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B31" i="2"/>
  <c r="B9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47" i="2" s="1"/>
  <c r="E59" i="2" s="1"/>
  <c r="F9" i="2"/>
  <c r="C60" i="2"/>
  <c r="B60" i="2"/>
  <c r="C41" i="2"/>
  <c r="B41" i="2"/>
  <c r="C38" i="2"/>
  <c r="F47" i="2" l="1"/>
  <c r="F59" i="2" s="1"/>
  <c r="F81" i="2" s="1"/>
  <c r="E79" i="2"/>
  <c r="E81" i="2"/>
  <c r="B38" i="2" l="1"/>
  <c r="C31" i="2"/>
  <c r="C25" i="2"/>
  <c r="B25" i="2"/>
  <c r="C17" i="2"/>
  <c r="B17" i="2"/>
  <c r="C9" i="2"/>
  <c r="C47" i="2" l="1"/>
  <c r="C62" i="2" s="1"/>
  <c r="B47" i="2"/>
  <c r="B62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<sst xmlns="http://schemas.openxmlformats.org/spreadsheetml/2006/main" count="306" uniqueCount="249">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</sst>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activeCell="C5" sqref="C5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86" t="s">
        <v>0</v>
      </c>
      <c r="B1" s="87"/>
      <c r="C1" s="87"/>
      <c r="D1" s="87"/>
      <c r="E1" s="87"/>
      <c r="F1" s="88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254102008.13</v>
      </c>
      <c r="C9" s="20">
        <f>SUM(C10:C16)</f>
        <v>105727433.74999999</v>
      </c>
      <c r="D9" s="19" t="s">
        <v>12</v>
      </c>
      <c r="E9" s="20">
        <f>SUM(E10:E18)</f>
        <v>37816690.100000001</v>
      </c>
      <c r="F9" s="20">
        <f>SUM(F10:F18)</f>
        <v>76654531.939999998</v>
      </c>
    </row>
    <row r="10" spans="1:6" x14ac:dyDescent="0.25">
      <c r="A10" s="21" t="s">
        <v>13</v>
      </c>
      <c r="B10" s="74">
        <v>0</v>
      </c>
      <c r="C10" s="77">
        <v>0</v>
      </c>
      <c r="D10" s="21" t="s">
        <v>14</v>
      </c>
      <c r="E10" s="81">
        <v>184289.19</v>
      </c>
      <c r="F10" s="81">
        <v>1854826.86</v>
      </c>
    </row>
    <row r="11" spans="1:6" x14ac:dyDescent="0.25">
      <c r="A11" s="21" t="s">
        <v>15</v>
      </c>
      <c r="B11" s="74">
        <v>21430020.23</v>
      </c>
      <c r="C11" s="77">
        <v>23453418.489999998</v>
      </c>
      <c r="D11" s="21" t="s">
        <v>16</v>
      </c>
      <c r="E11" s="81">
        <v>20348150.440000001</v>
      </c>
      <c r="F11" s="81">
        <v>2992078.48</v>
      </c>
    </row>
    <row r="12" spans="1:6" x14ac:dyDescent="0.25">
      <c r="A12" s="21" t="s">
        <v>17</v>
      </c>
      <c r="B12" s="74">
        <v>0</v>
      </c>
      <c r="C12" s="77">
        <v>0</v>
      </c>
      <c r="D12" s="21" t="s">
        <v>18</v>
      </c>
      <c r="E12" s="81">
        <v>3263949.19</v>
      </c>
      <c r="F12" s="81">
        <v>59796839.450000003</v>
      </c>
    </row>
    <row r="13" spans="1:6" x14ac:dyDescent="0.25">
      <c r="A13" s="21" t="s">
        <v>19</v>
      </c>
      <c r="B13" s="74">
        <v>232671987.90000001</v>
      </c>
      <c r="C13" s="77">
        <v>80224261.209999993</v>
      </c>
      <c r="D13" s="21" t="s">
        <v>20</v>
      </c>
      <c r="E13" s="81">
        <v>0</v>
      </c>
      <c r="F13" s="81">
        <v>0</v>
      </c>
    </row>
    <row r="14" spans="1:6" x14ac:dyDescent="0.25">
      <c r="A14" s="21" t="s">
        <v>21</v>
      </c>
      <c r="B14" s="74">
        <v>0</v>
      </c>
      <c r="C14" s="77">
        <v>2019861.7</v>
      </c>
      <c r="D14" s="21" t="s">
        <v>22</v>
      </c>
      <c r="E14" s="81">
        <v>516585.74</v>
      </c>
      <c r="F14" s="81">
        <v>3109469.25</v>
      </c>
    </row>
    <row r="15" spans="1:6" x14ac:dyDescent="0.25">
      <c r="A15" s="21" t="s">
        <v>23</v>
      </c>
      <c r="B15" s="74">
        <v>0</v>
      </c>
      <c r="C15" s="77">
        <v>29892.35</v>
      </c>
      <c r="D15" s="21" t="s">
        <v>24</v>
      </c>
      <c r="E15" s="81">
        <v>0</v>
      </c>
      <c r="F15" s="81">
        <v>0</v>
      </c>
    </row>
    <row r="16" spans="1:6" x14ac:dyDescent="0.25">
      <c r="A16" s="21" t="s">
        <v>25</v>
      </c>
      <c r="B16" s="74">
        <v>0</v>
      </c>
      <c r="C16" s="77">
        <v>0</v>
      </c>
      <c r="D16" s="21" t="s">
        <v>26</v>
      </c>
      <c r="E16" s="81">
        <v>7919168.4900000002</v>
      </c>
      <c r="F16" s="81">
        <v>6405580.0499999998</v>
      </c>
    </row>
    <row r="17" spans="1:6" x14ac:dyDescent="0.25">
      <c r="A17" s="19" t="s">
        <v>27</v>
      </c>
      <c r="B17" s="20">
        <f>SUM(B18:B24)</f>
        <v>6901471.1899999995</v>
      </c>
      <c r="C17" s="20">
        <f>SUM(C18:C24)</f>
        <v>6244656.6600000001</v>
      </c>
      <c r="D17" s="21" t="s">
        <v>28</v>
      </c>
      <c r="E17" s="81">
        <v>0</v>
      </c>
      <c r="F17" s="81">
        <v>0</v>
      </c>
    </row>
    <row r="18" spans="1:6" x14ac:dyDescent="0.25">
      <c r="A18" s="21" t="s">
        <v>29</v>
      </c>
      <c r="B18" s="75">
        <v>0</v>
      </c>
      <c r="C18" s="78">
        <v>0</v>
      </c>
      <c r="D18" s="21" t="s">
        <v>30</v>
      </c>
      <c r="E18" s="81">
        <v>5584547.0499999998</v>
      </c>
      <c r="F18" s="81">
        <v>2495737.85</v>
      </c>
    </row>
    <row r="19" spans="1:6" x14ac:dyDescent="0.25">
      <c r="A19" s="21" t="s">
        <v>31</v>
      </c>
      <c r="B19" s="75">
        <v>922580.98</v>
      </c>
      <c r="C19" s="78">
        <v>924067.34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75">
        <v>369035.01</v>
      </c>
      <c r="C20" s="78">
        <v>207821.63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75">
        <v>231951.77</v>
      </c>
      <c r="C21" s="78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75">
        <v>20870</v>
      </c>
      <c r="C22" s="78">
        <v>66285.63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75">
        <v>0</v>
      </c>
      <c r="C23" s="78">
        <v>0</v>
      </c>
      <c r="D23" s="19" t="s">
        <v>40</v>
      </c>
      <c r="E23" s="20">
        <f>E24+E25</f>
        <v>0</v>
      </c>
      <c r="F23" s="20">
        <f>F24+F25</f>
        <v>0</v>
      </c>
    </row>
    <row r="24" spans="1:6" x14ac:dyDescent="0.25">
      <c r="A24" s="21" t="s">
        <v>41</v>
      </c>
      <c r="B24" s="75">
        <v>5357033.43</v>
      </c>
      <c r="C24" s="78">
        <v>5046482.0599999996</v>
      </c>
      <c r="D24" s="21" t="s">
        <v>42</v>
      </c>
      <c r="E24" s="20">
        <v>0</v>
      </c>
      <c r="F24" s="20">
        <v>0</v>
      </c>
    </row>
    <row r="25" spans="1:6" x14ac:dyDescent="0.25">
      <c r="A25" s="19" t="s">
        <v>43</v>
      </c>
      <c r="B25" s="20">
        <f>SUM(B26:B30)</f>
        <v>35832123.07</v>
      </c>
      <c r="C25" s="20">
        <f>SUM(C26:C30)</f>
        <v>22521893.48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76">
        <v>256162.5</v>
      </c>
      <c r="C26" s="79">
        <v>600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76">
        <v>0</v>
      </c>
      <c r="C27" s="79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76">
        <v>0</v>
      </c>
      <c r="C28" s="79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76">
        <v>35575960.57</v>
      </c>
      <c r="C29" s="79">
        <v>22521293.48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76">
        <v>0</v>
      </c>
      <c r="C30" s="79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19" t="s">
        <v>70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0</v>
      </c>
      <c r="F39" s="20">
        <v>0</v>
      </c>
    </row>
    <row r="40" spans="1:6" x14ac:dyDescent="0.25">
      <c r="A40" s="21" t="s">
        <v>73</v>
      </c>
      <c r="B40" s="20">
        <v>0</v>
      </c>
      <c r="C40" s="20">
        <v>0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0</v>
      </c>
      <c r="C42" s="20">
        <v>0</v>
      </c>
      <c r="D42" s="19" t="s">
        <v>78</v>
      </c>
      <c r="E42" s="20">
        <f>SUM(E43:E45)</f>
        <v>117954.52</v>
      </c>
      <c r="F42" s="20">
        <f>SUM(F43:F45)</f>
        <v>73141.17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82">
        <v>117954.52</v>
      </c>
      <c r="F43" s="82">
        <v>73141.17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296835602.38999999</v>
      </c>
      <c r="C47" s="4">
        <f>C9+C17+C25+C31+C37+C38+C41</f>
        <v>134493983.88999999</v>
      </c>
      <c r="D47" s="2" t="s">
        <v>86</v>
      </c>
      <c r="E47" s="4">
        <f>E9+E19+E23+E26+E27+E31+E38+E42</f>
        <v>37934644.620000005</v>
      </c>
      <c r="F47" s="4">
        <f>F9+F19+F23+F26+F27+F31+F38+F42</f>
        <v>76727673.109999999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0</v>
      </c>
      <c r="C50" s="20">
        <v>0</v>
      </c>
      <c r="D50" s="19" t="s">
        <v>90</v>
      </c>
      <c r="E50" s="20">
        <v>0</v>
      </c>
      <c r="F50" s="20">
        <v>0</v>
      </c>
    </row>
    <row r="51" spans="1:6" x14ac:dyDescent="0.25">
      <c r="A51" s="19" t="s">
        <v>91</v>
      </c>
      <c r="B51" s="20">
        <v>0</v>
      </c>
      <c r="C51" s="20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80">
        <v>167629941.66999999</v>
      </c>
      <c r="C52" s="80">
        <v>190758126.06999999</v>
      </c>
      <c r="D52" s="19" t="s">
        <v>94</v>
      </c>
      <c r="E52" s="83">
        <v>6428571.5199999996</v>
      </c>
      <c r="F52" s="83">
        <v>8035714.3600000003</v>
      </c>
    </row>
    <row r="53" spans="1:6" x14ac:dyDescent="0.25">
      <c r="A53" s="19" t="s">
        <v>95</v>
      </c>
      <c r="B53" s="80">
        <v>111651286.31</v>
      </c>
      <c r="C53" s="80">
        <v>85769425.370000005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80">
        <v>135966.14000000001</v>
      </c>
      <c r="C54" s="80">
        <v>135966.14000000001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80">
        <v>-58766444.57</v>
      </c>
      <c r="C55" s="80">
        <v>-52005349.299999997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80">
        <v>1176759.67</v>
      </c>
      <c r="C56" s="80">
        <v>1176759.67</v>
      </c>
      <c r="D56" s="18"/>
      <c r="E56" s="22"/>
      <c r="F56" s="22"/>
    </row>
    <row r="57" spans="1:6" x14ac:dyDescent="0.25">
      <c r="A57" s="19" t="s">
        <v>102</v>
      </c>
      <c r="B57" s="20">
        <v>0</v>
      </c>
      <c r="C57" s="20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19" t="s">
        <v>104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44363216.140000001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221827509.22</v>
      </c>
      <c r="C60" s="4">
        <f>SUM(C50:C58)</f>
        <v>225834927.94999996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518663111.61000001</v>
      </c>
      <c r="C62" s="4">
        <f>SUM(C47+C60)</f>
        <v>360328911.83999991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23319492.919999998</v>
      </c>
      <c r="F63" s="20">
        <f>SUM(F64:F66)</f>
        <v>23319492.919999998</v>
      </c>
    </row>
    <row r="64" spans="1:6" x14ac:dyDescent="0.25">
      <c r="A64" s="18"/>
      <c r="B64" s="18"/>
      <c r="C64" s="18"/>
      <c r="D64" s="19" t="s">
        <v>110</v>
      </c>
      <c r="E64" s="84">
        <v>22266596.239999998</v>
      </c>
      <c r="F64" s="84">
        <v>22266596.239999998</v>
      </c>
    </row>
    <row r="65" spans="1:6" x14ac:dyDescent="0.25">
      <c r="A65" s="18"/>
      <c r="B65" s="18"/>
      <c r="C65" s="18"/>
      <c r="D65" s="23" t="s">
        <v>111</v>
      </c>
      <c r="E65" s="84">
        <v>1052896.68</v>
      </c>
      <c r="F65" s="84">
        <v>1052896.68</v>
      </c>
    </row>
    <row r="66" spans="1:6" x14ac:dyDescent="0.25">
      <c r="A66" s="18"/>
      <c r="B66" s="18"/>
      <c r="C66" s="18"/>
      <c r="D66" s="19" t="s">
        <v>112</v>
      </c>
      <c r="E66" s="84">
        <v>0</v>
      </c>
      <c r="F66" s="84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450980402.55000001</v>
      </c>
      <c r="F68" s="20">
        <f>SUM(F69:F73)</f>
        <v>252246031.45000002</v>
      </c>
    </row>
    <row r="69" spans="1:6" x14ac:dyDescent="0.25">
      <c r="A69" s="26"/>
      <c r="B69" s="18"/>
      <c r="C69" s="18"/>
      <c r="D69" s="19" t="s">
        <v>114</v>
      </c>
      <c r="E69" s="85">
        <v>276017758.62</v>
      </c>
      <c r="F69" s="85">
        <v>99327316.439999998</v>
      </c>
    </row>
    <row r="70" spans="1:6" x14ac:dyDescent="0.25">
      <c r="A70" s="26"/>
      <c r="B70" s="18"/>
      <c r="C70" s="18"/>
      <c r="D70" s="19" t="s">
        <v>115</v>
      </c>
      <c r="E70" s="85">
        <v>174895532.63</v>
      </c>
      <c r="F70" s="85">
        <v>152851603.71000001</v>
      </c>
    </row>
    <row r="71" spans="1:6" x14ac:dyDescent="0.25">
      <c r="A71" s="26"/>
      <c r="B71" s="18"/>
      <c r="C71" s="18"/>
      <c r="D71" s="19" t="s">
        <v>116</v>
      </c>
      <c r="E71" s="85">
        <v>0</v>
      </c>
      <c r="F71" s="85">
        <v>0</v>
      </c>
    </row>
    <row r="72" spans="1:6" x14ac:dyDescent="0.25">
      <c r="A72" s="26"/>
      <c r="B72" s="18"/>
      <c r="C72" s="18"/>
      <c r="D72" s="19" t="s">
        <v>117</v>
      </c>
      <c r="E72" s="85">
        <v>0</v>
      </c>
      <c r="F72" s="85">
        <v>0</v>
      </c>
    </row>
    <row r="73" spans="1:6" x14ac:dyDescent="0.25">
      <c r="A73" s="26"/>
      <c r="B73" s="18"/>
      <c r="C73" s="18"/>
      <c r="D73" s="19" t="s">
        <v>118</v>
      </c>
      <c r="E73" s="85">
        <v>67111.3</v>
      </c>
      <c r="F73" s="85">
        <v>67111.3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474299895.47000003</v>
      </c>
      <c r="F79" s="4">
        <f>F63+F68+F75</f>
        <v>275565524.37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518663111.61000001</v>
      </c>
      <c r="F81" s="4">
        <f>F59+F79</f>
        <v>360328911.84000003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51 C9 B25:C25 B32:C46 C31 B57:C62 E19:F42 E44:F46 E48:F51 F47 E53:F58 E60:F63 F59 E67:F68 E74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2" t="s">
        <v>136</v>
      </c>
      <c r="B1" s="92"/>
      <c r="C1" s="92"/>
      <c r="D1" s="92"/>
      <c r="E1" s="92"/>
      <c r="F1" s="92"/>
      <c r="G1" s="9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90" t="s">
        <v>139</v>
      </c>
      <c r="B6" s="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43" t="s">
        <v>140</v>
      </c>
      <c r="C7" s="91"/>
      <c r="D7" s="91"/>
      <c r="E7" s="91"/>
      <c r="F7" s="91"/>
      <c r="G7" s="91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155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94" t="s">
        <v>157</v>
      </c>
      <c r="B6" s="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10" t="s">
        <v>140</v>
      </c>
      <c r="C7" s="91"/>
      <c r="D7" s="91"/>
      <c r="E7" s="91"/>
      <c r="F7" s="91"/>
      <c r="G7" s="91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171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7" t="s">
        <v>139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9">
        <f>+F5+1</f>
        <v>2022</v>
      </c>
    </row>
    <row r="6" spans="1:7" ht="32.25" x14ac:dyDescent="0.25">
      <c r="A6" s="89"/>
      <c r="B6" s="99"/>
      <c r="C6" s="99"/>
      <c r="D6" s="99"/>
      <c r="E6" s="99"/>
      <c r="F6" s="99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6" t="s">
        <v>194</v>
      </c>
      <c r="B39" s="96"/>
      <c r="C39" s="96"/>
      <c r="D39" s="96"/>
      <c r="E39" s="96"/>
      <c r="F39" s="96"/>
      <c r="G39" s="96"/>
    </row>
    <row r="40" spans="1:7" x14ac:dyDescent="0.25">
      <c r="A40" s="96" t="s">
        <v>195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196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100" t="s">
        <v>157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9">
        <v>2022</v>
      </c>
    </row>
    <row r="6" spans="1:7" ht="48.75" customHeight="1" x14ac:dyDescent="0.25">
      <c r="A6" s="101"/>
      <c r="B6" s="99"/>
      <c r="C6" s="99"/>
      <c r="D6" s="99"/>
      <c r="E6" s="99"/>
      <c r="F6" s="99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6" t="s">
        <v>194</v>
      </c>
      <c r="B32" s="96"/>
      <c r="C32" s="96"/>
      <c r="D32" s="96"/>
      <c r="E32" s="96"/>
      <c r="F32" s="96"/>
      <c r="G32" s="96"/>
    </row>
    <row r="33" spans="1:7" x14ac:dyDescent="0.25">
      <c r="A33" s="96" t="s">
        <v>195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2" t="s">
        <v>200</v>
      </c>
      <c r="B1" s="102"/>
      <c r="C1" s="102"/>
      <c r="D1" s="102"/>
      <c r="E1" s="102"/>
      <c r="F1" s="102"/>
    </row>
    <row r="2" spans="1:6" ht="20.100000000000001" customHeight="1" x14ac:dyDescent="0.25">
      <c r="A2" s="49" t="str">
        <f>'Formato 1'!A2</f>
        <v>Municipio de Valle de Santiago, Gto.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