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20" activeTab="0"/>
  </bookViews>
  <sheets>
    <sheet name="Hoja1" sheetId="1" r:id="rId1"/>
  </sheets>
  <externalReferences>
    <externalReference r:id="rId4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fullCalcOnLoad="1"/>
</workbook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<sst xmlns="http://schemas.openxmlformats.org/spreadsheetml/2006/main" count="27" uniqueCount="19">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</sst>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0" xfId="0" applyFont="1" applyBorder="1" applyAlignment="1">
      <alignment horizontal="left" vertical="center"/>
    </xf>
    <xf numFmtId="0" fontId="35" fillId="33" borderId="10" xfId="0" applyFont="1" applyFill="1" applyBorder="1" applyAlignment="1" applyProtection="1">
      <alignment horizontal="center" vertical="center"/>
      <protection/>
    </xf>
    <xf numFmtId="0" fontId="35" fillId="33" borderId="11" xfId="0" applyFont="1" applyFill="1" applyBorder="1" applyAlignment="1" applyProtection="1">
      <alignment horizontal="center" vertical="center"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33" borderId="13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15" xfId="0" applyFont="1" applyFill="1" applyBorder="1" applyAlignment="1" applyProtection="1">
      <alignment horizontal="left" vertical="center"/>
      <protection/>
    </xf>
    <xf numFmtId="0" fontId="35" fillId="33" borderId="15" xfId="0" applyFont="1" applyFill="1" applyBorder="1" applyAlignment="1" applyProtection="1">
      <alignment horizontal="center" vertical="center" wrapText="1"/>
      <protection locked="0"/>
    </xf>
    <xf numFmtId="0" fontId="35" fillId="33" borderId="15" xfId="0" applyFont="1" applyFill="1" applyBorder="1" applyAlignment="1" applyProtection="1">
      <alignment horizontal="center" vertical="center"/>
      <protection locked="0"/>
    </xf>
    <xf numFmtId="0" fontId="35" fillId="33" borderId="16" xfId="0" applyFont="1" applyFill="1" applyBorder="1" applyAlignment="1" applyProtection="1">
      <alignment horizontal="left" vertical="center"/>
      <protection/>
    </xf>
    <xf numFmtId="0" fontId="35" fillId="33" borderId="17" xfId="0" applyFont="1" applyFill="1" applyBorder="1" applyAlignment="1" applyProtection="1">
      <alignment horizontal="center" vertical="center" wrapText="1"/>
      <protection/>
    </xf>
    <xf numFmtId="0" fontId="35" fillId="33" borderId="16" xfId="0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>
      <alignment horizontal="left" vertical="center" indent="3"/>
    </xf>
    <xf numFmtId="4" fontId="35" fillId="0" borderId="15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left" vertical="center" indent="6"/>
    </xf>
    <xf numFmtId="4" fontId="37" fillId="0" borderId="18" xfId="47" applyNumberFormat="1" applyFont="1" applyBorder="1" applyAlignment="1" applyProtection="1">
      <alignment/>
      <protection locked="0"/>
    </xf>
    <xf numFmtId="4" fontId="37" fillId="0" borderId="0" xfId="0" applyNumberFormat="1" applyFont="1" applyBorder="1" applyAlignment="1" applyProtection="1">
      <alignment/>
      <protection locked="0"/>
    </xf>
    <xf numFmtId="4" fontId="37" fillId="0" borderId="18" xfId="0" applyNumberFormat="1" applyFont="1" applyBorder="1" applyAlignment="1" applyProtection="1">
      <alignment/>
      <protection locked="0"/>
    </xf>
    <xf numFmtId="4" fontId="37" fillId="0" borderId="14" xfId="0" applyNumberFormat="1" applyFont="1" applyBorder="1" applyAlignment="1" applyProtection="1">
      <alignment/>
      <protection locked="0"/>
    </xf>
    <xf numFmtId="4" fontId="37" fillId="0" borderId="14" xfId="47" applyNumberFormat="1" applyFont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35" fillId="0" borderId="18" xfId="0" applyFont="1" applyFill="1" applyBorder="1" applyAlignment="1">
      <alignment horizontal="left" vertical="center" indent="3"/>
    </xf>
    <xf numFmtId="4" fontId="35" fillId="0" borderId="18" xfId="0" applyNumberFormat="1" applyFont="1" applyFill="1" applyBorder="1" applyAlignment="1" applyProtection="1">
      <alignment vertical="center"/>
      <protection locked="0"/>
    </xf>
    <xf numFmtId="4" fontId="37" fillId="0" borderId="0" xfId="0" applyNumberFormat="1" applyFont="1" applyAlignment="1" applyProtection="1">
      <alignment/>
      <protection locked="0"/>
    </xf>
    <xf numFmtId="0" fontId="0" fillId="0" borderId="16" xfId="0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Documents\CUENTA%20PUBLICA%202016-2018\5.-CUENTA%20PUBLICA%202018\LDF\0361_LDF_1800_MVST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11">
          <cell r="C11" t="str">
            <v>Municipio de Valle de Santiago,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:G1"/>
    </sheetView>
  </sheetViews>
  <sheetFormatPr defaultColWidth="0" defaultRowHeight="15" customHeight="1" zeroHeight="1"/>
  <cols>
    <col min="1" max="1" width="68.7109375" style="1" customWidth="1"/>
    <col min="2" max="7" width="20.7109375" style="1" customWidth="1"/>
    <col min="8" max="16384" width="10.8515625" style="1" hidden="1" customWidth="1"/>
  </cols>
  <sheetData>
    <row r="1" spans="1:7" ht="37.5" customHeight="1">
      <c r="A1" s="2" t="s">
        <v>0</v>
      </c>
      <c r="B1" s="2"/>
      <c r="C1" s="2"/>
      <c r="D1" s="2"/>
      <c r="E1" s="2"/>
      <c r="F1" s="2"/>
      <c r="G1" s="2"/>
    </row>
    <row r="2" spans="1:7" ht="15">
      <c r="A2" s="3" t="str">
        <f>ENTIDAD</f>
        <v>Municipio de Valle de Santiago, Gobierno del Estado de Guanajuato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6" t="s">
        <v>2</v>
      </c>
      <c r="B4" s="7"/>
      <c r="C4" s="7"/>
      <c r="D4" s="7"/>
      <c r="E4" s="7"/>
      <c r="F4" s="7"/>
      <c r="G4" s="8"/>
    </row>
    <row r="5" spans="1:7" ht="15">
      <c r="A5" s="6" t="s">
        <v>3</v>
      </c>
      <c r="B5" s="7"/>
      <c r="C5" s="7"/>
      <c r="D5" s="7"/>
      <c r="E5" s="7"/>
      <c r="F5" s="7"/>
      <c r="G5" s="8"/>
    </row>
    <row r="6" spans="1:7" ht="15">
      <c r="A6" s="9" t="s">
        <v>4</v>
      </c>
      <c r="B6" s="10">
        <f>ANIO1P</f>
        <v>2019</v>
      </c>
      <c r="C6" s="11" t="str">
        <f>ANIO2P</f>
        <v>2020 (d)</v>
      </c>
      <c r="D6" s="11" t="str">
        <f>ANIO3P</f>
        <v>2021 (d)</v>
      </c>
      <c r="E6" s="11" t="str">
        <f>ANIO4P</f>
        <v>2022 (d)</v>
      </c>
      <c r="F6" s="11" t="str">
        <f>ANIO5P</f>
        <v>2023 (d)</v>
      </c>
      <c r="G6" s="11" t="str">
        <f>ANIO6P</f>
        <v>2024 (d)</v>
      </c>
    </row>
    <row r="7" spans="1:7" ht="48" customHeight="1">
      <c r="A7" s="12"/>
      <c r="B7" s="13" t="s">
        <v>5</v>
      </c>
      <c r="C7" s="14"/>
      <c r="D7" s="14"/>
      <c r="E7" s="14"/>
      <c r="F7" s="14"/>
      <c r="G7" s="14"/>
    </row>
    <row r="8" spans="1:7" ht="15">
      <c r="A8" s="15" t="s">
        <v>6</v>
      </c>
      <c r="B8" s="16">
        <f aca="true" t="shared" si="0" ref="B8:G8">SUM(B9:B17)</f>
        <v>204390147.24</v>
      </c>
      <c r="C8" s="16">
        <f t="shared" si="0"/>
        <v>210521851.65720004</v>
      </c>
      <c r="D8" s="16">
        <f t="shared" si="0"/>
        <v>216837507.20691603</v>
      </c>
      <c r="E8" s="16">
        <f t="shared" si="0"/>
        <v>223342632.4231235</v>
      </c>
      <c r="F8" s="16">
        <f t="shared" si="0"/>
        <v>230042911.39581722</v>
      </c>
      <c r="G8" s="16">
        <f t="shared" si="0"/>
        <v>236944198.73769176</v>
      </c>
    </row>
    <row r="9" spans="1:7" ht="15">
      <c r="A9" s="17" t="s">
        <v>7</v>
      </c>
      <c r="B9" s="18">
        <v>96562594.76218821</v>
      </c>
      <c r="C9" s="19">
        <f>B9*1.03</f>
        <v>99459472.60505386</v>
      </c>
      <c r="D9" s="20">
        <f>C9*1.03</f>
        <v>102443256.78320548</v>
      </c>
      <c r="E9" s="20">
        <f>D9*1.03</f>
        <v>105516554.48670165</v>
      </c>
      <c r="F9" s="21">
        <f>E9*1.03</f>
        <v>108682051.12130271</v>
      </c>
      <c r="G9" s="21">
        <f>F9*1.03</f>
        <v>111942512.6549418</v>
      </c>
    </row>
    <row r="10" spans="1:7" ht="15">
      <c r="A10" s="17" t="s">
        <v>8</v>
      </c>
      <c r="B10" s="18">
        <v>9126054.012009189</v>
      </c>
      <c r="C10" s="19">
        <f aca="true" t="shared" si="1" ref="C10:G17">B10*1.03</f>
        <v>9399835.632369464</v>
      </c>
      <c r="D10" s="20">
        <f t="shared" si="1"/>
        <v>9681830.701340549</v>
      </c>
      <c r="E10" s="20">
        <f t="shared" si="1"/>
        <v>9972285.622380765</v>
      </c>
      <c r="F10" s="21">
        <f t="shared" si="1"/>
        <v>10271454.19105219</v>
      </c>
      <c r="G10" s="21">
        <f t="shared" si="1"/>
        <v>10579597.816783754</v>
      </c>
    </row>
    <row r="11" spans="1:7" ht="15">
      <c r="A11" s="17" t="s">
        <v>9</v>
      </c>
      <c r="B11" s="18">
        <v>30683633.325765934</v>
      </c>
      <c r="C11" s="19">
        <f t="shared" si="1"/>
        <v>31604142.32553891</v>
      </c>
      <c r="D11" s="20">
        <f t="shared" si="1"/>
        <v>32552266.595305078</v>
      </c>
      <c r="E11" s="20">
        <f t="shared" si="1"/>
        <v>33528834.59316423</v>
      </c>
      <c r="F11" s="21">
        <f t="shared" si="1"/>
        <v>34534699.63095916</v>
      </c>
      <c r="G11" s="21">
        <f t="shared" si="1"/>
        <v>35570740.61988793</v>
      </c>
    </row>
    <row r="12" spans="1:7" ht="15">
      <c r="A12" s="17" t="s">
        <v>10</v>
      </c>
      <c r="B12" s="18">
        <v>31788164.0392263</v>
      </c>
      <c r="C12" s="19">
        <f t="shared" si="1"/>
        <v>32741808.960403092</v>
      </c>
      <c r="D12" s="20">
        <f t="shared" si="1"/>
        <v>33724063.22921518</v>
      </c>
      <c r="E12" s="20">
        <f t="shared" si="1"/>
        <v>34735785.12609164</v>
      </c>
      <c r="F12" s="21">
        <f t="shared" si="1"/>
        <v>35777858.67987439</v>
      </c>
      <c r="G12" s="21">
        <f t="shared" si="1"/>
        <v>36851194.440270625</v>
      </c>
    </row>
    <row r="13" spans="1:7" ht="15">
      <c r="A13" s="17" t="s">
        <v>11</v>
      </c>
      <c r="B13" s="18">
        <v>826764.5408581342</v>
      </c>
      <c r="C13" s="19">
        <f t="shared" si="1"/>
        <v>851567.4770838782</v>
      </c>
      <c r="D13" s="20">
        <f t="shared" si="1"/>
        <v>877114.5013963946</v>
      </c>
      <c r="E13" s="20">
        <f t="shared" si="1"/>
        <v>903427.9364382864</v>
      </c>
      <c r="F13" s="21">
        <f t="shared" si="1"/>
        <v>930530.7745314351</v>
      </c>
      <c r="G13" s="21">
        <f t="shared" si="1"/>
        <v>958446.6977673782</v>
      </c>
    </row>
    <row r="14" spans="1:7" ht="15">
      <c r="A14" s="17" t="s">
        <v>12</v>
      </c>
      <c r="B14" s="18">
        <v>35402936.55995227</v>
      </c>
      <c r="C14" s="19">
        <f t="shared" si="1"/>
        <v>36465024.656750835</v>
      </c>
      <c r="D14" s="20">
        <f t="shared" si="1"/>
        <v>37558975.39645336</v>
      </c>
      <c r="E14" s="20">
        <f t="shared" si="1"/>
        <v>38685744.65834696</v>
      </c>
      <c r="F14" s="21">
        <f t="shared" si="1"/>
        <v>39846316.99809737</v>
      </c>
      <c r="G14" s="21">
        <f t="shared" si="1"/>
        <v>41041706.50804029</v>
      </c>
    </row>
    <row r="15" spans="1:7" ht="15">
      <c r="A15" s="17" t="s">
        <v>13</v>
      </c>
      <c r="B15" s="18">
        <v>0</v>
      </c>
      <c r="C15" s="19">
        <f t="shared" si="1"/>
        <v>0</v>
      </c>
      <c r="D15" s="20">
        <f t="shared" si="1"/>
        <v>0</v>
      </c>
      <c r="E15" s="20">
        <f t="shared" si="1"/>
        <v>0</v>
      </c>
      <c r="F15" s="21">
        <f t="shared" si="1"/>
        <v>0</v>
      </c>
      <c r="G15" s="21">
        <f t="shared" si="1"/>
        <v>0</v>
      </c>
    </row>
    <row r="16" spans="1:7" ht="15">
      <c r="A16" s="17" t="s">
        <v>14</v>
      </c>
      <c r="B16" s="18">
        <v>0</v>
      </c>
      <c r="C16" s="19">
        <f t="shared" si="1"/>
        <v>0</v>
      </c>
      <c r="D16" s="20">
        <f t="shared" si="1"/>
        <v>0</v>
      </c>
      <c r="E16" s="20">
        <f t="shared" si="1"/>
        <v>0</v>
      </c>
      <c r="F16" s="21">
        <f t="shared" si="1"/>
        <v>0</v>
      </c>
      <c r="G16" s="21">
        <f t="shared" si="1"/>
        <v>0</v>
      </c>
    </row>
    <row r="17" spans="1:7" ht="15">
      <c r="A17" s="17" t="s">
        <v>15</v>
      </c>
      <c r="B17" s="22">
        <v>0</v>
      </c>
      <c r="C17" s="19">
        <f t="shared" si="1"/>
        <v>0</v>
      </c>
      <c r="D17" s="20">
        <f t="shared" si="1"/>
        <v>0</v>
      </c>
      <c r="E17" s="20">
        <f t="shared" si="1"/>
        <v>0</v>
      </c>
      <c r="F17" s="21">
        <f t="shared" si="1"/>
        <v>0</v>
      </c>
      <c r="G17" s="21">
        <f t="shared" si="1"/>
        <v>0</v>
      </c>
    </row>
    <row r="18" spans="1:7" ht="15">
      <c r="A18" s="23"/>
      <c r="B18" s="24"/>
      <c r="C18" s="24"/>
      <c r="D18" s="24"/>
      <c r="E18" s="24"/>
      <c r="F18" s="24"/>
      <c r="G18" s="24"/>
    </row>
    <row r="19" spans="1:7" ht="15">
      <c r="A19" s="25" t="s">
        <v>16</v>
      </c>
      <c r="B19" s="26">
        <f aca="true" t="shared" si="2" ref="B19:G19">SUM(B20:B28)</f>
        <v>204834893.73000023</v>
      </c>
      <c r="C19" s="26">
        <f t="shared" si="2"/>
        <v>210979940.54190028</v>
      </c>
      <c r="D19" s="26">
        <f t="shared" si="2"/>
        <v>217309338.75815764</v>
      </c>
      <c r="E19" s="26">
        <f t="shared" si="2"/>
        <v>223828618.9209027</v>
      </c>
      <c r="F19" s="26">
        <f t="shared" si="2"/>
        <v>230543477.4885297</v>
      </c>
      <c r="G19" s="26">
        <f t="shared" si="2"/>
        <v>237459781.8131857</v>
      </c>
    </row>
    <row r="20" spans="1:7" ht="15">
      <c r="A20" s="17" t="s">
        <v>7</v>
      </c>
      <c r="B20" s="18">
        <v>42477992.41358238</v>
      </c>
      <c r="C20" s="20">
        <f aca="true" t="shared" si="3" ref="C20:G27">B20*1.03</f>
        <v>43752332.18598985</v>
      </c>
      <c r="D20" s="27">
        <f t="shared" si="3"/>
        <v>45064902.151569545</v>
      </c>
      <c r="E20" s="20">
        <f t="shared" si="3"/>
        <v>46416849.21611663</v>
      </c>
      <c r="F20" s="27">
        <f t="shared" si="3"/>
        <v>47809354.69260013</v>
      </c>
      <c r="G20" s="20">
        <f t="shared" si="3"/>
        <v>49243635.333378136</v>
      </c>
    </row>
    <row r="21" spans="1:7" ht="15">
      <c r="A21" s="17" t="s">
        <v>8</v>
      </c>
      <c r="B21" s="18">
        <v>13789277.66495249</v>
      </c>
      <c r="C21" s="20">
        <f t="shared" si="3"/>
        <v>14202955.994901065</v>
      </c>
      <c r="D21" s="27">
        <f t="shared" si="3"/>
        <v>14629044.674748097</v>
      </c>
      <c r="E21" s="20">
        <f t="shared" si="3"/>
        <v>15067916.01499054</v>
      </c>
      <c r="F21" s="27">
        <f t="shared" si="3"/>
        <v>15519953.495440258</v>
      </c>
      <c r="G21" s="20">
        <f t="shared" si="3"/>
        <v>15985552.100303466</v>
      </c>
    </row>
    <row r="22" spans="1:7" ht="15">
      <c r="A22" s="17" t="s">
        <v>9</v>
      </c>
      <c r="B22" s="18">
        <v>17869054.381847724</v>
      </c>
      <c r="C22" s="20">
        <f t="shared" si="3"/>
        <v>18405126.013303157</v>
      </c>
      <c r="D22" s="27">
        <f t="shared" si="3"/>
        <v>18957279.793702252</v>
      </c>
      <c r="E22" s="20">
        <f t="shared" si="3"/>
        <v>19525998.18751332</v>
      </c>
      <c r="F22" s="27">
        <f t="shared" si="3"/>
        <v>20111778.13313872</v>
      </c>
      <c r="G22" s="20">
        <f t="shared" si="3"/>
        <v>20715131.477132883</v>
      </c>
    </row>
    <row r="23" spans="1:7" ht="15">
      <c r="A23" s="17" t="s">
        <v>10</v>
      </c>
      <c r="B23" s="18">
        <v>2416235.0202785335</v>
      </c>
      <c r="C23" s="20">
        <f t="shared" si="3"/>
        <v>2488722.0708868895</v>
      </c>
      <c r="D23" s="27">
        <f t="shared" si="3"/>
        <v>2563383.7330134963</v>
      </c>
      <c r="E23" s="20">
        <f t="shared" si="3"/>
        <v>2640285.2450039014</v>
      </c>
      <c r="F23" s="27">
        <f t="shared" si="3"/>
        <v>2719493.8023540187</v>
      </c>
      <c r="G23" s="20">
        <f t="shared" si="3"/>
        <v>2801078.6164246392</v>
      </c>
    </row>
    <row r="24" spans="1:7" ht="15">
      <c r="A24" s="17" t="s">
        <v>11</v>
      </c>
      <c r="B24" s="18">
        <v>2457581.455058924</v>
      </c>
      <c r="C24" s="20">
        <f t="shared" si="3"/>
        <v>2531308.898710692</v>
      </c>
      <c r="D24" s="27">
        <f t="shared" si="3"/>
        <v>2607248.1656720126</v>
      </c>
      <c r="E24" s="20">
        <f t="shared" si="3"/>
        <v>2685465.610642173</v>
      </c>
      <c r="F24" s="27">
        <f t="shared" si="3"/>
        <v>2766029.578961438</v>
      </c>
      <c r="G24" s="20">
        <f t="shared" si="3"/>
        <v>2849010.4663302815</v>
      </c>
    </row>
    <row r="25" spans="1:7" ht="15">
      <c r="A25" s="17" t="s">
        <v>12</v>
      </c>
      <c r="B25" s="18">
        <f>122514159.726201+1310593.07</f>
        <v>123824752.79620099</v>
      </c>
      <c r="C25" s="20">
        <f>127539495.380087+60000</f>
        <v>127599495.380087</v>
      </c>
      <c r="D25" s="27">
        <f>131427480.24149+60000</f>
        <v>131487480.24149</v>
      </c>
      <c r="E25" s="20">
        <f>135432104.648735+60000</f>
        <v>135492104.648735</v>
      </c>
      <c r="F25" s="27">
        <f>139556867.788197+60000</f>
        <v>139616867.788197</v>
      </c>
      <c r="G25" s="20">
        <f>143805373.821843+60000</f>
        <v>143865373.821843</v>
      </c>
    </row>
    <row r="26" spans="1:7" ht="15">
      <c r="A26" s="17" t="s">
        <v>13</v>
      </c>
      <c r="B26" s="18">
        <v>0</v>
      </c>
      <c r="C26" s="20">
        <f t="shared" si="3"/>
        <v>0</v>
      </c>
      <c r="D26" s="27">
        <f t="shared" si="3"/>
        <v>0</v>
      </c>
      <c r="E26" s="20">
        <f t="shared" si="3"/>
        <v>0</v>
      </c>
      <c r="F26" s="27">
        <f t="shared" si="3"/>
        <v>0</v>
      </c>
      <c r="G26" s="20">
        <f t="shared" si="3"/>
        <v>0</v>
      </c>
    </row>
    <row r="27" spans="1:7" ht="15">
      <c r="A27" s="17" t="s">
        <v>17</v>
      </c>
      <c r="B27" s="18">
        <v>0</v>
      </c>
      <c r="C27" s="20">
        <f t="shared" si="3"/>
        <v>0</v>
      </c>
      <c r="D27" s="27">
        <f t="shared" si="3"/>
        <v>0</v>
      </c>
      <c r="E27" s="20">
        <f t="shared" si="3"/>
        <v>0</v>
      </c>
      <c r="F27" s="27">
        <f t="shared" si="3"/>
        <v>0</v>
      </c>
      <c r="G27" s="20">
        <f t="shared" si="3"/>
        <v>0</v>
      </c>
    </row>
    <row r="28" spans="1:7" ht="15">
      <c r="A28" s="17" t="s">
        <v>15</v>
      </c>
      <c r="B28" s="18">
        <f>3310593.06807921-1310593.07</f>
        <v>1999999.9980792098</v>
      </c>
      <c r="C28" s="20">
        <f>2059999.99802159-60000</f>
        <v>1999999.99802159</v>
      </c>
      <c r="D28" s="27">
        <f>2059999.99796224-60000</f>
        <v>1999999.99796224</v>
      </c>
      <c r="E28" s="20">
        <f>2059999.99790111-60000</f>
        <v>1999999.99790111</v>
      </c>
      <c r="F28" s="27">
        <f>2059999.99783814-60000</f>
        <v>1999999.99783814</v>
      </c>
      <c r="G28" s="20">
        <f>2059999.99777328-60000</f>
        <v>1999999.99777328</v>
      </c>
    </row>
    <row r="29" spans="1:7" ht="15">
      <c r="A29" s="24"/>
      <c r="B29" s="24"/>
      <c r="C29" s="24"/>
      <c r="D29" s="24"/>
      <c r="E29" s="24"/>
      <c r="F29" s="24"/>
      <c r="G29" s="24"/>
    </row>
    <row r="30" spans="1:7" ht="15">
      <c r="A30" s="25" t="s">
        <v>18</v>
      </c>
      <c r="B30" s="26">
        <f aca="true" t="shared" si="4" ref="B30:G30">B8+B19</f>
        <v>409225040.97000027</v>
      </c>
      <c r="C30" s="26">
        <f t="shared" si="4"/>
        <v>421501792.1991003</v>
      </c>
      <c r="D30" s="26">
        <f t="shared" si="4"/>
        <v>434146845.9650737</v>
      </c>
      <c r="E30" s="26">
        <f t="shared" si="4"/>
        <v>447171251.3440262</v>
      </c>
      <c r="F30" s="26">
        <f t="shared" si="4"/>
        <v>460586388.88434696</v>
      </c>
      <c r="G30" s="26">
        <f t="shared" si="4"/>
        <v>474403980.55087745</v>
      </c>
    </row>
    <row r="31" spans="1:7" ht="15">
      <c r="A31" s="28"/>
      <c r="B31" s="28"/>
      <c r="C31" s="28"/>
      <c r="D31" s="28"/>
      <c r="E31" s="28"/>
      <c r="F31" s="28"/>
      <c r="G31" s="28"/>
    </row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</sheetData>
  <sheetProtection/>
  <mergeCells count="11"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</mergeCells>
  <dataValidations count="6">
    <dataValidation type="decimal" allowBlank="1" showInputMessage="1" showErrorMessage="1" sqref="B8:G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Lucero</cp:lastModifiedBy>
  <dcterms:created xsi:type="dcterms:W3CDTF">2017-06-07T15:21:34Z</dcterms:created>
  <dcterms:modified xsi:type="dcterms:W3CDTF">2019-03-06T15:21:41Z</dcterms:modified>
  <cp:category/>
  <cp:version/>
  <cp:contentType/>
  <cp:contentStatus/>
</cp:coreProperties>
</file>