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50" i="4"/>
  <c r="H48" i="4"/>
  <c r="H44" i="4"/>
  <c r="H42" i="4"/>
  <c r="H40" i="4"/>
  <c r="E52" i="4"/>
  <c r="E50" i="4"/>
  <c r="E48" i="4"/>
  <c r="E46" i="4"/>
  <c r="H46" i="4" s="1"/>
  <c r="E44" i="4"/>
  <c r="E42" i="4"/>
  <c r="E40" i="4"/>
  <c r="C54" i="4"/>
  <c r="G32" i="4"/>
  <c r="F32" i="4"/>
  <c r="H30" i="4"/>
  <c r="E30" i="4"/>
  <c r="E29" i="4"/>
  <c r="H29" i="4" s="1"/>
  <c r="E28" i="4"/>
  <c r="H28" i="4" s="1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H32" i="4"/>
  <c r="E54" i="4"/>
  <c r="E32" i="4"/>
  <c r="H18" i="4"/>
  <c r="E18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H25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5" i="6"/>
  <c r="H51" i="6"/>
  <c r="H50" i="6"/>
  <c r="H47" i="6"/>
  <c r="H46" i="6"/>
  <c r="H42" i="6"/>
  <c r="H39" i="6"/>
  <c r="H38" i="6"/>
  <c r="H35" i="6"/>
  <c r="H34" i="6"/>
  <c r="H30" i="6"/>
  <c r="H11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H53" i="6"/>
  <c r="E43" i="6"/>
  <c r="H43" i="6" s="1"/>
  <c r="E33" i="6"/>
  <c r="H33" i="6" s="1"/>
  <c r="E23" i="6"/>
  <c r="H23" i="6" s="1"/>
  <c r="F77" i="6"/>
  <c r="E13" i="6"/>
  <c r="H13" i="6" s="1"/>
  <c r="H16" i="5"/>
  <c r="E36" i="5"/>
  <c r="C77" i="6"/>
  <c r="H6" i="8"/>
  <c r="E6" i="5"/>
  <c r="H13" i="5"/>
  <c r="H6" i="5" s="1"/>
  <c r="G77" i="6"/>
  <c r="H38" i="5"/>
  <c r="H36" i="5" s="1"/>
  <c r="D77" i="6"/>
  <c r="E5" i="6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<sst xmlns="http://schemas.openxmlformats.org/spreadsheetml/2006/main" count="201" uniqueCount="143">
  <si>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</si>
  <si>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</si>
  <si>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</si>
  <si>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</si>
  <si>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</si>
  <si>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</si>
  <si>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</si>
  <si>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</si>
  <si>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</si>
  <si>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</si>
  <si>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</si>
  <si>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</si>
  <si>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</si>
  <si>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</si>
  <si>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</si>
  <si>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</si>
  <si>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</si>
  <si>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</si>
  <si>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</si>
  <si>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</si>
  <si>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</si>
  <si>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</si>
  <si>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</si>
  <si>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</si>
  <si>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</si>
  <si>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</si>
  <si>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</si>
  <si>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</si>
  <si>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</si>
  <si>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</si>
  <si>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</si>
  <si>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</si>
  <si>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</si>
  <si>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</si>
  <si>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</si>
  <si>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</si>
  <si>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</si>
  <si>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</si>
  <si>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</si>
  <si>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</si>
  <si>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</si>
  <si>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</si>
  <si>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</si>
  <si>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</si>
  <si>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</si>
  <si>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</si>
  <si>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</si>
  <si>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</si>
  <si>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</si>
  <si>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</si>
  <si>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</si>
  <si>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</si>
  <si>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</si>
  <si>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</si>
  <si>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</si>
  <si>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</si>
  <si>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</si>
  <si>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</si>
  <si>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</si>
  <si>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</si>
  <si>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</si>
  <si>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</si>
  <si>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</si>
  <si>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</si>
  <si>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</si>
  <si>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</si>
  <si>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</si>
  <si>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</si>
  <si>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</si>
  <si>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</si>
  <si>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</si>
  <si>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</si>
  <si>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</si>
  <si>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</si>
  <si>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</si>
  <si>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</si>
  <si>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</si>
  <si>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</si>
  <si>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</si>
  <si>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</si>
  <si>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</si>
  <si>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</si>
  <si>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</si>
  <si>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</si>
  <si>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</si>
  <si>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</si>
  <si>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</si>
  <si>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</si>
  <si>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</si>
  <si>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</si>
  <si>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</si>
  <si>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</si>
  <si>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</si>
  <si>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</si>
  <si>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</si>
  <si>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</si>
  <si>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</si>
  <si>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</si>
  <si>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</si>
  <si>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</si>
  <si>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</si>
  <si>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</si>
  <si>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</si>
  <si>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</si>
  <si>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</si>
  <si>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</si>
  <si>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</si>
  <si>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</si>
  <si>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</si>
  <si>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</si>
  <si>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</si>
  <si>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</si>
  <si>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</si>
  <si>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</si>
  <si>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</si>
  <si>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</si>
  <si>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</si>
  <si>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</si>
  <si>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</si>
  <si>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</si>
  <si>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</si>
  <si>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</si>
  <si>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</si>
  <si>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</si>
  <si>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</si>
  <si>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</si>
  <si>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</si>
  <si>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</si>
  <si>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MUNICIPAL DE VALLE DE SANTIAGO
ESTADO ANALÍTICO DEL EJERCICIO DEL PRESUPUESTO DE EGRESOS
Clasificación por Objeto del Gasto (Capítulo y Concepto)
Del 1 de Enero al AL 31 DE DICIEMBRE DEL 2018</t>
  </si>
  <si>
    <t>SISTEMA DE AGUA POTABLE Y ALCANTARILLADO MUNICIPAL DE VALLE DE SANTIAGO
ESTADO ANALÍTICO DEL EJERCICIO DEL PRESUPUESTO DE EGRESOS
Clasificación Económica (por Tipo de Gasto)
Del 1 de Enero al AL 31 DE DICIEMBRE DEL 2018</t>
  </si>
  <si>
    <t>DIRECCION GENERAL</t>
  </si>
  <si>
    <t>COMUNICACIÓN SOCIAL</t>
  </si>
  <si>
    <t>ADMINISTRACION</t>
  </si>
  <si>
    <t>COMERCIALIZACION</t>
  </si>
  <si>
    <t>OPERACIÓN Y MANTENIMIENTO</t>
  </si>
  <si>
    <t>AGUA POTABLE</t>
  </si>
  <si>
    <t>ALCANTARILLADO</t>
  </si>
  <si>
    <t>POZOS</t>
  </si>
  <si>
    <t>PLANTA TRATADORA DE AGUAS RECIDUALES</t>
  </si>
  <si>
    <t>SISTEMA DE AGUA POTABLE Y ALCANTARILLADO MUNICIPAL DE VALLE DE SANTIAGO
ESTADO ANALÍTICO DEL EJERCICIO DEL PRESUPUESTO DE EGRESOS
Clasificación Administrativa
Del 1 de Enero al AL 31 DE DICIEMBRE DEL 2018</t>
  </si>
  <si>
    <t>Gobierno (Federal/Estatal/Municipal) de SISTEMA DE AGUA POTABLE Y ALCANTARILLADO MUNICIPAL DE VALLE DE SANTIAGO
Estado Analítico del Ejercicio del Presupuesto de Egresos
Clasificación Administrativa
Del 1 de Enero al AL 31 DE DICIEMBRE DEL 2018</t>
  </si>
  <si>
    <t>Sector Paraestatal del Gobierno (Federal/Estatal/Municipal) de SISTEMA DE AGUA POTABLE Y ALCANTARILLADO MUNICIPAL DE VALLE DE SANTIAGO
Estado Analítico del Ejercicio del Presupuesto de Egresos
Clasificación Administrativa
Del 1 de Enero al AL 31 DE DICIEMBRE DEL 2018</t>
  </si>
  <si>
    <t>SISTEMA DE AGUA POTABLE Y ALCANTARILLADO MUNICIPAL DE VALLE DE SANTIAGO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</si>
</sst>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S21" sqref="S2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21465324.289999999</v>
      </c>
      <c r="D5" s="14">
        <f>SUM(D6:D12)</f>
        <v>628372.80000000005</v>
      </c>
      <c r="E5" s="14">
        <f>C5+D5</f>
        <v>22093697.09</v>
      </c>
      <c r="F5" s="14">
        <f>SUM(F6:F12)</f>
        <v>21678950.030000001</v>
      </c>
      <c r="G5" s="14">
        <f>SUM(G6:G12)</f>
        <v>21678950.030000001</v>
      </c>
      <c r="H5" s="14">
        <f>E5-F5</f>
        <v>414747.05999999866</v>
      </c>
    </row>
    <row r="6" spans="1:8" x14ac:dyDescent="0.2">
      <c r="A6" s="49">
        <v>1100</v>
      </c>
      <c r="B6" s="11" t="s">
        <v>70</v>
      </c>
      <c r="C6" s="15">
        <v>13663734.23</v>
      </c>
      <c r="D6" s="15">
        <v>-947617.14</v>
      </c>
      <c r="E6" s="15">
        <f t="shared" ref="E6:E69" si="0">C6+D6</f>
        <v>12716117.09</v>
      </c>
      <c r="F6" s="15">
        <v>12846897.189999999</v>
      </c>
      <c r="G6" s="15">
        <v>12846897.189999999</v>
      </c>
      <c r="H6" s="15">
        <f t="shared" ref="H6:H69" si="1">E6-F6</f>
        <v>-130780.09999999963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3520522.05</v>
      </c>
      <c r="D8" s="15">
        <v>362482.03</v>
      </c>
      <c r="E8" s="15">
        <f t="shared" si="0"/>
        <v>3883004.08</v>
      </c>
      <c r="F8" s="15">
        <v>3624495.19</v>
      </c>
      <c r="G8" s="15">
        <v>3624495.19</v>
      </c>
      <c r="H8" s="15">
        <f t="shared" si="1"/>
        <v>258508.89000000013</v>
      </c>
    </row>
    <row r="9" spans="1:8" x14ac:dyDescent="0.2">
      <c r="A9" s="49">
        <v>1400</v>
      </c>
      <c r="B9" s="11" t="s">
        <v>35</v>
      </c>
      <c r="C9" s="15">
        <v>2478267.56</v>
      </c>
      <c r="D9" s="15">
        <v>1756445.25</v>
      </c>
      <c r="E9" s="15">
        <f t="shared" si="0"/>
        <v>4234712.8100000005</v>
      </c>
      <c r="F9" s="15">
        <v>3604583.8</v>
      </c>
      <c r="G9" s="15">
        <v>3604583.8</v>
      </c>
      <c r="H9" s="15">
        <f t="shared" si="1"/>
        <v>630129.01000000071</v>
      </c>
    </row>
    <row r="10" spans="1:8" x14ac:dyDescent="0.2">
      <c r="A10" s="49">
        <v>1500</v>
      </c>
      <c r="B10" s="11" t="s">
        <v>73</v>
      </c>
      <c r="C10" s="15">
        <v>1685147.96</v>
      </c>
      <c r="D10" s="15">
        <v>-539529.92000000004</v>
      </c>
      <c r="E10" s="15">
        <f t="shared" si="0"/>
        <v>1145618.04</v>
      </c>
      <c r="F10" s="15">
        <v>1487525.07</v>
      </c>
      <c r="G10" s="15">
        <v>1487525.07</v>
      </c>
      <c r="H10" s="15">
        <f t="shared" si="1"/>
        <v>-341907.03</v>
      </c>
    </row>
    <row r="11" spans="1:8" x14ac:dyDescent="0.2">
      <c r="A11" s="49">
        <v>1600</v>
      </c>
      <c r="B11" s="11" t="s">
        <v>36</v>
      </c>
      <c r="C11" s="15">
        <v>900</v>
      </c>
      <c r="D11" s="15">
        <v>-800</v>
      </c>
      <c r="E11" s="15">
        <f t="shared" si="0"/>
        <v>100</v>
      </c>
      <c r="F11" s="15">
        <v>0</v>
      </c>
      <c r="G11" s="15">
        <v>0</v>
      </c>
      <c r="H11" s="15">
        <f t="shared" si="1"/>
        <v>100</v>
      </c>
    </row>
    <row r="12" spans="1:8" x14ac:dyDescent="0.2">
      <c r="A12" s="49">
        <v>1700</v>
      </c>
      <c r="B12" s="11" t="s">
        <v>74</v>
      </c>
      <c r="C12" s="15">
        <v>116752.49</v>
      </c>
      <c r="D12" s="15">
        <v>-2607.42</v>
      </c>
      <c r="E12" s="15">
        <f t="shared" si="0"/>
        <v>114145.07</v>
      </c>
      <c r="F12" s="15">
        <v>115448.78</v>
      </c>
      <c r="G12" s="15">
        <v>115448.78</v>
      </c>
      <c r="H12" s="15">
        <f t="shared" si="1"/>
        <v>-1303.7099999999919</v>
      </c>
    </row>
    <row r="13" spans="1:8" x14ac:dyDescent="0.2">
      <c r="A13" s="48" t="s">
        <v>62</v>
      </c>
      <c r="B13" s="7"/>
      <c r="C13" s="15">
        <f>SUM(C14:C22)</f>
        <v>3534745.42</v>
      </c>
      <c r="D13" s="15">
        <f>SUM(D14:D22)</f>
        <v>-955004.35</v>
      </c>
      <c r="E13" s="15">
        <f t="shared" si="0"/>
        <v>2579741.0699999998</v>
      </c>
      <c r="F13" s="15">
        <f>SUM(F14:F22)</f>
        <v>4298153.0799999991</v>
      </c>
      <c r="G13" s="15">
        <f>SUM(G14:G22)</f>
        <v>4277349.8999999994</v>
      </c>
      <c r="H13" s="15">
        <f t="shared" si="1"/>
        <v>-1718412.0099999993</v>
      </c>
    </row>
    <row r="14" spans="1:8" x14ac:dyDescent="0.2">
      <c r="A14" s="49">
        <v>2100</v>
      </c>
      <c r="B14" s="11" t="s">
        <v>75</v>
      </c>
      <c r="C14" s="15">
        <v>204150</v>
      </c>
      <c r="D14" s="15">
        <v>-170073.72</v>
      </c>
      <c r="E14" s="15">
        <f t="shared" si="0"/>
        <v>34076.28</v>
      </c>
      <c r="F14" s="15">
        <v>204013.67</v>
      </c>
      <c r="G14" s="15">
        <v>202456.35</v>
      </c>
      <c r="H14" s="15">
        <f t="shared" si="1"/>
        <v>-169937.39</v>
      </c>
    </row>
    <row r="15" spans="1:8" x14ac:dyDescent="0.2">
      <c r="A15" s="49">
        <v>2200</v>
      </c>
      <c r="B15" s="11" t="s">
        <v>76</v>
      </c>
      <c r="C15" s="15">
        <v>45445.919999999998</v>
      </c>
      <c r="D15" s="15">
        <v>-35000</v>
      </c>
      <c r="E15" s="15">
        <f t="shared" si="0"/>
        <v>10445.919999999998</v>
      </c>
      <c r="F15" s="15">
        <v>21697.01</v>
      </c>
      <c r="G15" s="15">
        <v>20668.169999999998</v>
      </c>
      <c r="H15" s="15">
        <f t="shared" si="1"/>
        <v>-11251.09</v>
      </c>
    </row>
    <row r="16" spans="1:8" x14ac:dyDescent="0.2">
      <c r="A16" s="49">
        <v>2300</v>
      </c>
      <c r="B16" s="11" t="s">
        <v>77</v>
      </c>
      <c r="C16" s="15">
        <v>550000</v>
      </c>
      <c r="D16" s="15">
        <v>-74027.61</v>
      </c>
      <c r="E16" s="15">
        <f t="shared" si="0"/>
        <v>475972.39</v>
      </c>
      <c r="F16" s="15">
        <v>742600</v>
      </c>
      <c r="G16" s="15">
        <v>729800</v>
      </c>
      <c r="H16" s="15">
        <f t="shared" si="1"/>
        <v>-266627.61</v>
      </c>
    </row>
    <row r="17" spans="1:8" x14ac:dyDescent="0.2">
      <c r="A17" s="49">
        <v>2400</v>
      </c>
      <c r="B17" s="11" t="s">
        <v>78</v>
      </c>
      <c r="C17" s="15">
        <v>1159000</v>
      </c>
      <c r="D17" s="15">
        <v>24140.13</v>
      </c>
      <c r="E17" s="15">
        <f t="shared" si="0"/>
        <v>1183140.1299999999</v>
      </c>
      <c r="F17" s="15">
        <v>1761170.91</v>
      </c>
      <c r="G17" s="15">
        <v>1761077.82</v>
      </c>
      <c r="H17" s="15">
        <f t="shared" si="1"/>
        <v>-578030.78</v>
      </c>
    </row>
    <row r="18" spans="1:8" x14ac:dyDescent="0.2">
      <c r="A18" s="49">
        <v>2500</v>
      </c>
      <c r="B18" s="11" t="s">
        <v>79</v>
      </c>
      <c r="C18" s="15">
        <v>245500</v>
      </c>
      <c r="D18" s="15">
        <v>-174471.9</v>
      </c>
      <c r="E18" s="15">
        <f t="shared" si="0"/>
        <v>71028.100000000006</v>
      </c>
      <c r="F18" s="15">
        <v>201502.18</v>
      </c>
      <c r="G18" s="15">
        <v>197360.16</v>
      </c>
      <c r="H18" s="15">
        <f t="shared" si="1"/>
        <v>-130474.07999999999</v>
      </c>
    </row>
    <row r="19" spans="1:8" x14ac:dyDescent="0.2">
      <c r="A19" s="49">
        <v>2600</v>
      </c>
      <c r="B19" s="11" t="s">
        <v>80</v>
      </c>
      <c r="C19" s="15">
        <v>962049.5</v>
      </c>
      <c r="D19" s="15">
        <v>-415344.25</v>
      </c>
      <c r="E19" s="15">
        <f t="shared" si="0"/>
        <v>546705.25</v>
      </c>
      <c r="F19" s="15">
        <v>1076436.57</v>
      </c>
      <c r="G19" s="15">
        <v>1075254.6599999999</v>
      </c>
      <c r="H19" s="15">
        <f t="shared" si="1"/>
        <v>-529731.32000000007</v>
      </c>
    </row>
    <row r="20" spans="1:8" x14ac:dyDescent="0.2">
      <c r="A20" s="49">
        <v>2700</v>
      </c>
      <c r="B20" s="11" t="s">
        <v>81</v>
      </c>
      <c r="C20" s="15">
        <v>284000</v>
      </c>
      <c r="D20" s="15">
        <v>-108854.9</v>
      </c>
      <c r="E20" s="15">
        <f t="shared" si="0"/>
        <v>175145.1</v>
      </c>
      <c r="F20" s="15">
        <v>218745.1</v>
      </c>
      <c r="G20" s="15">
        <v>218745.1</v>
      </c>
      <c r="H20" s="15">
        <f t="shared" si="1"/>
        <v>-43600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84600</v>
      </c>
      <c r="D22" s="15">
        <v>-1372.1</v>
      </c>
      <c r="E22" s="15">
        <f t="shared" si="0"/>
        <v>83227.899999999994</v>
      </c>
      <c r="F22" s="15">
        <v>71987.64</v>
      </c>
      <c r="G22" s="15">
        <v>71987.64</v>
      </c>
      <c r="H22" s="15">
        <f t="shared" si="1"/>
        <v>11240.259999999995</v>
      </c>
    </row>
    <row r="23" spans="1:8" x14ac:dyDescent="0.2">
      <c r="A23" s="48" t="s">
        <v>63</v>
      </c>
      <c r="B23" s="7"/>
      <c r="C23" s="15">
        <f>SUM(C24:C32)</f>
        <v>12784834.17</v>
      </c>
      <c r="D23" s="15">
        <f>SUM(D24:D32)</f>
        <v>6404704.1900000004</v>
      </c>
      <c r="E23" s="15">
        <f t="shared" si="0"/>
        <v>19189538.359999999</v>
      </c>
      <c r="F23" s="15">
        <f>SUM(F24:F32)</f>
        <v>16230296.660000002</v>
      </c>
      <c r="G23" s="15">
        <f>SUM(G24:G32)</f>
        <v>14812356.43</v>
      </c>
      <c r="H23" s="15">
        <f t="shared" si="1"/>
        <v>2959241.6999999974</v>
      </c>
    </row>
    <row r="24" spans="1:8" x14ac:dyDescent="0.2">
      <c r="A24" s="49">
        <v>3100</v>
      </c>
      <c r="B24" s="11" t="s">
        <v>84</v>
      </c>
      <c r="C24" s="15">
        <v>7593300</v>
      </c>
      <c r="D24" s="15">
        <v>2878078.1</v>
      </c>
      <c r="E24" s="15">
        <f t="shared" si="0"/>
        <v>10471378.1</v>
      </c>
      <c r="F24" s="15">
        <v>8630838.2100000009</v>
      </c>
      <c r="G24" s="15">
        <v>7854956.25</v>
      </c>
      <c r="H24" s="15">
        <f t="shared" si="1"/>
        <v>1840539.8899999987</v>
      </c>
    </row>
    <row r="25" spans="1:8" x14ac:dyDescent="0.2">
      <c r="A25" s="49">
        <v>3200</v>
      </c>
      <c r="B25" s="11" t="s">
        <v>85</v>
      </c>
      <c r="C25" s="15">
        <v>70300</v>
      </c>
      <c r="D25" s="15">
        <v>573523.54</v>
      </c>
      <c r="E25" s="15">
        <f t="shared" si="0"/>
        <v>643823.54</v>
      </c>
      <c r="F25" s="15">
        <v>726590.46</v>
      </c>
      <c r="G25" s="15">
        <v>726590.46</v>
      </c>
      <c r="H25" s="15">
        <f t="shared" si="1"/>
        <v>-82766.919999999925</v>
      </c>
    </row>
    <row r="26" spans="1:8" x14ac:dyDescent="0.2">
      <c r="A26" s="49">
        <v>3300</v>
      </c>
      <c r="B26" s="11" t="s">
        <v>86</v>
      </c>
      <c r="C26" s="15">
        <v>554812</v>
      </c>
      <c r="D26" s="15">
        <v>71893.279999999999</v>
      </c>
      <c r="E26" s="15">
        <f t="shared" si="0"/>
        <v>626705.28</v>
      </c>
      <c r="F26" s="15">
        <v>556744.98</v>
      </c>
      <c r="G26" s="15">
        <v>537409.76</v>
      </c>
      <c r="H26" s="15">
        <f t="shared" si="1"/>
        <v>69960.300000000047</v>
      </c>
    </row>
    <row r="27" spans="1:8" x14ac:dyDescent="0.2">
      <c r="A27" s="49">
        <v>3400</v>
      </c>
      <c r="B27" s="11" t="s">
        <v>87</v>
      </c>
      <c r="C27" s="15">
        <v>16500</v>
      </c>
      <c r="D27" s="15">
        <v>51648.24</v>
      </c>
      <c r="E27" s="15">
        <f t="shared" si="0"/>
        <v>68148.239999999991</v>
      </c>
      <c r="F27" s="15">
        <v>43612.14</v>
      </c>
      <c r="G27" s="15">
        <v>43612.14</v>
      </c>
      <c r="H27" s="15">
        <f t="shared" si="1"/>
        <v>24536.099999999991</v>
      </c>
    </row>
    <row r="28" spans="1:8" x14ac:dyDescent="0.2">
      <c r="A28" s="49">
        <v>3500</v>
      </c>
      <c r="B28" s="11" t="s">
        <v>88</v>
      </c>
      <c r="C28" s="15">
        <v>2559600</v>
      </c>
      <c r="D28" s="15">
        <v>350892.42</v>
      </c>
      <c r="E28" s="15">
        <f t="shared" si="0"/>
        <v>2910492.42</v>
      </c>
      <c r="F28" s="15">
        <v>3468614.04</v>
      </c>
      <c r="G28" s="15">
        <v>3464780.3</v>
      </c>
      <c r="H28" s="15">
        <f t="shared" si="1"/>
        <v>-558121.62000000011</v>
      </c>
    </row>
    <row r="29" spans="1:8" x14ac:dyDescent="0.2">
      <c r="A29" s="49">
        <v>3600</v>
      </c>
      <c r="B29" s="11" t="s">
        <v>89</v>
      </c>
      <c r="C29" s="15">
        <v>96000</v>
      </c>
      <c r="D29" s="15">
        <v>-43000</v>
      </c>
      <c r="E29" s="15">
        <f t="shared" si="0"/>
        <v>53000</v>
      </c>
      <c r="F29" s="15">
        <v>52482.99</v>
      </c>
      <c r="G29" s="15">
        <v>52482.99</v>
      </c>
      <c r="H29" s="15">
        <f t="shared" si="1"/>
        <v>517.01000000000204</v>
      </c>
    </row>
    <row r="30" spans="1:8" x14ac:dyDescent="0.2">
      <c r="A30" s="49">
        <v>3700</v>
      </c>
      <c r="B30" s="11" t="s">
        <v>90</v>
      </c>
      <c r="C30" s="15">
        <v>23600</v>
      </c>
      <c r="D30" s="15">
        <v>-10100</v>
      </c>
      <c r="E30" s="15">
        <f t="shared" si="0"/>
        <v>13500</v>
      </c>
      <c r="F30" s="15">
        <v>12559.02</v>
      </c>
      <c r="G30" s="15">
        <v>12559.02</v>
      </c>
      <c r="H30" s="15">
        <f t="shared" si="1"/>
        <v>940.97999999999956</v>
      </c>
    </row>
    <row r="31" spans="1:8" x14ac:dyDescent="0.2">
      <c r="A31" s="49">
        <v>3800</v>
      </c>
      <c r="B31" s="11" t="s">
        <v>91</v>
      </c>
      <c r="C31" s="15">
        <v>151100</v>
      </c>
      <c r="D31" s="15">
        <v>-61372.59</v>
      </c>
      <c r="E31" s="15">
        <f t="shared" si="0"/>
        <v>89727.41</v>
      </c>
      <c r="F31" s="15">
        <v>82031.14</v>
      </c>
      <c r="G31" s="15">
        <v>78561.740000000005</v>
      </c>
      <c r="H31" s="15">
        <f t="shared" si="1"/>
        <v>7696.2700000000041</v>
      </c>
    </row>
    <row r="32" spans="1:8" x14ac:dyDescent="0.2">
      <c r="A32" s="49">
        <v>3900</v>
      </c>
      <c r="B32" s="11" t="s">
        <v>19</v>
      </c>
      <c r="C32" s="15">
        <v>1719622.17</v>
      </c>
      <c r="D32" s="15">
        <v>2593141.2000000002</v>
      </c>
      <c r="E32" s="15">
        <f t="shared" si="0"/>
        <v>4312763.37</v>
      </c>
      <c r="F32" s="15">
        <v>2656823.6800000002</v>
      </c>
      <c r="G32" s="15">
        <v>2041403.77</v>
      </c>
      <c r="H32" s="15">
        <f t="shared" si="1"/>
        <v>1655939.69</v>
      </c>
    </row>
    <row r="33" spans="1:8" x14ac:dyDescent="0.2">
      <c r="A33" s="48" t="s">
        <v>64</v>
      </c>
      <c r="B33" s="7"/>
      <c r="C33" s="15">
        <f>SUM(C34:C42)</f>
        <v>173100</v>
      </c>
      <c r="D33" s="15">
        <f>SUM(D34:D42)</f>
        <v>90700</v>
      </c>
      <c r="E33" s="15">
        <f t="shared" si="0"/>
        <v>263800</v>
      </c>
      <c r="F33" s="15">
        <f>SUM(F34:F42)</f>
        <v>272200</v>
      </c>
      <c r="G33" s="15">
        <f>SUM(G34:G42)</f>
        <v>272200</v>
      </c>
      <c r="H33" s="15">
        <f t="shared" si="1"/>
        <v>-8400</v>
      </c>
    </row>
    <row r="34" spans="1:8" x14ac:dyDescent="0.2">
      <c r="A34" s="49">
        <v>4100</v>
      </c>
      <c r="B34" s="11" t="s">
        <v>92</v>
      </c>
      <c r="C34" s="15">
        <v>17500</v>
      </c>
      <c r="D34" s="15">
        <v>6500</v>
      </c>
      <c r="E34" s="15">
        <f t="shared" si="0"/>
        <v>24000</v>
      </c>
      <c r="F34" s="15">
        <v>24000</v>
      </c>
      <c r="G34" s="15">
        <v>24000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155600</v>
      </c>
      <c r="D37" s="15">
        <v>84200</v>
      </c>
      <c r="E37" s="15">
        <f t="shared" si="0"/>
        <v>239800</v>
      </c>
      <c r="F37" s="15">
        <v>248200</v>
      </c>
      <c r="G37" s="15">
        <v>248200</v>
      </c>
      <c r="H37" s="15">
        <f t="shared" si="1"/>
        <v>-8400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585000</v>
      </c>
      <c r="D43" s="15">
        <f>SUM(D44:D52)</f>
        <v>923152.73</v>
      </c>
      <c r="E43" s="15">
        <f t="shared" si="0"/>
        <v>1508152.73</v>
      </c>
      <c r="F43" s="15">
        <f>SUM(F44:F52)</f>
        <v>1884835.0699999998</v>
      </c>
      <c r="G43" s="15">
        <f>SUM(G44:G52)</f>
        <v>1884835.0699999998</v>
      </c>
      <c r="H43" s="15">
        <f t="shared" si="1"/>
        <v>-376682.33999999985</v>
      </c>
    </row>
    <row r="44" spans="1:8" x14ac:dyDescent="0.2">
      <c r="A44" s="49">
        <v>5100</v>
      </c>
      <c r="B44" s="11" t="s">
        <v>99</v>
      </c>
      <c r="C44" s="15">
        <v>205000</v>
      </c>
      <c r="D44" s="15">
        <v>-436315.95</v>
      </c>
      <c r="E44" s="15">
        <f t="shared" si="0"/>
        <v>-231315.95</v>
      </c>
      <c r="F44" s="15">
        <v>289121.13</v>
      </c>
      <c r="G44" s="15">
        <v>289121.13</v>
      </c>
      <c r="H44" s="15">
        <f t="shared" si="1"/>
        <v>-520437.08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1460947</v>
      </c>
      <c r="E47" s="15">
        <f t="shared" si="0"/>
        <v>1460947</v>
      </c>
      <c r="F47" s="15">
        <v>1460947</v>
      </c>
      <c r="G47" s="15">
        <v>1460947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380000</v>
      </c>
      <c r="D49" s="15">
        <v>-101478.32</v>
      </c>
      <c r="E49" s="15">
        <f t="shared" si="0"/>
        <v>278521.68</v>
      </c>
      <c r="F49" s="15">
        <v>134766.94</v>
      </c>
      <c r="G49" s="15">
        <v>134766.94</v>
      </c>
      <c r="H49" s="15">
        <f t="shared" si="1"/>
        <v>143754.74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8500000</v>
      </c>
      <c r="D53" s="15">
        <f>SUM(D54:D56)</f>
        <v>2662776.3699999996</v>
      </c>
      <c r="E53" s="15">
        <f t="shared" si="0"/>
        <v>11162776.369999999</v>
      </c>
      <c r="F53" s="15">
        <f>SUM(F54:F56)</f>
        <v>10594237.82</v>
      </c>
      <c r="G53" s="15">
        <f>SUM(G54:G56)</f>
        <v>10594237.82</v>
      </c>
      <c r="H53" s="15">
        <f t="shared" si="1"/>
        <v>568538.54999999888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191936.36</v>
      </c>
      <c r="E54" s="15">
        <f t="shared" si="0"/>
        <v>191936.36</v>
      </c>
      <c r="F54" s="15">
        <v>970372.79</v>
      </c>
      <c r="G54" s="15">
        <v>970372.79</v>
      </c>
      <c r="H54" s="15">
        <f t="shared" si="1"/>
        <v>-778436.43</v>
      </c>
    </row>
    <row r="55" spans="1:8" x14ac:dyDescent="0.2">
      <c r="A55" s="49">
        <v>6200</v>
      </c>
      <c r="B55" s="11" t="s">
        <v>109</v>
      </c>
      <c r="C55" s="15">
        <v>8500000</v>
      </c>
      <c r="D55" s="15">
        <v>2470840.0099999998</v>
      </c>
      <c r="E55" s="15">
        <f t="shared" si="0"/>
        <v>10970840.01</v>
      </c>
      <c r="F55" s="15">
        <v>9623865.0299999993</v>
      </c>
      <c r="G55" s="15">
        <v>9623865.0299999993</v>
      </c>
      <c r="H55" s="15">
        <f t="shared" si="1"/>
        <v>1346974.9800000004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47043003.880000003</v>
      </c>
      <c r="D77" s="17">
        <f t="shared" si="4"/>
        <v>9754701.7400000002</v>
      </c>
      <c r="E77" s="17">
        <f t="shared" si="4"/>
        <v>56797705.61999999</v>
      </c>
      <c r="F77" s="17">
        <f t="shared" si="4"/>
        <v>54958672.660000004</v>
      </c>
      <c r="G77" s="17">
        <f t="shared" si="4"/>
        <v>53519929.25</v>
      </c>
      <c r="H77" s="17">
        <f t="shared" si="4"/>
        <v>1839032.9599999958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37958003.880000003</v>
      </c>
      <c r="D6" s="50">
        <v>6168772.6399999997</v>
      </c>
      <c r="E6" s="50">
        <f>C6+D6</f>
        <v>44126776.520000003</v>
      </c>
      <c r="F6" s="50">
        <v>42479599.770000003</v>
      </c>
      <c r="G6" s="50">
        <v>41040856.359999999</v>
      </c>
      <c r="H6" s="50">
        <f>E6-F6</f>
        <v>1647176.75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9085000</v>
      </c>
      <c r="D8" s="50">
        <v>3585929.1</v>
      </c>
      <c r="E8" s="50">
        <f>C8+D8</f>
        <v>12670929.1</v>
      </c>
      <c r="F8" s="50">
        <v>12479072.890000001</v>
      </c>
      <c r="G8" s="50">
        <v>12479072.890000001</v>
      </c>
      <c r="H8" s="50">
        <f>E8-F8</f>
        <v>191856.20999999903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47043003.880000003</v>
      </c>
      <c r="D16" s="17">
        <f>SUM(D6+D8+D10+D12+D14)</f>
        <v>9754701.7400000002</v>
      </c>
      <c r="E16" s="17">
        <f>SUM(E6+E8+E10+E12+E14)</f>
        <v>56797705.620000005</v>
      </c>
      <c r="F16" s="17">
        <f t="shared" ref="F16:H16" si="0">SUM(F6+F8+F10+F12+F14)</f>
        <v>54958672.660000004</v>
      </c>
      <c r="G16" s="17">
        <f t="shared" si="0"/>
        <v>53519929.25</v>
      </c>
      <c r="H16" s="17">
        <f t="shared" si="0"/>
        <v>1839032.959999999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2044870.38</v>
      </c>
      <c r="D7" s="15">
        <v>304398.03999999998</v>
      </c>
      <c r="E7" s="15">
        <f>C7+D7</f>
        <v>2349268.42</v>
      </c>
      <c r="F7" s="15">
        <v>2455563.9700000002</v>
      </c>
      <c r="G7" s="15">
        <v>2449634.58</v>
      </c>
      <c r="H7" s="15">
        <f>E7-F7</f>
        <v>-106295.55000000028</v>
      </c>
    </row>
    <row r="8" spans="1:8" x14ac:dyDescent="0.2">
      <c r="A8" s="4" t="s">
        <v>131</v>
      </c>
      <c r="B8" s="22"/>
      <c r="C8" s="15">
        <v>890348.13</v>
      </c>
      <c r="D8" s="15">
        <v>-189229.87</v>
      </c>
      <c r="E8" s="15">
        <f t="shared" ref="E8:E13" si="0">C8+D8</f>
        <v>701118.26</v>
      </c>
      <c r="F8" s="15">
        <v>753587.84</v>
      </c>
      <c r="G8" s="15">
        <v>746935.82</v>
      </c>
      <c r="H8" s="15">
        <f t="shared" ref="H8:H13" si="1">E8-F8</f>
        <v>-52469.579999999958</v>
      </c>
    </row>
    <row r="9" spans="1:8" x14ac:dyDescent="0.2">
      <c r="A9" s="4" t="s">
        <v>132</v>
      </c>
      <c r="B9" s="22"/>
      <c r="C9" s="15">
        <v>4117220.35</v>
      </c>
      <c r="D9" s="15">
        <v>595272.76</v>
      </c>
      <c r="E9" s="15">
        <f t="shared" si="0"/>
        <v>4712493.1100000003</v>
      </c>
      <c r="F9" s="15">
        <v>4619717.49</v>
      </c>
      <c r="G9" s="15">
        <v>4595537.6500000004</v>
      </c>
      <c r="H9" s="15">
        <f t="shared" si="1"/>
        <v>92775.620000000112</v>
      </c>
    </row>
    <row r="10" spans="1:8" x14ac:dyDescent="0.2">
      <c r="A10" s="4" t="s">
        <v>133</v>
      </c>
      <c r="B10" s="22"/>
      <c r="C10" s="15">
        <v>5485369.9400000004</v>
      </c>
      <c r="D10" s="15">
        <v>-145475.17000000001</v>
      </c>
      <c r="E10" s="15">
        <f t="shared" si="0"/>
        <v>5339894.7700000005</v>
      </c>
      <c r="F10" s="15">
        <v>5968298.7599999998</v>
      </c>
      <c r="G10" s="15">
        <v>5922880.2400000002</v>
      </c>
      <c r="H10" s="15">
        <f t="shared" si="1"/>
        <v>-628403.98999999929</v>
      </c>
    </row>
    <row r="11" spans="1:8" x14ac:dyDescent="0.2">
      <c r="A11" s="4" t="s">
        <v>134</v>
      </c>
      <c r="B11" s="22"/>
      <c r="C11" s="15">
        <v>1576064.94</v>
      </c>
      <c r="D11" s="15">
        <v>185633.79</v>
      </c>
      <c r="E11" s="15">
        <f t="shared" si="0"/>
        <v>1761698.73</v>
      </c>
      <c r="F11" s="15">
        <v>1591607.67</v>
      </c>
      <c r="G11" s="15">
        <v>1583559.62</v>
      </c>
      <c r="H11" s="15">
        <f t="shared" si="1"/>
        <v>170091.06000000006</v>
      </c>
    </row>
    <row r="12" spans="1:8" x14ac:dyDescent="0.2">
      <c r="A12" s="4" t="s">
        <v>135</v>
      </c>
      <c r="B12" s="22"/>
      <c r="C12" s="15">
        <v>6507384.0999999996</v>
      </c>
      <c r="D12" s="15">
        <v>1395857.92</v>
      </c>
      <c r="E12" s="15">
        <f t="shared" si="0"/>
        <v>7903242.0199999996</v>
      </c>
      <c r="F12" s="15">
        <v>9214656.4000000004</v>
      </c>
      <c r="G12" s="15">
        <v>9201836.8699999992</v>
      </c>
      <c r="H12" s="15">
        <f t="shared" si="1"/>
        <v>-1311414.3800000008</v>
      </c>
    </row>
    <row r="13" spans="1:8" x14ac:dyDescent="0.2">
      <c r="A13" s="4" t="s">
        <v>136</v>
      </c>
      <c r="B13" s="22"/>
      <c r="C13" s="15">
        <v>3660412.02</v>
      </c>
      <c r="D13" s="15">
        <v>4443317.17</v>
      </c>
      <c r="E13" s="15">
        <f t="shared" si="0"/>
        <v>8103729.1899999995</v>
      </c>
      <c r="F13" s="15">
        <v>7463448.7199999997</v>
      </c>
      <c r="G13" s="15">
        <v>7460248.4500000002</v>
      </c>
      <c r="H13" s="15">
        <f t="shared" si="1"/>
        <v>640280.46999999974</v>
      </c>
    </row>
    <row r="14" spans="1:8" x14ac:dyDescent="0.2">
      <c r="A14" s="4" t="s">
        <v>137</v>
      </c>
      <c r="B14" s="22"/>
      <c r="C14" s="15">
        <v>18807795.98</v>
      </c>
      <c r="D14" s="15">
        <v>4392819.97</v>
      </c>
      <c r="E14" s="15">
        <f t="shared" ref="E14" si="2">C14+D14</f>
        <v>23200615.949999999</v>
      </c>
      <c r="F14" s="15">
        <v>19825295.960000001</v>
      </c>
      <c r="G14" s="15">
        <v>18497813.609999999</v>
      </c>
      <c r="H14" s="15">
        <f t="shared" ref="H14" si="3">E14-F14</f>
        <v>3375319.9899999984</v>
      </c>
    </row>
    <row r="15" spans="1:8" x14ac:dyDescent="0.2">
      <c r="A15" s="4" t="s">
        <v>138</v>
      </c>
      <c r="B15" s="22"/>
      <c r="C15" s="15">
        <v>3953538.04</v>
      </c>
      <c r="D15" s="15">
        <v>-1227892.8700000001</v>
      </c>
      <c r="E15" s="15">
        <f t="shared" ref="E15" si="4">C15+D15</f>
        <v>2725645.17</v>
      </c>
      <c r="F15" s="15">
        <v>3066495.85</v>
      </c>
      <c r="G15" s="15">
        <v>3061482.41</v>
      </c>
      <c r="H15" s="15">
        <f t="shared" ref="H15" si="5">E15-F15</f>
        <v>-340850.68000000017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47043003.880000003</v>
      </c>
      <c r="D18" s="23">
        <f t="shared" si="6"/>
        <v>9754701.7399999984</v>
      </c>
      <c r="E18" s="23">
        <f t="shared" si="6"/>
        <v>56797705.620000005</v>
      </c>
      <c r="F18" s="23">
        <f t="shared" si="6"/>
        <v>54958672.660000004</v>
      </c>
      <c r="G18" s="23">
        <f t="shared" si="6"/>
        <v>53519929.25</v>
      </c>
      <c r="H18" s="23">
        <f t="shared" si="6"/>
        <v>1839032.9599999976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890348.13</v>
      </c>
      <c r="D6" s="15">
        <f t="shared" si="0"/>
        <v>-177675.99</v>
      </c>
      <c r="E6" s="15">
        <f t="shared" si="0"/>
        <v>712672.14</v>
      </c>
      <c r="F6" s="15">
        <f t="shared" si="0"/>
        <v>753587.84</v>
      </c>
      <c r="G6" s="15">
        <f t="shared" si="0"/>
        <v>746935.82</v>
      </c>
      <c r="H6" s="15">
        <f t="shared" si="0"/>
        <v>-40915.699999999953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890348.13</v>
      </c>
      <c r="D14" s="15">
        <v>-177675.99</v>
      </c>
      <c r="E14" s="15">
        <f t="shared" si="1"/>
        <v>712672.14</v>
      </c>
      <c r="F14" s="15">
        <v>753587.84</v>
      </c>
      <c r="G14" s="15">
        <v>746935.82</v>
      </c>
      <c r="H14" s="15">
        <f t="shared" si="2"/>
        <v>-40915.699999999953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46152655.75</v>
      </c>
      <c r="D16" s="15">
        <f t="shared" si="3"/>
        <v>9932377.7299999986</v>
      </c>
      <c r="E16" s="15">
        <f t="shared" si="3"/>
        <v>56085033.480000004</v>
      </c>
      <c r="F16" s="15">
        <f t="shared" si="3"/>
        <v>54205084.82</v>
      </c>
      <c r="G16" s="15">
        <f t="shared" si="3"/>
        <v>52772993.43</v>
      </c>
      <c r="H16" s="15">
        <f t="shared" si="3"/>
        <v>1879948.6600000001</v>
      </c>
    </row>
    <row r="17" spans="1:8" x14ac:dyDescent="0.2">
      <c r="A17" s="38"/>
      <c r="B17" s="42" t="s">
        <v>45</v>
      </c>
      <c r="C17" s="15">
        <v>23358382.809999999</v>
      </c>
      <c r="D17" s="15">
        <v>-513420.81</v>
      </c>
      <c r="E17" s="15">
        <f>C17+D17</f>
        <v>22844962</v>
      </c>
      <c r="F17" s="15">
        <v>25324732.469999999</v>
      </c>
      <c r="G17" s="15">
        <v>25231371.75</v>
      </c>
      <c r="H17" s="15">
        <f t="shared" ref="H17:H23" si="4">E17-F17</f>
        <v>-2479770.4699999988</v>
      </c>
    </row>
    <row r="18" spans="1:8" x14ac:dyDescent="0.2">
      <c r="A18" s="38"/>
      <c r="B18" s="42" t="s">
        <v>28</v>
      </c>
      <c r="C18" s="15">
        <v>22794272.940000001</v>
      </c>
      <c r="D18" s="15">
        <v>10445798.539999999</v>
      </c>
      <c r="E18" s="15">
        <f t="shared" ref="E18:E23" si="5">C18+D18</f>
        <v>33240071.48</v>
      </c>
      <c r="F18" s="15">
        <v>28880352.350000001</v>
      </c>
      <c r="G18" s="15">
        <v>27541621.68</v>
      </c>
      <c r="H18" s="15">
        <f t="shared" si="4"/>
        <v>4359719.129999999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47043003.880000003</v>
      </c>
      <c r="D42" s="23">
        <f t="shared" si="12"/>
        <v>9754701.7399999984</v>
      </c>
      <c r="E42" s="23">
        <f t="shared" si="12"/>
        <v>56797705.620000005</v>
      </c>
      <c r="F42" s="23">
        <f t="shared" si="12"/>
        <v>54958672.660000004</v>
      </c>
      <c r="G42" s="23">
        <f t="shared" si="12"/>
        <v>53519929.25</v>
      </c>
      <c r="H42" s="23">
        <f t="shared" si="12"/>
        <v>1839032.9600000002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2019-03-04T21:33:44Z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