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  <externalReference r:id="rId3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C68" i="1"/>
  <c r="D66" i="1"/>
  <c r="C66" i="1"/>
  <c r="D65" i="1"/>
  <c r="D64" i="1" s="1"/>
  <c r="C65" i="1"/>
  <c r="B65" i="1"/>
  <c r="C64" i="1"/>
  <c r="B63" i="1"/>
  <c r="B55" i="1"/>
  <c r="D51" i="1"/>
  <c r="C51" i="1"/>
  <c r="B51" i="1"/>
  <c r="B49" i="1" s="1"/>
  <c r="D50" i="1"/>
  <c r="D49" i="1" s="1"/>
  <c r="C50" i="1"/>
  <c r="B50" i="1"/>
  <c r="C49" i="1"/>
  <c r="B42" i="1"/>
  <c r="B15" i="1" s="1"/>
  <c r="D40" i="1"/>
  <c r="C40" i="1"/>
  <c r="D37" i="1"/>
  <c r="D44" i="1" s="1"/>
  <c r="C37" i="1"/>
  <c r="C44" i="1" s="1"/>
  <c r="B37" i="1"/>
  <c r="D31" i="1"/>
  <c r="D29" i="1" s="1"/>
  <c r="C31" i="1"/>
  <c r="C29" i="1" s="1"/>
  <c r="B31" i="1"/>
  <c r="B29" i="1" s="1"/>
  <c r="D19" i="1"/>
  <c r="D70" i="1" s="1"/>
  <c r="C19" i="1"/>
  <c r="C70" i="1" s="1"/>
  <c r="D18" i="1"/>
  <c r="D17" i="1" s="1"/>
  <c r="C18" i="1"/>
  <c r="C17" i="1" s="1"/>
  <c r="B17" i="1"/>
  <c r="D15" i="1"/>
  <c r="D68" i="1" s="1"/>
  <c r="C15" i="1"/>
  <c r="D14" i="1"/>
  <c r="D13" i="1" s="1"/>
  <c r="C14" i="1"/>
  <c r="C53" i="1" s="1"/>
  <c r="B14" i="1"/>
  <c r="B53" i="1" s="1"/>
  <c r="D10" i="1"/>
  <c r="D63" i="1" s="1"/>
  <c r="C10" i="1"/>
  <c r="C63" i="1" s="1"/>
  <c r="C72" i="1" s="1"/>
  <c r="C74" i="1" s="1"/>
  <c r="B10" i="1"/>
  <c r="D9" i="1"/>
  <c r="D48" i="1" s="1"/>
  <c r="C9" i="1"/>
  <c r="C8" i="1" s="1"/>
  <c r="B9" i="1"/>
  <c r="B8" i="1" s="1"/>
  <c r="A4" i="1"/>
  <c r="A2" i="1"/>
  <c r="D72" i="1" l="1"/>
  <c r="D74" i="1" s="1"/>
  <c r="B48" i="1"/>
  <c r="B57" i="1" s="1"/>
  <c r="B59" i="1" s="1"/>
  <c r="C48" i="1"/>
  <c r="B13" i="1"/>
  <c r="B21" i="1" s="1"/>
  <c r="B23" i="1" s="1"/>
  <c r="B25" i="1" s="1"/>
  <c r="B33" i="1" s="1"/>
  <c r="B68" i="1"/>
  <c r="C55" i="1"/>
  <c r="C57" i="1" s="1"/>
  <c r="C59" i="1" s="1"/>
  <c r="D8" i="1"/>
  <c r="D21" i="1" s="1"/>
  <c r="D23" i="1" s="1"/>
  <c r="D25" i="1" s="1"/>
  <c r="D33" i="1" s="1"/>
  <c r="C13" i="1"/>
  <c r="C21" i="1" s="1"/>
  <c r="C23" i="1" s="1"/>
  <c r="C25" i="1" s="1"/>
  <c r="C33" i="1" s="1"/>
  <c r="D53" i="1"/>
  <c r="B40" i="1"/>
  <c r="B44" i="1" s="1"/>
  <c r="D55" i="1"/>
  <c r="B66" i="1"/>
  <c r="B64" i="1" s="1"/>
  <c r="B72" i="1" s="1"/>
  <c r="B74" i="1" s="1"/>
  <c r="D57" i="1" l="1"/>
  <c r="D59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<sst xmlns="http://schemas.openxmlformats.org/spreadsheetml/2006/main" count="63" uniqueCount="43">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</sst>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4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0" fontId="6" fillId="2" borderId="11" xfId="0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3.Julio-%20Septiembre%202019/LDF/0361_IDF_MVST_000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E41">
            <v>211540540.30999997</v>
          </cell>
          <cell r="F41">
            <v>211540540.30999997</v>
          </cell>
        </row>
        <row r="65">
          <cell r="E65">
            <v>203373210.88</v>
          </cell>
          <cell r="F65">
            <v>202584432.02999997</v>
          </cell>
        </row>
        <row r="73">
          <cell r="E73">
            <v>34021133.659999996</v>
          </cell>
          <cell r="F73">
            <v>34021133.659999996</v>
          </cell>
        </row>
        <row r="74">
          <cell r="E74">
            <v>33604422.030000001</v>
          </cell>
          <cell r="F74">
            <v>33604422.030000001</v>
          </cell>
        </row>
      </sheetData>
      <sheetData sheetId="12"/>
      <sheetData sheetId="13">
        <row r="9">
          <cell r="E9">
            <v>209978835.21999997</v>
          </cell>
          <cell r="F9">
            <v>201651940.73999998</v>
          </cell>
        </row>
        <row r="84">
          <cell r="E84">
            <v>174832739.87</v>
          </cell>
          <cell r="F84">
            <v>162043957.13</v>
          </cell>
        </row>
        <row r="151">
          <cell r="E151">
            <v>1607142.84</v>
          </cell>
          <cell r="F151">
            <v>1607142.84</v>
          </cell>
        </row>
        <row r="152">
          <cell r="E152">
            <v>1334196.06</v>
          </cell>
          <cell r="F152">
            <v>1334196.06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B41">
            <v>205190104.3308</v>
          </cell>
        </row>
        <row r="65">
          <cell r="B65">
            <v>213283387.27999997</v>
          </cell>
        </row>
      </sheetData>
      <sheetData sheetId="12"/>
      <sheetData sheetId="13">
        <row r="9">
          <cell r="B9">
            <v>205190104.32999998</v>
          </cell>
        </row>
        <row r="84">
          <cell r="B84">
            <v>213283387.28</v>
          </cell>
        </row>
        <row r="151">
          <cell r="B151">
            <v>1607142.84</v>
          </cell>
        </row>
        <row r="152">
          <cell r="B152">
            <v>1500000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Municipio de Valle de Santiago, Gto., Gobierno del Estado de Guanajuato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tr">
        <f>TRIMESTRE</f>
        <v>Del 1 de enero al 31 de diciembre de 2019 (b)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418473491.61079997</v>
      </c>
      <c r="C8" s="6">
        <f>SUM(C9:C11)</f>
        <v>414913751.18999994</v>
      </c>
      <c r="D8" s="6">
        <f>SUM(D9:D11)</f>
        <v>414124972.33999991</v>
      </c>
    </row>
    <row r="9" spans="1:11" x14ac:dyDescent="0.25">
      <c r="A9" s="7" t="s">
        <v>8</v>
      </c>
      <c r="B9" s="8">
        <f>'[2]Formato 5'!B41</f>
        <v>205190104.3308</v>
      </c>
      <c r="C9" s="8">
        <f>'[1]Formato 5'!E41</f>
        <v>211540540.30999997</v>
      </c>
      <c r="D9" s="8">
        <f>'[1]Formato 5'!F41</f>
        <v>211540540.30999997</v>
      </c>
    </row>
    <row r="10" spans="1:11" x14ac:dyDescent="0.25">
      <c r="A10" s="7" t="s">
        <v>9</v>
      </c>
      <c r="B10" s="8">
        <f>'[2]Formato 5'!B65</f>
        <v>213283387.27999997</v>
      </c>
      <c r="C10" s="8">
        <f>'[1]Formato 5'!E65</f>
        <v>203373210.88</v>
      </c>
      <c r="D10" s="8">
        <f>'[1]Formato 5'!F65</f>
        <v>202584432.02999997</v>
      </c>
    </row>
    <row r="11" spans="1:11" x14ac:dyDescent="0.25">
      <c r="A11" s="7" t="s">
        <v>10</v>
      </c>
      <c r="B11" s="9">
        <v>0</v>
      </c>
      <c r="C11" s="9">
        <v>0</v>
      </c>
      <c r="D11" s="9"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416866348.76999998</v>
      </c>
      <c r="C13" s="6">
        <f>C14+C15</f>
        <v>383204432.25</v>
      </c>
      <c r="D13" s="6">
        <f>D14+D15</f>
        <v>362088755.02999997</v>
      </c>
    </row>
    <row r="14" spans="1:11" x14ac:dyDescent="0.25">
      <c r="A14" s="7" t="s">
        <v>12</v>
      </c>
      <c r="B14" s="8">
        <f>'[2]Formato 6 a)'!B9</f>
        <v>205190104.32999998</v>
      </c>
      <c r="C14" s="8">
        <f>'[1]Formato 6 a)'!E9</f>
        <v>209978835.21999997</v>
      </c>
      <c r="D14" s="8">
        <f>'[1]Formato 6 a)'!F9</f>
        <v>201651940.73999998</v>
      </c>
    </row>
    <row r="15" spans="1:11" x14ac:dyDescent="0.25">
      <c r="A15" s="7" t="s">
        <v>13</v>
      </c>
      <c r="B15" s="8">
        <f>'[2]Formato 6 a)'!B84-B42</f>
        <v>211676244.44</v>
      </c>
      <c r="C15" s="8">
        <f>'[1]Formato 6 a)'!E84-'[1]Formato 6 a)'!E151</f>
        <v>173225597.03</v>
      </c>
      <c r="D15" s="8">
        <f>'[1]Formato 6 a)'!F84-'[1]Formato 6 a)'!F151</f>
        <v>160436814.28999999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6">
        <f>C18+C19</f>
        <v>67625555.689999998</v>
      </c>
      <c r="D17" s="6">
        <f>D18+D19</f>
        <v>67625555.689999998</v>
      </c>
    </row>
    <row r="18" spans="1:4" x14ac:dyDescent="0.25">
      <c r="A18" s="7" t="s">
        <v>15</v>
      </c>
      <c r="B18" s="13">
        <v>0</v>
      </c>
      <c r="C18" s="8">
        <f>'[1]Formato 5'!E73</f>
        <v>34021133.659999996</v>
      </c>
      <c r="D18" s="8">
        <f>'[1]Formato 5'!F73</f>
        <v>34021133.659999996</v>
      </c>
    </row>
    <row r="19" spans="1:4" x14ac:dyDescent="0.25">
      <c r="A19" s="7" t="s">
        <v>16</v>
      </c>
      <c r="B19" s="13">
        <v>0</v>
      </c>
      <c r="C19" s="8">
        <f>'[1]Formato 5'!E74</f>
        <v>33604422.030000001</v>
      </c>
      <c r="D19" s="8">
        <f>'[1]Formato 5'!F74</f>
        <v>33604422.030000001</v>
      </c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1607142.8407999873</v>
      </c>
      <c r="C21" s="6">
        <f>C8-C13+C17</f>
        <v>99334874.629999936</v>
      </c>
      <c r="D21" s="6">
        <f>D8-D13+D17</f>
        <v>119661772.99999994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1607142.8407999873</v>
      </c>
      <c r="C23" s="6">
        <f>C21-C11</f>
        <v>99334874.629999936</v>
      </c>
      <c r="D23" s="6">
        <f>D21-D11</f>
        <v>119661772.99999994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1607142.8407999873</v>
      </c>
      <c r="C25" s="6">
        <f>C23-C17</f>
        <v>31709318.939999938</v>
      </c>
      <c r="D25" s="6">
        <f>D23-D17</f>
        <v>52036217.309999943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1500000</v>
      </c>
      <c r="C29" s="19">
        <f>C30+C31</f>
        <v>1334196.06</v>
      </c>
      <c r="D29" s="19">
        <f>D30+D31</f>
        <v>1334196.06</v>
      </c>
    </row>
    <row r="30" spans="1:4" x14ac:dyDescent="0.25">
      <c r="A30" s="7" t="s">
        <v>24</v>
      </c>
      <c r="B30" s="9">
        <v>0</v>
      </c>
      <c r="C30" s="9">
        <v>0</v>
      </c>
      <c r="D30" s="9">
        <v>0</v>
      </c>
    </row>
    <row r="31" spans="1:4" x14ac:dyDescent="0.25">
      <c r="A31" s="7" t="s">
        <v>25</v>
      </c>
      <c r="B31" s="20">
        <f>'[2]Formato 6 a)'!B152</f>
        <v>1500000</v>
      </c>
      <c r="C31" s="20">
        <f>'[1]Formato 6 a)'!E152</f>
        <v>1334196.06</v>
      </c>
      <c r="D31" s="20">
        <f>'[1]Formato 6 a)'!F152</f>
        <v>1334196.06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3107142.8407999873</v>
      </c>
      <c r="C33" s="19">
        <f>C25+C29</f>
        <v>33043514.999999937</v>
      </c>
      <c r="D33" s="19">
        <f>D25+D29</f>
        <v>53370413.369999945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>C38+C39</f>
        <v>0</v>
      </c>
      <c r="D37" s="19">
        <f>D38+D39</f>
        <v>0</v>
      </c>
    </row>
    <row r="38" spans="1:4" x14ac:dyDescent="0.25">
      <c r="A38" s="7" t="s">
        <v>29</v>
      </c>
      <c r="B38" s="9">
        <v>0</v>
      </c>
      <c r="C38" s="9">
        <v>0</v>
      </c>
      <c r="D38" s="9">
        <v>0</v>
      </c>
    </row>
    <row r="39" spans="1:4" x14ac:dyDescent="0.25">
      <c r="A39" s="7" t="s">
        <v>30</v>
      </c>
      <c r="B39" s="9">
        <v>0</v>
      </c>
      <c r="C39" s="9">
        <v>0</v>
      </c>
      <c r="D39" s="9">
        <v>0</v>
      </c>
    </row>
    <row r="40" spans="1:4" x14ac:dyDescent="0.25">
      <c r="A40" s="5" t="s">
        <v>31</v>
      </c>
      <c r="B40" s="19">
        <f>B41+B42</f>
        <v>1607142.84</v>
      </c>
      <c r="C40" s="19">
        <f>C41+C42</f>
        <v>1607142.84</v>
      </c>
      <c r="D40" s="19">
        <f>D41+D42</f>
        <v>1607142.84</v>
      </c>
    </row>
    <row r="41" spans="1:4" x14ac:dyDescent="0.25">
      <c r="A41" s="7" t="s">
        <v>32</v>
      </c>
      <c r="B41" s="9">
        <v>0</v>
      </c>
      <c r="C41" s="9">
        <v>0</v>
      </c>
      <c r="D41" s="9">
        <v>0</v>
      </c>
    </row>
    <row r="42" spans="1:4" x14ac:dyDescent="0.25">
      <c r="A42" s="7" t="s">
        <v>33</v>
      </c>
      <c r="B42" s="20">
        <f>'[2]Formato 6 a)'!B151</f>
        <v>1607142.84</v>
      </c>
      <c r="C42" s="20">
        <v>1607142.84</v>
      </c>
      <c r="D42" s="20">
        <v>1607142.84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-1607142.84</v>
      </c>
      <c r="C44" s="19">
        <f>C37-C40</f>
        <v>-1607142.84</v>
      </c>
      <c r="D44" s="19">
        <f>D37-D40</f>
        <v>-1607142.84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205190104.3308</v>
      </c>
      <c r="C48" s="25">
        <f>C9</f>
        <v>211540540.30999997</v>
      </c>
      <c r="D48" s="25">
        <f>D9</f>
        <v>211540540.30999997</v>
      </c>
    </row>
    <row r="49" spans="1:4" x14ac:dyDescent="0.25">
      <c r="A49" s="26" t="s">
        <v>36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 x14ac:dyDescent="0.25">
      <c r="A50" s="27" t="s">
        <v>29</v>
      </c>
      <c r="B50" s="20">
        <f>B38</f>
        <v>0</v>
      </c>
      <c r="C50" s="20">
        <f>C38</f>
        <v>0</v>
      </c>
      <c r="D50" s="20">
        <f>D38</f>
        <v>0</v>
      </c>
    </row>
    <row r="51" spans="1:4" x14ac:dyDescent="0.25">
      <c r="A51" s="27" t="s">
        <v>32</v>
      </c>
      <c r="B51" s="20">
        <f>B41</f>
        <v>0</v>
      </c>
      <c r="C51" s="20">
        <f>C41</f>
        <v>0</v>
      </c>
      <c r="D51" s="20">
        <f>D41</f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205190104.32999998</v>
      </c>
      <c r="C53" s="20">
        <f>C14</f>
        <v>209978835.21999997</v>
      </c>
      <c r="D53" s="20">
        <f>D14</f>
        <v>201651940.73999998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f>C18</f>
        <v>34021133.659999996</v>
      </c>
      <c r="D55" s="20">
        <f>D18</f>
        <v>34021133.659999996</v>
      </c>
    </row>
    <row r="56" spans="1:4" x14ac:dyDescent="0.25">
      <c r="A56" s="21"/>
      <c r="B56" s="21"/>
      <c r="C56" s="21"/>
      <c r="D56" s="21"/>
    </row>
    <row r="57" spans="1:4" ht="30" x14ac:dyDescent="0.25">
      <c r="A57" s="15" t="s">
        <v>37</v>
      </c>
      <c r="B57" s="19">
        <f>B48+B49-B53+B55</f>
        <v>8.0001354217529297E-4</v>
      </c>
      <c r="C57" s="19">
        <f>C48+C49-C53+C55</f>
        <v>35582838.75</v>
      </c>
      <c r="D57" s="19">
        <f>D48+D49-D53+D55</f>
        <v>43909733.229999989</v>
      </c>
    </row>
    <row r="58" spans="1:4" x14ac:dyDescent="0.25">
      <c r="A58" s="29"/>
      <c r="B58" s="29"/>
      <c r="C58" s="29"/>
      <c r="D58" s="29"/>
    </row>
    <row r="59" spans="1:4" x14ac:dyDescent="0.25">
      <c r="A59" s="15" t="s">
        <v>38</v>
      </c>
      <c r="B59" s="19">
        <f>B57-B49</f>
        <v>8.0001354217529297E-4</v>
      </c>
      <c r="C59" s="19">
        <f>C57-C49</f>
        <v>35582838.75</v>
      </c>
      <c r="D59" s="19">
        <f>D57-D49</f>
        <v>43909733.229999989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213283387.27999997</v>
      </c>
      <c r="C63" s="30">
        <f>C10</f>
        <v>203373210.88</v>
      </c>
      <c r="D63" s="30">
        <f>D10</f>
        <v>202584432.02999997</v>
      </c>
    </row>
    <row r="64" spans="1:4" ht="30" x14ac:dyDescent="0.25">
      <c r="A64" s="26" t="s">
        <v>39</v>
      </c>
      <c r="B64" s="6">
        <f>B65-B66</f>
        <v>-1607142.84</v>
      </c>
      <c r="C64" s="6">
        <f>C65-C66</f>
        <v>-1607142.84</v>
      </c>
      <c r="D64" s="6">
        <f>D65-D66</f>
        <v>-1607142.84</v>
      </c>
    </row>
    <row r="65" spans="1:4" x14ac:dyDescent="0.25">
      <c r="A65" s="27" t="s">
        <v>30</v>
      </c>
      <c r="B65" s="8">
        <f>B39</f>
        <v>0</v>
      </c>
      <c r="C65" s="8">
        <f>C39</f>
        <v>0</v>
      </c>
      <c r="D65" s="8">
        <f>D39</f>
        <v>0</v>
      </c>
    </row>
    <row r="66" spans="1:4" x14ac:dyDescent="0.25">
      <c r="A66" s="27" t="s">
        <v>33</v>
      </c>
      <c r="B66" s="8">
        <f>B42</f>
        <v>1607142.84</v>
      </c>
      <c r="C66" s="8">
        <f>C42</f>
        <v>1607142.84</v>
      </c>
      <c r="D66" s="8">
        <f>D42</f>
        <v>1607142.84</v>
      </c>
    </row>
    <row r="67" spans="1:4" x14ac:dyDescent="0.25">
      <c r="A67" s="21"/>
      <c r="B67" s="11"/>
      <c r="C67" s="11"/>
      <c r="D67" s="11"/>
    </row>
    <row r="68" spans="1:4" x14ac:dyDescent="0.25">
      <c r="A68" s="7" t="s">
        <v>40</v>
      </c>
      <c r="B68" s="8">
        <f>B15</f>
        <v>211676244.44</v>
      </c>
      <c r="C68" s="8">
        <f>C15</f>
        <v>173225597.03</v>
      </c>
      <c r="D68" s="8">
        <f>D15</f>
        <v>160436814.28999999</v>
      </c>
    </row>
    <row r="69" spans="1:4" x14ac:dyDescent="0.25">
      <c r="A69" s="21"/>
      <c r="B69" s="11"/>
      <c r="C69" s="11"/>
      <c r="D69" s="11"/>
    </row>
    <row r="70" spans="1:4" x14ac:dyDescent="0.25">
      <c r="A70" s="7" t="s">
        <v>16</v>
      </c>
      <c r="B70" s="31">
        <f>B19</f>
        <v>0</v>
      </c>
      <c r="C70" s="8">
        <f>C19</f>
        <v>33604422.030000001</v>
      </c>
      <c r="D70" s="8">
        <f>D19</f>
        <v>33604422.030000001</v>
      </c>
    </row>
    <row r="71" spans="1:4" x14ac:dyDescent="0.25">
      <c r="A71" s="21"/>
      <c r="B71" s="11"/>
      <c r="C71" s="11"/>
      <c r="D71" s="11"/>
    </row>
    <row r="72" spans="1:4" ht="30" x14ac:dyDescent="0.25">
      <c r="A72" s="15" t="s">
        <v>41</v>
      </c>
      <c r="B72" s="6">
        <f>B63+B64-B68+B70</f>
        <v>-2.9802322387695313E-8</v>
      </c>
      <c r="C72" s="6">
        <f>C63+C64-C68+C70</f>
        <v>62144893.039999992</v>
      </c>
      <c r="D72" s="6">
        <f>D63+D64-D68+D70</f>
        <v>74144896.929999977</v>
      </c>
    </row>
    <row r="73" spans="1:4" x14ac:dyDescent="0.25">
      <c r="A73" s="21"/>
      <c r="B73" s="11"/>
      <c r="C73" s="11"/>
      <c r="D73" s="11"/>
    </row>
    <row r="74" spans="1:4" x14ac:dyDescent="0.25">
      <c r="A74" s="15" t="s">
        <v>42</v>
      </c>
      <c r="B74" s="6">
        <f>B72-B64</f>
        <v>1607142.8399999703</v>
      </c>
      <c r="C74" s="6">
        <f>C72-C64</f>
        <v>63752035.879999995</v>
      </c>
      <c r="D74" s="6">
        <f>D72-D64</f>
        <v>75752039.769999981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2019-10-29T17:19:06Z</dcterms:created>
  <dcterms:modified xsi:type="dcterms:W3CDTF">2020-02-25T21:22:13Z</dcterms:modified>
</cp:coreProperties>
</file>