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Anual\"/>
    </mc:Choice>
  </mc:AlternateContent>
  <bookViews>
    <workbookView xWindow="0" yWindow="0" windowWidth="28800" windowHeight="12435"/>
  </bookViews>
  <sheets>
    <sheet name="LDF" sheetId="1" r:id="rId1"/>
  </sheets>
  <externalReferences>
    <externalReference r:id="rId2"/>
  </externalReferences>
  <definedNames>
    <definedName name="ENTE_PUBLICO_A">'[1]Info General'!$C$7</definedName>
    <definedName name="GASTO_E_FIN_01">LDF!$B$83</definedName>
    <definedName name="GASTO_E_FIN_02">LDF!$C$83</definedName>
    <definedName name="GASTO_E_FIN_03">LDF!$D$83</definedName>
    <definedName name="GASTO_E_FIN_04">LDF!$E$83</definedName>
    <definedName name="GASTO_E_FIN_05">LDF!$F$83</definedName>
    <definedName name="GASTO_E_FIN_06">LDF!$G$83</definedName>
    <definedName name="GASTO_E_T1">LDF!$B$67</definedName>
    <definedName name="GASTO_E_T2">LDF!$C$67</definedName>
    <definedName name="GASTO_E_T3">LDF!$D$67</definedName>
    <definedName name="GASTO_E_T4">LDF!$E$67</definedName>
    <definedName name="GASTO_E_T5">LDF!$F$67</definedName>
    <definedName name="GASTO_E_T6">LDF!$G$67</definedName>
    <definedName name="GASTO_NE_T1">LDF!$B$9</definedName>
    <definedName name="GASTO_NE_T2">LDF!$C$9</definedName>
    <definedName name="GASTO_NE_T3">LDF!$D$9</definedName>
    <definedName name="GASTO_NE_T4">LDF!$E$9</definedName>
    <definedName name="GASTO_NE_T5">LDF!$F$9</definedName>
    <definedName name="GASTO_NE_T6">LDF!$G$9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1" l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D69" i="1"/>
  <c r="C69" i="1"/>
  <c r="G68" i="1"/>
  <c r="G67" i="1"/>
  <c r="F67" i="1"/>
  <c r="E67" i="1"/>
  <c r="D67" i="1"/>
  <c r="D84" i="1" s="1"/>
  <c r="C67" i="1"/>
  <c r="B67" i="1"/>
  <c r="G9" i="1"/>
  <c r="F9" i="1"/>
  <c r="E9" i="1"/>
  <c r="E84" i="1" s="1"/>
  <c r="D9" i="1"/>
  <c r="C9" i="1"/>
  <c r="B9" i="1"/>
  <c r="A5" i="1"/>
  <c r="A2" i="1"/>
  <c r="B84" i="1" l="1"/>
  <c r="F84" i="1"/>
  <c r="C84" i="1"/>
  <c r="G84" i="1"/>
</calcChain>
</file>

<file path=xl/sharedStrings.xml><?xml version="1.0" encoding="utf-8"?>
<sst xmlns="http://schemas.openxmlformats.org/spreadsheetml/2006/main" count="88" uniqueCount="77">
  <si>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</si>
  <si>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</si>
  <si>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</si>
  <si>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</si>
  <si>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</si>
  <si>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</si>
  <si>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</si>
  <si>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</si>
  <si>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</si>
  <si>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</si>
  <si>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</si>
  <si>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</si>
  <si>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</si>
  <si>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31111-0101  PRESIDENTE</t>
  </si>
  <si>
    <t>31111-0102  SINDICO</t>
  </si>
  <si>
    <t>31111-0103  REGIDORES</t>
  </si>
  <si>
    <t>31111-0201  DESPACHO DEL PRESIDENTE</t>
  </si>
  <si>
    <t>31111-0301  DESP SRIO PARTICULAR</t>
  </si>
  <si>
    <t>31111-0303  COMUNICACION SOCIAL</t>
  </si>
  <si>
    <t>31111-0401  DESP SRIO AYUNTAMNTO</t>
  </si>
  <si>
    <t>31111-0402  DIR REGTOS FISCALIZA</t>
  </si>
  <si>
    <t>31111-0403  DEPARTAMENTO JURIDICO</t>
  </si>
  <si>
    <t>31111-0404  RECLUTTO Y EXTRANJER</t>
  </si>
  <si>
    <t>31111-0405  UNID ACCESO A INFORM</t>
  </si>
  <si>
    <t>31111-0406  JUZGADO ADMISTTIVO</t>
  </si>
  <si>
    <t>31111-0407  ARCHIVO HISTORICO</t>
  </si>
  <si>
    <t>31111-0501  DESPACHO DEL TESORERO</t>
  </si>
  <si>
    <t>31111-0502  CONTABILIDAD</t>
  </si>
  <si>
    <t>31111-0503  CATASTRO Y PREDIAL</t>
  </si>
  <si>
    <t>31111-0504  CONTROL PATRIMONIAL</t>
  </si>
  <si>
    <t>31111-0505  DEPARTAMENTO DE INFO</t>
  </si>
  <si>
    <t>31111-0601  DESPACHO DEL CONTRALOR</t>
  </si>
  <si>
    <t>31111-0602  AUD GUB Y REVCTA PUB</t>
  </si>
  <si>
    <t>31111-0603  ASUNTOS JURI ADMTIVO</t>
  </si>
  <si>
    <t>31111-0604  EVAL Y CONTR DE OBRA</t>
  </si>
  <si>
    <t>31111-0605  QUEJAS, DEN Y SUG</t>
  </si>
  <si>
    <t>31111-0701  DESP DIR OBRA PUBLCA</t>
  </si>
  <si>
    <t>31111-0702  PRESPTOS Y PROYECTOS</t>
  </si>
  <si>
    <t>31111-0703  CONTROL DE OBRA</t>
  </si>
  <si>
    <t>31111-0705  DEPARTAMENTO DE MATE</t>
  </si>
  <si>
    <t>31111-0706  AREA DE CONSTRUCCION</t>
  </si>
  <si>
    <t>31111-0801  DESP DIR SER PUBLCOS</t>
  </si>
  <si>
    <t>31111-0802  ALUMBRADO PUBLICO</t>
  </si>
  <si>
    <t>31111-0803  DEPARTAMENTO DE LIMPIA</t>
  </si>
  <si>
    <t>31111-0804  PARQUES Y JARDINES</t>
  </si>
  <si>
    <t>31111-0805  RASTRO MUNICIPAL</t>
  </si>
  <si>
    <t>31111-0806  MERCADO MUNICIPAL</t>
  </si>
  <si>
    <t>31111-0807  PANTEONES</t>
  </si>
  <si>
    <t>31111-0901  DESP DIR DES SOC RUR</t>
  </si>
  <si>
    <t>31111-0902  ENLACE MPAL PROSPERA</t>
  </si>
  <si>
    <t>31111-0903  DEPARTAMENTO DE SALUD</t>
  </si>
  <si>
    <t>31111-0904  COPLADEM</t>
  </si>
  <si>
    <t>31111-1001  DES DIR DES INT MUJE</t>
  </si>
  <si>
    <t>31111-1201  DESP DIR DES ECONMCO</t>
  </si>
  <si>
    <t>31111-1202  SERVOS EMPRESARIALES</t>
  </si>
  <si>
    <t>31111-1301  DES DIR DES URB ECOL</t>
  </si>
  <si>
    <t>31111-1401  DES DIR EDU CCO DEVO</t>
  </si>
  <si>
    <t>31111-1403  DEPARTAMENTO DE BIBL</t>
  </si>
  <si>
    <t>31111-1406  AUDITORIO</t>
  </si>
  <si>
    <t>31111-1501  DESP OFICIAL MAYOR</t>
  </si>
  <si>
    <t>31111-1503  ADQUISICIONES</t>
  </si>
  <si>
    <t>31111-1504  RECURSOS HUMANOS</t>
  </si>
  <si>
    <t>31111-1701  DIRECCIÓN COMISIÓN M</t>
  </si>
  <si>
    <t>31111-1703  DEPARTAMENTO DE UNID</t>
  </si>
  <si>
    <t>31111-1704  DEPARTAMENTO DE GIMN</t>
  </si>
  <si>
    <t>31111-1801  DIRECCIÓN DE TURISMO</t>
  </si>
  <si>
    <t>31111-1901  DIRECCIÓN DE ECOLOGÍA</t>
  </si>
  <si>
    <t>31111-2001  INSTITUTO MUNICIPAL</t>
  </si>
  <si>
    <t>31111-2101  INSTITUTO DE PLANEACIÓN</t>
  </si>
  <si>
    <t>*</t>
  </si>
  <si>
    <t>II. Gasto Etiquetado (II=A+B+C+D+E+F+G+H)</t>
  </si>
  <si>
    <t>31111-2201  COMISARÍA DE  SEGURI</t>
  </si>
  <si>
    <t>31111-2202  COORDINACIÓN DE PROT</t>
  </si>
  <si>
    <t>31111-2203  COORDINACIÓN DE TRAN</t>
  </si>
  <si>
    <t>31111-2204  CARCEL MUNICIPAL</t>
  </si>
  <si>
    <t>31111-2205  COORDINACIÓN DE MOVI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</si>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</sst>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1" fillId="0" borderId="9" xfId="0" applyFont="1" applyFill="1" applyBorder="1" applyAlignment="1">
      <alignment horizontal="left" vertical="center" indent="3"/>
    </xf>
    <xf numFmtId="4" fontId="1" fillId="0" borderId="9" xfId="0" applyNumberFormat="1" applyFont="1" applyFill="1" applyBorder="1" applyAlignment="1" applyProtection="1">
      <alignment vertical="center"/>
      <protection locked="0"/>
    </xf>
    <xf numFmtId="49" fontId="5" fillId="0" borderId="12" xfId="1" applyNumberFormat="1" applyFont="1" applyFill="1" applyBorder="1" applyAlignment="1">
      <alignment horizontal="left"/>
    </xf>
    <xf numFmtId="0" fontId="0" fillId="0" borderId="0" xfId="0" applyProtection="1">
      <protection locked="0"/>
    </xf>
    <xf numFmtId="0" fontId="2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0" xfId="0" applyFill="1" applyBorder="1"/>
    <xf numFmtId="4" fontId="1" fillId="2" borderId="10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 wrapText="1"/>
    </xf>
    <xf numFmtId="4" fontId="5" fillId="0" borderId="12" xfId="3" applyNumberFormat="1" applyFont="1" applyFill="1" applyBorder="1"/>
    <xf numFmtId="4" fontId="0" fillId="0" borderId="0" xfId="3" applyNumberFormat="1" applyFont="1" applyFill="1"/>
    <xf numFmtId="4" fontId="0" fillId="0" borderId="12" xfId="0" applyNumberFormat="1" applyFill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0" xfId="0" applyNumberFormat="1"/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4">
    <cellStyle name="Millares 10 2" xfId="3"/>
    <cellStyle name="Normal" xfId="0" builtinId="0"/>
    <cellStyle name="Normal 2 2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cuments/Cuenta%20publica%202019-2021/4.%20Octubre-diciembre%202019/LDF/0361_IDF_MVST_000_1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31 de diciembre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workbookViewId="0">
      <selection sqref="A1:G1"/>
    </sheetView>
  </sheetViews>
  <sheetFormatPr baseColWidth="10" defaultColWidth="0" defaultRowHeight="15" zeroHeight="1" x14ac:dyDescent="0.25"/>
  <cols>
    <col min="1" max="1" width="59.28515625" customWidth="1"/>
    <col min="2" max="6" width="20.7109375" style="17" customWidth="1"/>
    <col min="7" max="7" width="18.28515625" style="17" customWidth="1"/>
    <col min="8" max="16384" width="10.7109375" hidden="1"/>
  </cols>
  <sheetData>
    <row r="1" spans="1:7" ht="21" customHeight="1" x14ac:dyDescent="0.25">
      <c r="A1" s="23" t="s">
        <v>0</v>
      </c>
      <c r="B1" s="23"/>
      <c r="C1" s="23"/>
      <c r="D1" s="23"/>
      <c r="E1" s="23"/>
      <c r="F1" s="23"/>
      <c r="G1" s="23"/>
    </row>
    <row r="2" spans="1:7" x14ac:dyDescent="0.25">
      <c r="A2" s="24" t="str">
        <f>ENTE_PUBLICO_A</f>
        <v>Municipio de Valle de Santiago, Gto., Gobierno del Estado de Guanajuato (a)</v>
      </c>
      <c r="B2" s="25"/>
      <c r="C2" s="25"/>
      <c r="D2" s="25"/>
      <c r="E2" s="25"/>
      <c r="F2" s="25"/>
      <c r="G2" s="26"/>
    </row>
    <row r="3" spans="1:7" x14ac:dyDescent="0.25">
      <c r="A3" s="27" t="s">
        <v>1</v>
      </c>
      <c r="B3" s="28"/>
      <c r="C3" s="28"/>
      <c r="D3" s="28"/>
      <c r="E3" s="28"/>
      <c r="F3" s="28"/>
      <c r="G3" s="29"/>
    </row>
    <row r="4" spans="1:7" x14ac:dyDescent="0.25">
      <c r="A4" s="27" t="s">
        <v>2</v>
      </c>
      <c r="B4" s="28"/>
      <c r="C4" s="28"/>
      <c r="D4" s="28"/>
      <c r="E4" s="28"/>
      <c r="F4" s="28"/>
      <c r="G4" s="29"/>
    </row>
    <row r="5" spans="1:7" x14ac:dyDescent="0.25">
      <c r="A5" s="30" t="str">
        <f>TRIMESTRE</f>
        <v>Del 1 de enero al 31 de diciembre de 2019 (b)</v>
      </c>
      <c r="B5" s="31"/>
      <c r="C5" s="31"/>
      <c r="D5" s="31"/>
      <c r="E5" s="31"/>
      <c r="F5" s="31"/>
      <c r="G5" s="32"/>
    </row>
    <row r="6" spans="1:7" x14ac:dyDescent="0.25">
      <c r="A6" s="33" t="s">
        <v>3</v>
      </c>
      <c r="B6" s="34"/>
      <c r="C6" s="34"/>
      <c r="D6" s="34"/>
      <c r="E6" s="34"/>
      <c r="F6" s="34"/>
      <c r="G6" s="35"/>
    </row>
    <row r="7" spans="1:7" x14ac:dyDescent="0.25">
      <c r="A7" s="18" t="s">
        <v>4</v>
      </c>
      <c r="B7" s="20" t="s">
        <v>5</v>
      </c>
      <c r="C7" s="20"/>
      <c r="D7" s="20"/>
      <c r="E7" s="20"/>
      <c r="F7" s="20"/>
      <c r="G7" s="21" t="s">
        <v>6</v>
      </c>
    </row>
    <row r="8" spans="1:7" ht="30" x14ac:dyDescent="0.25">
      <c r="A8" s="19"/>
      <c r="B8" s="10" t="s">
        <v>7</v>
      </c>
      <c r="C8" s="11" t="s">
        <v>8</v>
      </c>
      <c r="D8" s="10" t="s">
        <v>9</v>
      </c>
      <c r="E8" s="10" t="s">
        <v>10</v>
      </c>
      <c r="F8" s="10" t="s">
        <v>11</v>
      </c>
      <c r="G8" s="22"/>
    </row>
    <row r="9" spans="1:7" x14ac:dyDescent="0.25">
      <c r="A9" s="1" t="s">
        <v>12</v>
      </c>
      <c r="B9" s="2">
        <f>SUBTOTAL(9,B10:B65)</f>
        <v>205190104.32999998</v>
      </c>
      <c r="C9" s="2">
        <f t="shared" ref="C9:G9" si="0">SUBTOTAL(9,C10:C65)</f>
        <v>52238364.449999996</v>
      </c>
      <c r="D9" s="2">
        <f t="shared" si="0"/>
        <v>257428468.77999997</v>
      </c>
      <c r="E9" s="2">
        <f t="shared" si="0"/>
        <v>209978835.21999988</v>
      </c>
      <c r="F9" s="2">
        <f t="shared" si="0"/>
        <v>201651940.74000004</v>
      </c>
      <c r="G9" s="2">
        <f t="shared" si="0"/>
        <v>47449633.559999995</v>
      </c>
    </row>
    <row r="10" spans="1:7" s="4" customFormat="1" x14ac:dyDescent="0.25">
      <c r="A10" s="3" t="s">
        <v>13</v>
      </c>
      <c r="B10" s="12">
        <v>1836277.47</v>
      </c>
      <c r="C10" s="12">
        <v>0</v>
      </c>
      <c r="D10" s="12">
        <v>1836277.47</v>
      </c>
      <c r="E10" s="12">
        <v>1836277.25</v>
      </c>
      <c r="F10" s="12">
        <v>1836277.25</v>
      </c>
      <c r="G10" s="13">
        <v>0.21999999997206032</v>
      </c>
    </row>
    <row r="11" spans="1:7" s="4" customFormat="1" x14ac:dyDescent="0.25">
      <c r="A11" s="3" t="s">
        <v>14</v>
      </c>
      <c r="B11" s="12">
        <v>1930126.91</v>
      </c>
      <c r="C11" s="12">
        <v>220000.00000000023</v>
      </c>
      <c r="D11" s="12">
        <v>2150126.91</v>
      </c>
      <c r="E11" s="12">
        <v>1802361.36</v>
      </c>
      <c r="F11" s="12">
        <v>1783861.36</v>
      </c>
      <c r="G11" s="13">
        <v>347765.55000000005</v>
      </c>
    </row>
    <row r="12" spans="1:7" s="4" customFormat="1" x14ac:dyDescent="0.25">
      <c r="A12" s="3" t="s">
        <v>15</v>
      </c>
      <c r="B12" s="12">
        <v>11257489.83</v>
      </c>
      <c r="C12" s="12">
        <v>0</v>
      </c>
      <c r="D12" s="12">
        <v>11257489.83</v>
      </c>
      <c r="E12" s="12">
        <v>10962629.699999999</v>
      </c>
      <c r="F12" s="12">
        <v>10959586.51</v>
      </c>
      <c r="G12" s="13">
        <v>294860.13000000082</v>
      </c>
    </row>
    <row r="13" spans="1:7" s="4" customFormat="1" x14ac:dyDescent="0.25">
      <c r="A13" s="3" t="s">
        <v>16</v>
      </c>
      <c r="B13" s="12">
        <v>4251024.8</v>
      </c>
      <c r="C13" s="12">
        <v>-714385.71</v>
      </c>
      <c r="D13" s="12">
        <v>3536639.09</v>
      </c>
      <c r="E13" s="12">
        <v>1978188.44</v>
      </c>
      <c r="F13" s="12">
        <v>1939907.23</v>
      </c>
      <c r="G13" s="13">
        <v>1558450.65</v>
      </c>
    </row>
    <row r="14" spans="1:7" s="4" customFormat="1" x14ac:dyDescent="0.25">
      <c r="A14" s="3" t="s">
        <v>17</v>
      </c>
      <c r="B14" s="12">
        <v>9120423.4000000004</v>
      </c>
      <c r="C14" s="12">
        <v>1479781.75</v>
      </c>
      <c r="D14" s="12">
        <v>10600205.15</v>
      </c>
      <c r="E14" s="12">
        <v>9748825.0399999991</v>
      </c>
      <c r="F14" s="12">
        <v>9223051.8800000008</v>
      </c>
      <c r="G14" s="13">
        <v>851380.11000000127</v>
      </c>
    </row>
    <row r="15" spans="1:7" s="4" customFormat="1" x14ac:dyDescent="0.25">
      <c r="A15" s="3" t="s">
        <v>18</v>
      </c>
      <c r="B15" s="12">
        <v>3640056.76</v>
      </c>
      <c r="C15" s="12">
        <v>250000</v>
      </c>
      <c r="D15" s="12">
        <v>3890056.76</v>
      </c>
      <c r="E15" s="12">
        <v>3232289.29</v>
      </c>
      <c r="F15" s="12">
        <v>3162689.29</v>
      </c>
      <c r="G15" s="13">
        <v>657767.46999999974</v>
      </c>
    </row>
    <row r="16" spans="1:7" s="4" customFormat="1" x14ac:dyDescent="0.25">
      <c r="A16" s="3" t="s">
        <v>19</v>
      </c>
      <c r="B16" s="12">
        <v>1777735.52</v>
      </c>
      <c r="C16" s="12">
        <v>115000</v>
      </c>
      <c r="D16" s="12">
        <v>1892735.52</v>
      </c>
      <c r="E16" s="12">
        <v>1607393.69</v>
      </c>
      <c r="F16" s="12">
        <v>1607393.69</v>
      </c>
      <c r="G16" s="13">
        <v>285341.83000000007</v>
      </c>
    </row>
    <row r="17" spans="1:7" s="4" customFormat="1" x14ac:dyDescent="0.25">
      <c r="A17" s="3" t="s">
        <v>20</v>
      </c>
      <c r="B17" s="12">
        <v>3442116.72</v>
      </c>
      <c r="C17" s="12">
        <v>57500</v>
      </c>
      <c r="D17" s="12">
        <v>3499616.72</v>
      </c>
      <c r="E17" s="12">
        <v>3382955.01</v>
      </c>
      <c r="F17" s="12">
        <v>3371687.51</v>
      </c>
      <c r="G17" s="13">
        <v>116661.71000000043</v>
      </c>
    </row>
    <row r="18" spans="1:7" s="4" customFormat="1" x14ac:dyDescent="0.25">
      <c r="A18" s="3" t="s">
        <v>21</v>
      </c>
      <c r="B18" s="12">
        <v>2485638.16</v>
      </c>
      <c r="C18" s="12">
        <v>-138381.86000000034</v>
      </c>
      <c r="D18" s="12">
        <v>2347256.2999999998</v>
      </c>
      <c r="E18" s="12">
        <v>1508808.68</v>
      </c>
      <c r="F18" s="12">
        <v>1495942.18</v>
      </c>
      <c r="G18" s="13">
        <v>838447.61999999988</v>
      </c>
    </row>
    <row r="19" spans="1:7" s="4" customFormat="1" x14ac:dyDescent="0.25">
      <c r="A19" s="3" t="s">
        <v>22</v>
      </c>
      <c r="B19" s="12">
        <v>124953.08</v>
      </c>
      <c r="C19" s="12">
        <v>0</v>
      </c>
      <c r="D19" s="12">
        <v>124953.08</v>
      </c>
      <c r="E19" s="12">
        <v>118577.91</v>
      </c>
      <c r="F19" s="12">
        <v>118515.83</v>
      </c>
      <c r="G19" s="13">
        <v>6375.1699999999983</v>
      </c>
    </row>
    <row r="20" spans="1:7" s="4" customFormat="1" x14ac:dyDescent="0.25">
      <c r="A20" s="3" t="s">
        <v>23</v>
      </c>
      <c r="B20" s="12">
        <v>609082</v>
      </c>
      <c r="C20" s="12">
        <v>7000</v>
      </c>
      <c r="D20" s="12">
        <v>616082</v>
      </c>
      <c r="E20" s="12">
        <v>459757.69</v>
      </c>
      <c r="F20" s="12">
        <v>459757.69</v>
      </c>
      <c r="G20" s="13">
        <v>156324.31</v>
      </c>
    </row>
    <row r="21" spans="1:7" s="4" customFormat="1" x14ac:dyDescent="0.25">
      <c r="A21" s="3" t="s">
        <v>24</v>
      </c>
      <c r="B21" s="12">
        <v>452480.96</v>
      </c>
      <c r="C21" s="12">
        <v>1</v>
      </c>
      <c r="D21" s="12">
        <v>452481.96</v>
      </c>
      <c r="E21" s="12">
        <v>452080.65</v>
      </c>
      <c r="F21" s="12">
        <v>449850.82</v>
      </c>
      <c r="G21" s="13">
        <v>401.30999999999767</v>
      </c>
    </row>
    <row r="22" spans="1:7" s="4" customFormat="1" x14ac:dyDescent="0.25">
      <c r="A22" s="3" t="s">
        <v>25</v>
      </c>
      <c r="B22" s="12">
        <v>276877.56</v>
      </c>
      <c r="C22" s="12">
        <v>134.3300000000163</v>
      </c>
      <c r="D22" s="12">
        <v>277011.89</v>
      </c>
      <c r="E22" s="12">
        <v>261646.48</v>
      </c>
      <c r="F22" s="12">
        <v>261646.48</v>
      </c>
      <c r="G22" s="13">
        <v>15365.410000000003</v>
      </c>
    </row>
    <row r="23" spans="1:7" s="4" customFormat="1" x14ac:dyDescent="0.25">
      <c r="A23" s="3" t="s">
        <v>26</v>
      </c>
      <c r="B23" s="12">
        <v>57453862.880000003</v>
      </c>
      <c r="C23" s="12">
        <v>-7279221.3100000024</v>
      </c>
      <c r="D23" s="12">
        <v>50174641.57</v>
      </c>
      <c r="E23" s="12">
        <v>41464763.609999999</v>
      </c>
      <c r="F23" s="12">
        <v>38728040.990000002</v>
      </c>
      <c r="G23" s="13">
        <v>8709877.9600000009</v>
      </c>
    </row>
    <row r="24" spans="1:7" s="4" customFormat="1" x14ac:dyDescent="0.25">
      <c r="A24" s="3" t="s">
        <v>27</v>
      </c>
      <c r="B24" s="12">
        <v>4321374.24</v>
      </c>
      <c r="C24" s="12">
        <v>-196488</v>
      </c>
      <c r="D24" s="12">
        <v>4124886.24</v>
      </c>
      <c r="E24" s="12">
        <v>3700477.97</v>
      </c>
      <c r="F24" s="12">
        <v>3700477.97</v>
      </c>
      <c r="G24" s="13">
        <v>424408.27</v>
      </c>
    </row>
    <row r="25" spans="1:7" s="4" customFormat="1" x14ac:dyDescent="0.25">
      <c r="A25" s="3" t="s">
        <v>28</v>
      </c>
      <c r="B25" s="12">
        <v>1228650.6399999999</v>
      </c>
      <c r="C25" s="12">
        <v>0</v>
      </c>
      <c r="D25" s="12">
        <v>1228650.6399999999</v>
      </c>
      <c r="E25" s="12">
        <v>1169269.6399999999</v>
      </c>
      <c r="F25" s="12">
        <v>1169269.6399999999</v>
      </c>
      <c r="G25" s="13">
        <v>59381</v>
      </c>
    </row>
    <row r="26" spans="1:7" s="4" customFormat="1" x14ac:dyDescent="0.25">
      <c r="A26" s="3" t="s">
        <v>29</v>
      </c>
      <c r="B26" s="12">
        <v>634774.96</v>
      </c>
      <c r="C26" s="12">
        <v>74000</v>
      </c>
      <c r="D26" s="12">
        <v>708774.96</v>
      </c>
      <c r="E26" s="12">
        <v>675789.28</v>
      </c>
      <c r="F26" s="12">
        <v>650139.28</v>
      </c>
      <c r="G26" s="13">
        <v>32985.679999999935</v>
      </c>
    </row>
    <row r="27" spans="1:7" s="4" customFormat="1" x14ac:dyDescent="0.25">
      <c r="A27" s="3" t="s">
        <v>30</v>
      </c>
      <c r="B27" s="12">
        <v>1071895.24</v>
      </c>
      <c r="C27" s="12">
        <v>22000</v>
      </c>
      <c r="D27" s="12">
        <v>1093895.24</v>
      </c>
      <c r="E27" s="12">
        <v>965638.48</v>
      </c>
      <c r="F27" s="12">
        <v>965638.48</v>
      </c>
      <c r="G27" s="13">
        <v>128256.76000000001</v>
      </c>
    </row>
    <row r="28" spans="1:7" s="4" customFormat="1" x14ac:dyDescent="0.25">
      <c r="A28" s="3" t="s">
        <v>31</v>
      </c>
      <c r="B28" s="12">
        <v>702082.76</v>
      </c>
      <c r="C28" s="12">
        <v>1200</v>
      </c>
      <c r="D28" s="12">
        <v>703282.76</v>
      </c>
      <c r="E28" s="12">
        <v>692117.55</v>
      </c>
      <c r="F28" s="12">
        <v>690666.95</v>
      </c>
      <c r="G28" s="13">
        <v>11165.209999999963</v>
      </c>
    </row>
    <row r="29" spans="1:7" s="4" customFormat="1" x14ac:dyDescent="0.25">
      <c r="A29" s="3" t="s">
        <v>32</v>
      </c>
      <c r="B29" s="12">
        <v>649292.4</v>
      </c>
      <c r="C29" s="12">
        <v>-1200</v>
      </c>
      <c r="D29" s="12">
        <v>648092.4</v>
      </c>
      <c r="E29" s="12">
        <v>505902.22</v>
      </c>
      <c r="F29" s="12">
        <v>505902.22</v>
      </c>
      <c r="G29" s="13">
        <v>142190.18000000005</v>
      </c>
    </row>
    <row r="30" spans="1:7" s="4" customFormat="1" x14ac:dyDescent="0.25">
      <c r="A30" s="3" t="s">
        <v>33</v>
      </c>
      <c r="B30" s="12">
        <v>676588.88</v>
      </c>
      <c r="C30" s="12">
        <v>0</v>
      </c>
      <c r="D30" s="12">
        <v>676588.88</v>
      </c>
      <c r="E30" s="12">
        <v>620549.86</v>
      </c>
      <c r="F30" s="12">
        <v>619415.84</v>
      </c>
      <c r="G30" s="13">
        <v>56039.020000000019</v>
      </c>
    </row>
    <row r="31" spans="1:7" s="4" customFormat="1" x14ac:dyDescent="0.25">
      <c r="A31" s="3" t="s">
        <v>34</v>
      </c>
      <c r="B31" s="12">
        <v>490078</v>
      </c>
      <c r="C31" s="12">
        <v>0</v>
      </c>
      <c r="D31" s="12">
        <v>490078</v>
      </c>
      <c r="E31" s="12">
        <v>438161.04</v>
      </c>
      <c r="F31" s="12">
        <v>438161.04</v>
      </c>
      <c r="G31" s="13">
        <v>51916.960000000021</v>
      </c>
    </row>
    <row r="32" spans="1:7" s="4" customFormat="1" x14ac:dyDescent="0.25">
      <c r="A32" s="3" t="s">
        <v>35</v>
      </c>
      <c r="B32" s="12">
        <v>274957.68</v>
      </c>
      <c r="C32" s="12">
        <v>0</v>
      </c>
      <c r="D32" s="12">
        <v>274957.68</v>
      </c>
      <c r="E32" s="12">
        <v>274957.53000000003</v>
      </c>
      <c r="F32" s="12">
        <v>274957.53000000003</v>
      </c>
      <c r="G32" s="13">
        <v>0.1499999999650754</v>
      </c>
    </row>
    <row r="33" spans="1:7" s="4" customFormat="1" x14ac:dyDescent="0.25">
      <c r="A33" s="3" t="s">
        <v>36</v>
      </c>
      <c r="B33" s="12">
        <v>1267009.76</v>
      </c>
      <c r="C33" s="12">
        <v>-49999</v>
      </c>
      <c r="D33" s="12">
        <v>1217010.76</v>
      </c>
      <c r="E33" s="12">
        <v>1015308.82</v>
      </c>
      <c r="F33" s="12">
        <v>1015151.68</v>
      </c>
      <c r="G33" s="13">
        <v>201701.94000000006</v>
      </c>
    </row>
    <row r="34" spans="1:7" s="4" customFormat="1" x14ac:dyDescent="0.25">
      <c r="A34" s="3" t="s">
        <v>37</v>
      </c>
      <c r="B34" s="12">
        <v>893318.32</v>
      </c>
      <c r="C34" s="12">
        <v>0</v>
      </c>
      <c r="D34" s="12">
        <v>893318.32</v>
      </c>
      <c r="E34" s="12">
        <v>770816.59</v>
      </c>
      <c r="F34" s="12">
        <v>770816.59</v>
      </c>
      <c r="G34" s="13">
        <v>122501.72999999998</v>
      </c>
    </row>
    <row r="35" spans="1:7" s="4" customFormat="1" x14ac:dyDescent="0.25">
      <c r="A35" s="3" t="s">
        <v>38</v>
      </c>
      <c r="B35" s="12">
        <v>2862638</v>
      </c>
      <c r="C35" s="12">
        <v>44398668.630000003</v>
      </c>
      <c r="D35" s="12">
        <v>47261306.630000003</v>
      </c>
      <c r="E35" s="12">
        <v>34463907.240000002</v>
      </c>
      <c r="F35" s="12">
        <v>33075329.559999999</v>
      </c>
      <c r="G35" s="13">
        <v>12797399.390000001</v>
      </c>
    </row>
    <row r="36" spans="1:7" s="4" customFormat="1" x14ac:dyDescent="0.25">
      <c r="A36" s="3" t="s">
        <v>39</v>
      </c>
      <c r="B36" s="12">
        <v>4805093.32</v>
      </c>
      <c r="C36" s="12">
        <v>0</v>
      </c>
      <c r="D36" s="12">
        <v>4805093.32</v>
      </c>
      <c r="E36" s="12">
        <v>4444992.07</v>
      </c>
      <c r="F36" s="12">
        <v>4444497.7</v>
      </c>
      <c r="G36" s="13">
        <v>360101.25</v>
      </c>
    </row>
    <row r="37" spans="1:7" s="4" customFormat="1" x14ac:dyDescent="0.25">
      <c r="A37" s="3" t="s">
        <v>40</v>
      </c>
      <c r="B37" s="12">
        <v>1760857.44</v>
      </c>
      <c r="C37" s="12">
        <v>190000</v>
      </c>
      <c r="D37" s="12">
        <v>1950857.44</v>
      </c>
      <c r="E37" s="12">
        <v>1705232.4</v>
      </c>
      <c r="F37" s="12">
        <v>1705232.4</v>
      </c>
      <c r="G37" s="13">
        <v>245625.04000000004</v>
      </c>
    </row>
    <row r="38" spans="1:7" s="4" customFormat="1" x14ac:dyDescent="0.25">
      <c r="A38" s="3" t="s">
        <v>41</v>
      </c>
      <c r="B38" s="12">
        <v>1148371.3600000001</v>
      </c>
      <c r="C38" s="12">
        <v>100232.45999999996</v>
      </c>
      <c r="D38" s="12">
        <v>1248603.82</v>
      </c>
      <c r="E38" s="12">
        <v>1189749.96</v>
      </c>
      <c r="F38" s="12">
        <v>1182739.1599999999</v>
      </c>
      <c r="G38" s="13">
        <v>58853.860000000102</v>
      </c>
    </row>
    <row r="39" spans="1:7" s="4" customFormat="1" x14ac:dyDescent="0.25">
      <c r="A39" s="3" t="s">
        <v>42</v>
      </c>
      <c r="B39" s="12">
        <v>3962689.68</v>
      </c>
      <c r="C39" s="12">
        <v>200000</v>
      </c>
      <c r="D39" s="12">
        <v>4162689.68</v>
      </c>
      <c r="E39" s="12">
        <v>3802436.09</v>
      </c>
      <c r="F39" s="12">
        <v>3681364.45</v>
      </c>
      <c r="G39" s="13">
        <v>360253.59000000032</v>
      </c>
    </row>
    <row r="40" spans="1:7" s="4" customFormat="1" x14ac:dyDescent="0.25">
      <c r="A40" s="3" t="s">
        <v>43</v>
      </c>
      <c r="B40" s="12">
        <v>7295267.7599999998</v>
      </c>
      <c r="C40" s="12">
        <v>0</v>
      </c>
      <c r="D40" s="12">
        <v>7295267.7599999998</v>
      </c>
      <c r="E40" s="12">
        <v>6827187.1900000004</v>
      </c>
      <c r="F40" s="12">
        <v>6801027.1900000004</v>
      </c>
      <c r="G40" s="13">
        <v>468080.56999999937</v>
      </c>
    </row>
    <row r="41" spans="1:7" s="4" customFormat="1" x14ac:dyDescent="0.25">
      <c r="A41" s="3" t="s">
        <v>44</v>
      </c>
      <c r="B41" s="12">
        <v>3700515.56</v>
      </c>
      <c r="C41" s="12">
        <v>49824.489999999758</v>
      </c>
      <c r="D41" s="12">
        <v>3750340.05</v>
      </c>
      <c r="E41" s="12">
        <v>3487594.52</v>
      </c>
      <c r="F41" s="12">
        <v>3476123.62</v>
      </c>
      <c r="G41" s="13">
        <v>262745.5299999998</v>
      </c>
    </row>
    <row r="42" spans="1:7" s="4" customFormat="1" x14ac:dyDescent="0.25">
      <c r="A42" s="3" t="s">
        <v>45</v>
      </c>
      <c r="B42" s="12">
        <v>3453268.28</v>
      </c>
      <c r="C42" s="12">
        <v>211539</v>
      </c>
      <c r="D42" s="12">
        <v>3664807.28</v>
      </c>
      <c r="E42" s="12">
        <v>3482373.61</v>
      </c>
      <c r="F42" s="12">
        <v>3457931.38</v>
      </c>
      <c r="G42" s="13">
        <v>182433.66999999993</v>
      </c>
    </row>
    <row r="43" spans="1:7" s="4" customFormat="1" x14ac:dyDescent="0.25">
      <c r="A43" s="3" t="s">
        <v>46</v>
      </c>
      <c r="B43" s="12">
        <v>2199931.92</v>
      </c>
      <c r="C43" s="12">
        <v>39000</v>
      </c>
      <c r="D43" s="12">
        <v>2238931.92</v>
      </c>
      <c r="E43" s="12">
        <v>2080793.92</v>
      </c>
      <c r="F43" s="12">
        <v>2064033.13</v>
      </c>
      <c r="G43" s="13">
        <v>158138</v>
      </c>
    </row>
    <row r="44" spans="1:7" s="4" customFormat="1" x14ac:dyDescent="0.25">
      <c r="A44" s="3" t="s">
        <v>47</v>
      </c>
      <c r="B44" s="12">
        <v>2173933.96</v>
      </c>
      <c r="C44" s="12">
        <v>-115500</v>
      </c>
      <c r="D44" s="12">
        <v>2058433.96</v>
      </c>
      <c r="E44" s="12">
        <v>1675359.81</v>
      </c>
      <c r="F44" s="12">
        <v>1670745.33</v>
      </c>
      <c r="G44" s="13">
        <v>383074.14999999991</v>
      </c>
    </row>
    <row r="45" spans="1:7" s="4" customFormat="1" x14ac:dyDescent="0.25">
      <c r="A45" s="3" t="s">
        <v>48</v>
      </c>
      <c r="B45" s="12">
        <v>5562732.5199999996</v>
      </c>
      <c r="C45" s="12">
        <v>8652748.1900000013</v>
      </c>
      <c r="D45" s="12">
        <v>14215480.710000001</v>
      </c>
      <c r="E45" s="12">
        <v>8986348.9700000007</v>
      </c>
      <c r="F45" s="12">
        <v>7547166.8300000001</v>
      </c>
      <c r="G45" s="13">
        <v>5229131.74</v>
      </c>
    </row>
    <row r="46" spans="1:7" s="4" customFormat="1" x14ac:dyDescent="0.25">
      <c r="A46" s="3" t="s">
        <v>49</v>
      </c>
      <c r="B46" s="12">
        <v>3658343.84</v>
      </c>
      <c r="C46" s="12">
        <v>0</v>
      </c>
      <c r="D46" s="12">
        <v>3658343.84</v>
      </c>
      <c r="E46" s="12">
        <v>3652916.84</v>
      </c>
      <c r="F46" s="12">
        <v>3652916.84</v>
      </c>
      <c r="G46" s="13">
        <v>5427</v>
      </c>
    </row>
    <row r="47" spans="1:7" s="4" customFormat="1" x14ac:dyDescent="0.25">
      <c r="A47" s="3" t="s">
        <v>50</v>
      </c>
      <c r="B47" s="12">
        <v>502823.44</v>
      </c>
      <c r="C47" s="12">
        <v>18320</v>
      </c>
      <c r="D47" s="12">
        <v>521143.44</v>
      </c>
      <c r="E47" s="12">
        <v>476519.64</v>
      </c>
      <c r="F47" s="12">
        <v>476519.64</v>
      </c>
      <c r="G47" s="13">
        <v>44623.799999999988</v>
      </c>
    </row>
    <row r="48" spans="1:7" s="4" customFormat="1" x14ac:dyDescent="0.25">
      <c r="A48" s="3" t="s">
        <v>51</v>
      </c>
      <c r="B48" s="12">
        <v>1006002.36</v>
      </c>
      <c r="C48" s="12">
        <v>7000</v>
      </c>
      <c r="D48" s="12">
        <v>1013002.36</v>
      </c>
      <c r="E48" s="12">
        <v>868583.94</v>
      </c>
      <c r="F48" s="12">
        <v>835973.41</v>
      </c>
      <c r="G48" s="13">
        <v>144418.42000000004</v>
      </c>
    </row>
    <row r="49" spans="1:7" s="4" customFormat="1" x14ac:dyDescent="0.25">
      <c r="A49" s="3" t="s">
        <v>52</v>
      </c>
      <c r="B49" s="12">
        <v>934399.36</v>
      </c>
      <c r="C49" s="12">
        <v>0</v>
      </c>
      <c r="D49" s="12">
        <v>934399.36</v>
      </c>
      <c r="E49" s="12">
        <v>916109.43</v>
      </c>
      <c r="F49" s="12">
        <v>914372.92</v>
      </c>
      <c r="G49" s="13">
        <v>18289.929999999935</v>
      </c>
    </row>
    <row r="50" spans="1:7" s="4" customFormat="1" x14ac:dyDescent="0.25">
      <c r="A50" s="3" t="s">
        <v>53</v>
      </c>
      <c r="B50" s="12">
        <v>1338243.92</v>
      </c>
      <c r="C50" s="12">
        <v>0</v>
      </c>
      <c r="D50" s="12">
        <v>1338243.92</v>
      </c>
      <c r="E50" s="12">
        <v>937542.84</v>
      </c>
      <c r="F50" s="12">
        <v>937542.84</v>
      </c>
      <c r="G50" s="13">
        <v>400701.07999999996</v>
      </c>
    </row>
    <row r="51" spans="1:7" s="4" customFormat="1" x14ac:dyDescent="0.25">
      <c r="A51" s="3" t="s">
        <v>54</v>
      </c>
      <c r="B51" s="12">
        <v>318959.32</v>
      </c>
      <c r="C51" s="12">
        <v>0</v>
      </c>
      <c r="D51" s="12">
        <v>318959.32</v>
      </c>
      <c r="E51" s="12">
        <v>243973.47</v>
      </c>
      <c r="F51" s="12">
        <v>234841.46</v>
      </c>
      <c r="G51" s="13">
        <v>74985.850000000006</v>
      </c>
    </row>
    <row r="52" spans="1:7" s="4" customFormat="1" x14ac:dyDescent="0.25">
      <c r="A52" s="3" t="s">
        <v>55</v>
      </c>
      <c r="B52" s="12">
        <v>2810561.88</v>
      </c>
      <c r="C52" s="12">
        <v>0</v>
      </c>
      <c r="D52" s="12">
        <v>2810561.88</v>
      </c>
      <c r="E52" s="12">
        <v>2379139.29</v>
      </c>
      <c r="F52" s="12">
        <v>2362903.73</v>
      </c>
      <c r="G52" s="13">
        <v>431422.58999999985</v>
      </c>
    </row>
    <row r="53" spans="1:7" s="4" customFormat="1" x14ac:dyDescent="0.25">
      <c r="A53" s="3" t="s">
        <v>56</v>
      </c>
      <c r="B53" s="12">
        <v>3991016.04</v>
      </c>
      <c r="C53" s="12">
        <v>189635.2799999998</v>
      </c>
      <c r="D53" s="12">
        <v>4180651.32</v>
      </c>
      <c r="E53" s="12">
        <v>4017598.65</v>
      </c>
      <c r="F53" s="12">
        <v>4016739.65</v>
      </c>
      <c r="G53" s="13">
        <v>163052.66999999993</v>
      </c>
    </row>
    <row r="54" spans="1:7" s="4" customFormat="1" x14ac:dyDescent="0.25">
      <c r="A54" s="3" t="s">
        <v>57</v>
      </c>
      <c r="B54" s="12">
        <v>774047.88</v>
      </c>
      <c r="C54" s="12">
        <v>0</v>
      </c>
      <c r="D54" s="12">
        <v>774047.88</v>
      </c>
      <c r="E54" s="12">
        <v>732637.29</v>
      </c>
      <c r="F54" s="12">
        <v>732637.29</v>
      </c>
      <c r="G54" s="13">
        <v>41410.589999999967</v>
      </c>
    </row>
    <row r="55" spans="1:7" s="4" customFormat="1" x14ac:dyDescent="0.25">
      <c r="A55" s="3" t="s">
        <v>58</v>
      </c>
      <c r="B55" s="12">
        <v>386573</v>
      </c>
      <c r="C55" s="12">
        <v>0</v>
      </c>
      <c r="D55" s="12">
        <v>386573</v>
      </c>
      <c r="E55" s="12">
        <v>340167.59</v>
      </c>
      <c r="F55" s="12">
        <v>340167.59</v>
      </c>
      <c r="G55" s="13">
        <v>46405.409999999974</v>
      </c>
    </row>
    <row r="56" spans="1:7" s="4" customFormat="1" x14ac:dyDescent="0.25">
      <c r="A56" s="3" t="s">
        <v>59</v>
      </c>
      <c r="B56" s="12">
        <v>13232798.800000001</v>
      </c>
      <c r="C56" s="12">
        <v>582364.71999999881</v>
      </c>
      <c r="D56" s="12">
        <v>13815163.52</v>
      </c>
      <c r="E56" s="12">
        <v>7970533.2300000004</v>
      </c>
      <c r="F56" s="12">
        <v>7361654.7999999998</v>
      </c>
      <c r="G56" s="13">
        <v>5844630.2899999991</v>
      </c>
    </row>
    <row r="57" spans="1:7" s="4" customFormat="1" x14ac:dyDescent="0.25">
      <c r="A57" s="3" t="s">
        <v>60</v>
      </c>
      <c r="B57" s="12">
        <v>1408183.32</v>
      </c>
      <c r="C57" s="12">
        <v>30003</v>
      </c>
      <c r="D57" s="12">
        <v>1438186.32</v>
      </c>
      <c r="E57" s="12">
        <v>1044634.45</v>
      </c>
      <c r="F57" s="12">
        <v>1044587.96</v>
      </c>
      <c r="G57" s="13">
        <v>393551.87000000011</v>
      </c>
    </row>
    <row r="58" spans="1:7" s="4" customFormat="1" x14ac:dyDescent="0.25">
      <c r="A58" s="3" t="s">
        <v>61</v>
      </c>
      <c r="B58" s="12">
        <v>14786068.560000001</v>
      </c>
      <c r="C58" s="12">
        <v>955880</v>
      </c>
      <c r="D58" s="12">
        <v>15741948.560000001</v>
      </c>
      <c r="E58" s="12">
        <v>12465731.199999999</v>
      </c>
      <c r="F58" s="12">
        <v>11325087.26</v>
      </c>
      <c r="G58" s="13">
        <v>3276217.3600000013</v>
      </c>
    </row>
    <row r="59" spans="1:7" s="4" customFormat="1" x14ac:dyDescent="0.25">
      <c r="A59" s="3" t="s">
        <v>62</v>
      </c>
      <c r="B59" s="12">
        <v>1706305.2</v>
      </c>
      <c r="C59" s="12">
        <v>112600</v>
      </c>
      <c r="D59" s="12">
        <v>1818905.2</v>
      </c>
      <c r="E59" s="12">
        <v>1462423.56</v>
      </c>
      <c r="F59" s="12">
        <v>1462423.56</v>
      </c>
      <c r="G59" s="13">
        <v>356481.6399999999</v>
      </c>
    </row>
    <row r="60" spans="1:7" s="4" customFormat="1" x14ac:dyDescent="0.25">
      <c r="A60" s="3" t="s">
        <v>63</v>
      </c>
      <c r="B60" s="12">
        <v>3023083.48</v>
      </c>
      <c r="C60" s="12">
        <v>92000</v>
      </c>
      <c r="D60" s="12">
        <v>3115083.48</v>
      </c>
      <c r="E60" s="12">
        <v>2999150.2</v>
      </c>
      <c r="F60" s="12">
        <v>2985172.98</v>
      </c>
      <c r="G60" s="13">
        <v>115933.2799999998</v>
      </c>
    </row>
    <row r="61" spans="1:7" s="4" customFormat="1" x14ac:dyDescent="0.25">
      <c r="A61" s="3" t="s">
        <v>64</v>
      </c>
      <c r="B61" s="12">
        <v>1004833.24</v>
      </c>
      <c r="C61" s="12">
        <v>9800</v>
      </c>
      <c r="D61" s="12">
        <v>1014633.24</v>
      </c>
      <c r="E61" s="12">
        <v>992041.13</v>
      </c>
      <c r="F61" s="12">
        <v>992041.13</v>
      </c>
      <c r="G61" s="13">
        <v>22592.109999999986</v>
      </c>
    </row>
    <row r="62" spans="1:7" s="4" customFormat="1" x14ac:dyDescent="0.25">
      <c r="A62" s="3" t="s">
        <v>65</v>
      </c>
      <c r="B62" s="12">
        <v>1195110.92</v>
      </c>
      <c r="C62" s="12">
        <v>2647307.11</v>
      </c>
      <c r="D62" s="12">
        <v>3842418.03</v>
      </c>
      <c r="E62" s="12">
        <v>3795534.2</v>
      </c>
      <c r="F62" s="12">
        <v>3795534.2</v>
      </c>
      <c r="G62" s="13">
        <v>46883.829999999609</v>
      </c>
    </row>
    <row r="63" spans="1:7" s="4" customFormat="1" x14ac:dyDescent="0.25">
      <c r="A63" s="3" t="s">
        <v>66</v>
      </c>
      <c r="B63" s="12">
        <v>1685032.24</v>
      </c>
      <c r="C63" s="12">
        <v>20000</v>
      </c>
      <c r="D63" s="12">
        <v>1705032.24</v>
      </c>
      <c r="E63" s="12">
        <v>1556814.45</v>
      </c>
      <c r="F63" s="12">
        <v>1548528.74</v>
      </c>
      <c r="G63" s="13">
        <v>148217.79000000004</v>
      </c>
    </row>
    <row r="64" spans="1:7" s="4" customFormat="1" x14ac:dyDescent="0.25">
      <c r="A64" s="3" t="s">
        <v>67</v>
      </c>
      <c r="B64" s="12">
        <v>734524.64</v>
      </c>
      <c r="C64" s="12">
        <v>0.36999999999534339</v>
      </c>
      <c r="D64" s="12">
        <v>734525.01</v>
      </c>
      <c r="E64" s="12">
        <v>684209.39</v>
      </c>
      <c r="F64" s="12">
        <v>676243.19</v>
      </c>
      <c r="G64" s="13">
        <v>50315.619999999995</v>
      </c>
    </row>
    <row r="65" spans="1:7" s="4" customFormat="1" ht="14.25" customHeight="1" x14ac:dyDescent="0.25">
      <c r="A65" s="3" t="s">
        <v>68</v>
      </c>
      <c r="B65" s="12">
        <v>899724.16</v>
      </c>
      <c r="C65" s="12">
        <v>0</v>
      </c>
      <c r="D65" s="12">
        <v>899724.16</v>
      </c>
      <c r="E65" s="12">
        <v>651054.87</v>
      </c>
      <c r="F65" s="12">
        <v>651054.87</v>
      </c>
      <c r="G65" s="13">
        <v>248669.29000000004</v>
      </c>
    </row>
    <row r="66" spans="1:7" x14ac:dyDescent="0.25">
      <c r="A66" s="5" t="s">
        <v>69</v>
      </c>
      <c r="B66" s="14"/>
      <c r="C66" s="14"/>
      <c r="D66" s="14"/>
      <c r="E66" s="14"/>
      <c r="F66" s="14"/>
      <c r="G66" s="14"/>
    </row>
    <row r="67" spans="1:7" s="4" customFormat="1" x14ac:dyDescent="0.25">
      <c r="A67" s="6" t="s">
        <v>70</v>
      </c>
      <c r="B67" s="7">
        <f>SUM(B68:GASTO_E_FIN_01)</f>
        <v>213283387.28</v>
      </c>
      <c r="C67" s="7">
        <f>SUM(C68:GASTO_E_FIN_02)</f>
        <v>46926404.870000131</v>
      </c>
      <c r="D67" s="7">
        <f>SUM(D68:GASTO_E_FIN_03)</f>
        <v>260209792.15000013</v>
      </c>
      <c r="E67" s="7">
        <f>SUM(E68:GASTO_E_FIN_04)</f>
        <v>174832739.86999997</v>
      </c>
      <c r="F67" s="7">
        <f>SUM(F68:GASTO_E_FIN_05)</f>
        <v>162043957.12999997</v>
      </c>
      <c r="G67" s="7">
        <f>SUM(G68:GASTO_E_FIN_06)</f>
        <v>85377052.28000015</v>
      </c>
    </row>
    <row r="68" spans="1:7" s="4" customFormat="1" x14ac:dyDescent="0.25">
      <c r="A68" s="3" t="s">
        <v>26</v>
      </c>
      <c r="B68" s="12">
        <v>15419642.310000001</v>
      </c>
      <c r="C68" s="12">
        <v>-3173086.9299999997</v>
      </c>
      <c r="D68" s="12">
        <v>12246555.380000001</v>
      </c>
      <c r="E68" s="12">
        <v>12246555.380000001</v>
      </c>
      <c r="F68" s="12">
        <v>12246555.380000001</v>
      </c>
      <c r="G68" s="13">
        <f>D68-E68</f>
        <v>0</v>
      </c>
    </row>
    <row r="69" spans="1:7" s="4" customFormat="1" x14ac:dyDescent="0.25">
      <c r="A69" s="3" t="s">
        <v>38</v>
      </c>
      <c r="B69" s="12">
        <v>123769735.52</v>
      </c>
      <c r="C69" s="12">
        <f>28635403.56+608077.740000129</f>
        <v>29243481.300000127</v>
      </c>
      <c r="D69" s="12">
        <f>152405139.08+608077.740000129</f>
        <v>153013216.82000014</v>
      </c>
      <c r="E69" s="12">
        <v>69326300.280000001</v>
      </c>
      <c r="F69" s="12">
        <v>64049567.170000002</v>
      </c>
      <c r="G69" s="13">
        <f t="shared" ref="G69:G82" si="1">D69-E69</f>
        <v>83686916.540000141</v>
      </c>
    </row>
    <row r="70" spans="1:7" s="4" customFormat="1" x14ac:dyDescent="0.25">
      <c r="A70" s="3" t="s">
        <v>42</v>
      </c>
      <c r="B70" s="12">
        <v>4207960</v>
      </c>
      <c r="C70" s="12">
        <v>5076844.17</v>
      </c>
      <c r="D70" s="12">
        <v>9284804.1699999999</v>
      </c>
      <c r="E70" s="12">
        <v>9284804.1699999999</v>
      </c>
      <c r="F70" s="12">
        <v>7699804.1699999999</v>
      </c>
      <c r="G70" s="13">
        <f t="shared" si="1"/>
        <v>0</v>
      </c>
    </row>
    <row r="71" spans="1:7" s="4" customFormat="1" x14ac:dyDescent="0.25">
      <c r="A71" s="3" t="s">
        <v>43</v>
      </c>
      <c r="B71" s="12">
        <v>2000000</v>
      </c>
      <c r="C71" s="12">
        <v>-88000.010000000009</v>
      </c>
      <c r="D71" s="12">
        <v>1911999.99</v>
      </c>
      <c r="E71" s="12">
        <v>1911999.99</v>
      </c>
      <c r="F71" s="12">
        <v>1814999.99</v>
      </c>
      <c r="G71" s="13">
        <f t="shared" si="1"/>
        <v>0</v>
      </c>
    </row>
    <row r="72" spans="1:7" s="4" customFormat="1" x14ac:dyDescent="0.25">
      <c r="A72" s="3" t="s">
        <v>47</v>
      </c>
      <c r="B72" s="12">
        <v>284040</v>
      </c>
      <c r="C72" s="12">
        <v>-39023.200000000012</v>
      </c>
      <c r="D72" s="12">
        <v>245016.8</v>
      </c>
      <c r="E72" s="12">
        <v>245016.8</v>
      </c>
      <c r="F72" s="12">
        <v>245016.8</v>
      </c>
      <c r="G72" s="13">
        <f t="shared" si="1"/>
        <v>0</v>
      </c>
    </row>
    <row r="73" spans="1:7" s="4" customFormat="1" x14ac:dyDescent="0.25">
      <c r="A73" s="3" t="s">
        <v>48</v>
      </c>
      <c r="B73" s="12">
        <v>0</v>
      </c>
      <c r="C73" s="12">
        <v>3548208.13</v>
      </c>
      <c r="D73" s="12">
        <v>3548208.13</v>
      </c>
      <c r="E73" s="12">
        <v>2138470.98</v>
      </c>
      <c r="F73" s="12">
        <v>2138470.98</v>
      </c>
      <c r="G73" s="13">
        <f t="shared" si="1"/>
        <v>1409737.15</v>
      </c>
    </row>
    <row r="74" spans="1:7" s="4" customFormat="1" x14ac:dyDescent="0.25">
      <c r="A74" s="3" t="s">
        <v>52</v>
      </c>
      <c r="B74" s="12">
        <v>0</v>
      </c>
      <c r="C74" s="12">
        <v>199020</v>
      </c>
      <c r="D74" s="12">
        <v>199020</v>
      </c>
      <c r="E74" s="12">
        <v>198964.88</v>
      </c>
      <c r="F74" s="12">
        <v>198964.88</v>
      </c>
      <c r="G74" s="13">
        <f t="shared" si="1"/>
        <v>55.119999999995343</v>
      </c>
    </row>
    <row r="75" spans="1:7" s="4" customFormat="1" x14ac:dyDescent="0.25">
      <c r="A75" s="3" t="s">
        <v>59</v>
      </c>
      <c r="B75" s="12">
        <v>13510479.810000001</v>
      </c>
      <c r="C75" s="12">
        <v>1241687.17</v>
      </c>
      <c r="D75" s="12">
        <v>14752166.98</v>
      </c>
      <c r="E75" s="12">
        <v>14738428.939999999</v>
      </c>
      <c r="F75" s="12">
        <v>14076083.77</v>
      </c>
      <c r="G75" s="13">
        <f t="shared" si="1"/>
        <v>13738.040000000969</v>
      </c>
    </row>
    <row r="76" spans="1:7" s="4" customFormat="1" x14ac:dyDescent="0.25">
      <c r="A76" s="3" t="s">
        <v>62</v>
      </c>
      <c r="B76" s="12">
        <v>0</v>
      </c>
      <c r="C76" s="12">
        <v>20000</v>
      </c>
      <c r="D76" s="12">
        <v>20000</v>
      </c>
      <c r="E76" s="12">
        <v>0</v>
      </c>
      <c r="F76" s="12">
        <v>0</v>
      </c>
      <c r="G76" s="13">
        <f t="shared" si="1"/>
        <v>20000</v>
      </c>
    </row>
    <row r="77" spans="1:7" s="4" customFormat="1" x14ac:dyDescent="0.25">
      <c r="A77" s="3" t="s">
        <v>65</v>
      </c>
      <c r="B77" s="12">
        <v>0</v>
      </c>
      <c r="C77" s="12">
        <v>360446</v>
      </c>
      <c r="D77" s="12">
        <v>360446</v>
      </c>
      <c r="E77" s="12">
        <v>359728.62</v>
      </c>
      <c r="F77" s="12">
        <v>289728.62</v>
      </c>
      <c r="G77" s="13">
        <f t="shared" si="1"/>
        <v>717.38000000000466</v>
      </c>
    </row>
    <row r="78" spans="1:7" s="4" customFormat="1" x14ac:dyDescent="0.25">
      <c r="A78" s="3" t="s">
        <v>71</v>
      </c>
      <c r="B78" s="12">
        <v>42665799.200000003</v>
      </c>
      <c r="C78" s="12">
        <v>8745742.5</v>
      </c>
      <c r="D78" s="12">
        <v>51411541.700000003</v>
      </c>
      <c r="E78" s="12">
        <v>51165653.649999999</v>
      </c>
      <c r="F78" s="12">
        <v>46078209.189999998</v>
      </c>
      <c r="G78" s="13">
        <f t="shared" si="1"/>
        <v>245888.05000000447</v>
      </c>
    </row>
    <row r="79" spans="1:7" s="4" customFormat="1" x14ac:dyDescent="0.25">
      <c r="A79" s="3" t="s">
        <v>72</v>
      </c>
      <c r="B79" s="12">
        <v>2141117.7999999998</v>
      </c>
      <c r="C79" s="12">
        <v>1615268.5700000003</v>
      </c>
      <c r="D79" s="12">
        <v>3756386.37</v>
      </c>
      <c r="E79" s="12">
        <v>3756386.37</v>
      </c>
      <c r="F79" s="12">
        <v>3746226.37</v>
      </c>
      <c r="G79" s="13">
        <f t="shared" si="1"/>
        <v>0</v>
      </c>
    </row>
    <row r="80" spans="1:7" s="4" customFormat="1" x14ac:dyDescent="0.25">
      <c r="A80" s="3" t="s">
        <v>73</v>
      </c>
      <c r="B80" s="12">
        <v>7704321.5599999996</v>
      </c>
      <c r="C80" s="12">
        <v>299582.3900000006</v>
      </c>
      <c r="D80" s="12">
        <v>8003903.9500000002</v>
      </c>
      <c r="E80" s="12">
        <v>8003903.9500000002</v>
      </c>
      <c r="F80" s="12">
        <v>8003803.9500000002</v>
      </c>
      <c r="G80" s="13">
        <f t="shared" si="1"/>
        <v>0</v>
      </c>
    </row>
    <row r="81" spans="1:7" s="4" customFormat="1" x14ac:dyDescent="0.25">
      <c r="A81" s="3" t="s">
        <v>74</v>
      </c>
      <c r="B81" s="12">
        <v>414436</v>
      </c>
      <c r="C81" s="12">
        <v>-91158.400000000023</v>
      </c>
      <c r="D81" s="12">
        <v>323277.59999999998</v>
      </c>
      <c r="E81" s="12">
        <v>323277.59999999998</v>
      </c>
      <c r="F81" s="12">
        <v>323277.59999999998</v>
      </c>
      <c r="G81" s="13">
        <f t="shared" si="1"/>
        <v>0</v>
      </c>
    </row>
    <row r="82" spans="1:7" s="4" customFormat="1" x14ac:dyDescent="0.25">
      <c r="A82" s="3" t="s">
        <v>75</v>
      </c>
      <c r="B82" s="12">
        <v>1165855.08</v>
      </c>
      <c r="C82" s="12">
        <v>-32606.820000000065</v>
      </c>
      <c r="D82" s="12">
        <v>1133248.26</v>
      </c>
      <c r="E82" s="12">
        <v>1133248.26</v>
      </c>
      <c r="F82" s="12">
        <v>1133248.26</v>
      </c>
      <c r="G82" s="13">
        <f t="shared" si="1"/>
        <v>0</v>
      </c>
    </row>
    <row r="83" spans="1:7" x14ac:dyDescent="0.25">
      <c r="A83" s="5" t="s">
        <v>69</v>
      </c>
      <c r="B83" s="14"/>
      <c r="C83" s="14"/>
      <c r="D83" s="14"/>
      <c r="E83" s="14"/>
      <c r="F83" s="14"/>
      <c r="G83" s="14"/>
    </row>
    <row r="84" spans="1:7" x14ac:dyDescent="0.25">
      <c r="A84" s="6" t="s">
        <v>76</v>
      </c>
      <c r="B84" s="7">
        <f>GASTO_NE_T1+GASTO_E_T1</f>
        <v>418473491.61000001</v>
      </c>
      <c r="C84" s="7">
        <f>GASTO_NE_T2+GASTO_E_T2</f>
        <v>99164769.320000127</v>
      </c>
      <c r="D84" s="7">
        <f>GASTO_NE_T3+GASTO_E_T3</f>
        <v>517638260.93000007</v>
      </c>
      <c r="E84" s="7">
        <f>GASTO_NE_T4+GASTO_E_T4</f>
        <v>384811575.08999985</v>
      </c>
      <c r="F84" s="7">
        <f>GASTO_NE_T5+GASTO_E_T5</f>
        <v>363695897.87</v>
      </c>
      <c r="G84" s="7">
        <f>GASTO_NE_T6+GASTO_E_T6</f>
        <v>132826685.84000015</v>
      </c>
    </row>
    <row r="85" spans="1:7" x14ac:dyDescent="0.25">
      <c r="A85" s="8"/>
      <c r="B85" s="15"/>
      <c r="C85" s="15"/>
      <c r="D85" s="15"/>
      <c r="E85" s="15"/>
      <c r="F85" s="15"/>
      <c r="G85" s="16"/>
    </row>
    <row r="86" spans="1:7" x14ac:dyDescent="0.25">
      <c r="A86" s="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84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18</vt:i4>
      </vt:variant>
    </vt:vector>
  </HeadingPairs>
  <TitlesOfParts>
    <vt:vector size="19" baseType="lpstr">
      <vt:lpstr>LDF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LuceroGV</dc:creator>
  <cp:lastModifiedBy>LuceroGV</cp:lastModifiedBy>
  <dcterms:created xsi:type="dcterms:W3CDTF">2019-10-29T17:22:06Z</dcterms:created>
  <dcterms:modified xsi:type="dcterms:W3CDTF">2020-02-25T21:22:41Z</dcterms:modified>
</cp:coreProperties>
</file>