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2019\1. Trimestre 2019\"/>
    </mc:Choice>
  </mc:AlternateContent>
  <bookViews>
    <workbookView xWindow="0" yWindow="0" windowWidth="15075" windowHeight="11850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GASTO_E_FIN_01">Hoja1!$B$89</definedName>
    <definedName name="GASTO_E_FIN_02">Hoja1!$C$89</definedName>
    <definedName name="GASTO_E_FIN_03">Hoja1!$D$89</definedName>
    <definedName name="GASTO_E_FIN_04">Hoja1!$E$89</definedName>
    <definedName name="GASTO_E_FIN_05">Hoja1!$F$89</definedName>
    <definedName name="GASTO_E_FIN_06">Hoja1!$G$89</definedName>
    <definedName name="GASTO_E_T1">Hoja1!$B$68</definedName>
    <definedName name="GASTO_E_T2">Hoja1!$C$68</definedName>
    <definedName name="GASTO_E_T3">Hoja1!$D$68</definedName>
    <definedName name="GASTO_E_T4">Hoja1!$E$68</definedName>
    <definedName name="GASTO_E_T5">Hoja1!$F$68</definedName>
    <definedName name="GASTO_E_T6">Hoja1!$G$68</definedName>
    <definedName name="GASTO_NE_T1">Hoja1!$B$9</definedName>
    <definedName name="GASTO_NE_T2">Hoja1!$C$9</definedName>
    <definedName name="GASTO_NE_T3">Hoja1!$D$9</definedName>
    <definedName name="GASTO_NE_T4">Hoja1!$E$9</definedName>
    <definedName name="GASTO_NE_T5">Hoja1!$F$9</definedName>
    <definedName name="GASTO_NE_T6">Hoja1!$G$9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8" i="1" l="1"/>
  <c r="F68" i="1"/>
  <c r="E68" i="1"/>
  <c r="D68" i="1"/>
  <c r="C68" i="1"/>
  <c r="B68" i="1"/>
  <c r="B90" i="1" s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 s="1"/>
  <c r="G90" i="1" s="1"/>
  <c r="F9" i="1"/>
  <c r="F90" i="1" s="1"/>
  <c r="E9" i="1"/>
  <c r="E90" i="1" s="1"/>
  <c r="D9" i="1"/>
  <c r="D90" i="1" s="1"/>
  <c r="C9" i="1"/>
  <c r="C90" i="1" s="1"/>
  <c r="A5" i="1"/>
  <c r="A2" i="1"/>
</calcChain>
</file>

<file path=xl/sharedStrings.xml><?xml version="1.0" encoding="utf-8"?>
<sst xmlns="http://schemas.openxmlformats.org/spreadsheetml/2006/main" count="87" uniqueCount="77">
  <si>
    <t>Formato 6 b) Estado Analítico del Ejercicio del Presupuesto de Egresos Detallado - LDF 
                        (Clasificación Administrativa)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</si>
  <si>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</si>
  <si>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</si>
  <si>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</si>
  <si>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</si>
  <si>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</si>
  <si>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</si>
  <si>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</si>
  <si>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</si>
  <si>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</si>
  <si>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</si>
  <si>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</si>
  <si>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</si>
  <si>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31111-0101  PRESIDENTE</t>
  </si>
  <si>
    <t>31111-0102  SINDICO</t>
  </si>
  <si>
    <t>31111-0103  REGIDORES</t>
  </si>
  <si>
    <t>31111-0201  DESPACHO DEL PRESIDENTE</t>
  </si>
  <si>
    <t>31111-0301  DESP SRIO PARTICULAR</t>
  </si>
  <si>
    <t>31111-0303  COMUNICACION SOCIAL</t>
  </si>
  <si>
    <t>31111-0401  DESP SRIO AYUNTAMNTO</t>
  </si>
  <si>
    <t>31111-0402  DIR REGTOS FISCALIZA</t>
  </si>
  <si>
    <t>31111-0403  DEPARTAMENTO JURIDICO</t>
  </si>
  <si>
    <t>31111-0404  RECLUTTO Y EXTRANJER</t>
  </si>
  <si>
    <t>31111-0405  UNID ACCESO A INFORM</t>
  </si>
  <si>
    <t>31111-0406  JUZGADO ADMISTTIVO</t>
  </si>
  <si>
    <t>31111-0407  ARCHIVO HISTORICO</t>
  </si>
  <si>
    <t>31111-0501  DESPACHO DEL TESORERO</t>
  </si>
  <si>
    <t>31111-0502  CONTABILIDAD</t>
  </si>
  <si>
    <t>31111-0503  CATASTRO Y PREDIAL</t>
  </si>
  <si>
    <t>31111-0504  CONTROL PATRIMONIAL</t>
  </si>
  <si>
    <t>31111-0505  DEPARTAMENTO DE INFO</t>
  </si>
  <si>
    <t>31111-0601  DESPACHO DEL CONTRALOR</t>
  </si>
  <si>
    <t>31111-0602  AUD GUB Y REVCTA PUB</t>
  </si>
  <si>
    <t>31111-0603  ASUNTOS JURI ADMTIVO</t>
  </si>
  <si>
    <t>31111-0604  EVAL Y CONTR DE OBRA</t>
  </si>
  <si>
    <t>31111-0605  QUEJAS, DEN Y SUG</t>
  </si>
  <si>
    <t>31111-0701  DESP DIR OBRA PUBLCA</t>
  </si>
  <si>
    <t>31111-0702  PRESPTOS Y PROYECTOS</t>
  </si>
  <si>
    <t>31111-0703  CONTROL DE OBRA</t>
  </si>
  <si>
    <t>31111-0705  DEPARTAMENTO DE MATE</t>
  </si>
  <si>
    <t>31111-0706  AREA DE CONSTRUCCION</t>
  </si>
  <si>
    <t>31111-0801  DESP DIR SER PUBLCOS</t>
  </si>
  <si>
    <t>31111-0802  ALUMBRADO PUBLICO</t>
  </si>
  <si>
    <t>31111-0803  DEPARTAMENTO DE LIMPIA</t>
  </si>
  <si>
    <t>31111-0804  PARQUES Y JARDINES</t>
  </si>
  <si>
    <t>31111-0805  RASTRO MUNICIPAL</t>
  </si>
  <si>
    <t>31111-0806  MERCADO MUNICIPAL</t>
  </si>
  <si>
    <t>31111-0807  PANTEONES</t>
  </si>
  <si>
    <t>31111-0901  DESP DIR DES SOC RUR</t>
  </si>
  <si>
    <t>31111-0902  ENLACE MPAL PROSPERA</t>
  </si>
  <si>
    <t>31111-0903  DEPARTAMENTO DE SALUD</t>
  </si>
  <si>
    <t>31111-0904  COPLADEM</t>
  </si>
  <si>
    <t>31111-1001  DES DIR DES INT MUJE</t>
  </si>
  <si>
    <t>31111-1201  DESP DIR DES ECONMCO</t>
  </si>
  <si>
    <t>31111-1202  SERVOS EMPRESARIALES</t>
  </si>
  <si>
    <t>31111-1301  DES DIR DES URB ECOL</t>
  </si>
  <si>
    <t>31111-1401  DES DIR EDU CCO DEVO</t>
  </si>
  <si>
    <t>31111-1403  DEPARTAMENTO DE BIBL</t>
  </si>
  <si>
    <t>31111-1406  AUDITORIO</t>
  </si>
  <si>
    <t>31111-1501  DESP OFICIAL MAYOR</t>
  </si>
  <si>
    <t>31111-1503  ADQUISICIONES</t>
  </si>
  <si>
    <t>31111-1504  RECURSOS HUMANOS</t>
  </si>
  <si>
    <t>31111-1701  DIRECCIÓN COMISIÓN M</t>
  </si>
  <si>
    <t>31111-1703  DEPARTAMENTO DE UNID</t>
  </si>
  <si>
    <t>31111-1704  DEPARTAMENTO DE GIMN</t>
  </si>
  <si>
    <t>31111-1801  DIRECCIÓN DE TURISMO</t>
  </si>
  <si>
    <t>31111-1901  DIRECCIÓN DE ECOLOGÍA</t>
  </si>
  <si>
    <t>31111-2001  INSTITUTO MUNICIPAL</t>
  </si>
  <si>
    <t>31111-2101  INSTITUTO DE PLANEACIÓN</t>
  </si>
  <si>
    <t>*</t>
  </si>
  <si>
    <t>II. Gasto Etiquetado (II=A+B+C+D+E+F+G+H)</t>
  </si>
  <si>
    <t>31111-2201  COMISARÍA DE  SEGURI</t>
  </si>
  <si>
    <t>31111-2202  COORDINACIÓN DE PROT</t>
  </si>
  <si>
    <t>31111-2203  COORDINACIÓN DE TRAN</t>
  </si>
  <si>
    <t>31111-2204  CARCEL MUNICIPAL</t>
  </si>
  <si>
    <t>31111-2205  COORDINACIÓN DE MOVI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</si>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</sst>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indent="3"/>
    </xf>
    <xf numFmtId="0" fontId="1" fillId="0" borderId="9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horizontal="left" vertical="center" indent="6"/>
      <protection locked="0"/>
    </xf>
    <xf numFmtId="0" fontId="0" fillId="0" borderId="12" xfId="0" applyFill="1" applyBorder="1" applyAlignment="1" applyProtection="1">
      <alignment vertical="center"/>
      <protection locked="0"/>
    </xf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s/Documents/Cuenta%20publica%202019-2021/1.%20Enero-Marzo%202019/LDF/Nuevo%20por%20error/0361_LDF_MVST_000_19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 de Valle de Santiago, Gto., Gobierno del Estado de Guanajuato (a)</v>
          </cell>
        </row>
        <row r="16">
          <cell r="C16" t="str">
            <v>Del 1 de enero al 30 de marzo de 2019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"/>
  <sheetViews>
    <sheetView tabSelected="1" workbookViewId="0">
      <selection sqref="A1:XFD1048576"/>
    </sheetView>
  </sheetViews>
  <sheetFormatPr baseColWidth="10" defaultColWidth="0" defaultRowHeight="0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ht="15" x14ac:dyDescent="0.25">
      <c r="A2" s="2" t="str">
        <f>ENTE_PUBLICO_A</f>
        <v>Municipio de Valle de Santiago, Gto., Gobierno del Estado de Guanajuato (a)</v>
      </c>
      <c r="B2" s="3"/>
      <c r="C2" s="3"/>
      <c r="D2" s="3"/>
      <c r="E2" s="3"/>
      <c r="F2" s="3"/>
      <c r="G2" s="4"/>
    </row>
    <row r="3" spans="1:7" ht="15" x14ac:dyDescent="0.25">
      <c r="A3" s="5" t="s">
        <v>1</v>
      </c>
      <c r="B3" s="6"/>
      <c r="C3" s="6"/>
      <c r="D3" s="6"/>
      <c r="E3" s="6"/>
      <c r="F3" s="6"/>
      <c r="G3" s="7"/>
    </row>
    <row r="4" spans="1:7" ht="15" x14ac:dyDescent="0.25">
      <c r="A4" s="5" t="s">
        <v>2</v>
      </c>
      <c r="B4" s="6"/>
      <c r="C4" s="6"/>
      <c r="D4" s="6"/>
      <c r="E4" s="6"/>
      <c r="F4" s="6"/>
      <c r="G4" s="7"/>
    </row>
    <row r="5" spans="1:7" ht="15" x14ac:dyDescent="0.25">
      <c r="A5" s="8" t="str">
        <f>TRIMESTRE</f>
        <v>Del 1 de enero al 30 de marzo de 2019 (b)</v>
      </c>
      <c r="B5" s="9"/>
      <c r="C5" s="9"/>
      <c r="D5" s="9"/>
      <c r="E5" s="9"/>
      <c r="F5" s="9"/>
      <c r="G5" s="10"/>
    </row>
    <row r="6" spans="1:7" ht="15" x14ac:dyDescent="0.25">
      <c r="A6" s="11" t="s">
        <v>3</v>
      </c>
      <c r="B6" s="12"/>
      <c r="C6" s="12"/>
      <c r="D6" s="12"/>
      <c r="E6" s="12"/>
      <c r="F6" s="12"/>
      <c r="G6" s="13"/>
    </row>
    <row r="7" spans="1:7" ht="15" x14ac:dyDescent="0.25">
      <c r="A7" s="14" t="s">
        <v>4</v>
      </c>
      <c r="B7" s="15" t="s">
        <v>5</v>
      </c>
      <c r="C7" s="15"/>
      <c r="D7" s="15"/>
      <c r="E7" s="15"/>
      <c r="F7" s="15"/>
      <c r="G7" s="16" t="s">
        <v>6</v>
      </c>
    </row>
    <row r="8" spans="1:7" ht="30" x14ac:dyDescent="0.25">
      <c r="A8" s="17"/>
      <c r="B8" s="18" t="s">
        <v>7</v>
      </c>
      <c r="C8" s="19" t="s">
        <v>8</v>
      </c>
      <c r="D8" s="18" t="s">
        <v>9</v>
      </c>
      <c r="E8" s="18" t="s">
        <v>10</v>
      </c>
      <c r="F8" s="18" t="s">
        <v>11</v>
      </c>
      <c r="G8" s="20"/>
    </row>
    <row r="9" spans="1:7" ht="15" x14ac:dyDescent="0.25">
      <c r="A9" s="21" t="s">
        <v>12</v>
      </c>
      <c r="B9" s="22">
        <v>205190104.33000001</v>
      </c>
      <c r="C9" s="22">
        <f>SUM(C10:C65)</f>
        <v>45831967.119999997</v>
      </c>
      <c r="D9" s="22">
        <f>SUM(D10:D65)</f>
        <v>251022071.44999996</v>
      </c>
      <c r="E9" s="22">
        <f>SUM(E10:E65)</f>
        <v>39311455.330000006</v>
      </c>
      <c r="F9" s="22">
        <f>SUM(F10:F65)</f>
        <v>38211931.420000002</v>
      </c>
      <c r="G9" s="22">
        <f>SUM(G10:G65)</f>
        <v>211710616.12</v>
      </c>
    </row>
    <row r="10" spans="1:7" s="26" customFormat="1" ht="14.25" customHeight="1" x14ac:dyDescent="0.25">
      <c r="A10" s="23" t="s">
        <v>13</v>
      </c>
      <c r="B10" s="24">
        <v>1836277.47</v>
      </c>
      <c r="C10" s="24">
        <v>0</v>
      </c>
      <c r="D10" s="24">
        <v>1836277.47</v>
      </c>
      <c r="E10" s="24">
        <v>401426.82</v>
      </c>
      <c r="F10" s="24">
        <v>401426.82</v>
      </c>
      <c r="G10" s="25">
        <f>D10-E10</f>
        <v>1434850.65</v>
      </c>
    </row>
    <row r="11" spans="1:7" s="26" customFormat="1" ht="14.25" customHeight="1" x14ac:dyDescent="0.25">
      <c r="A11" s="23" t="s">
        <v>14</v>
      </c>
      <c r="B11" s="24">
        <v>1930126.91</v>
      </c>
      <c r="C11" s="24">
        <v>0</v>
      </c>
      <c r="D11" s="24">
        <v>1930126.91</v>
      </c>
      <c r="E11" s="24">
        <v>312484.99</v>
      </c>
      <c r="F11" s="24">
        <v>298732.19</v>
      </c>
      <c r="G11" s="25">
        <f t="shared" ref="G11:G65" si="0">D11-E11</f>
        <v>1617641.92</v>
      </c>
    </row>
    <row r="12" spans="1:7" s="26" customFormat="1" ht="15" x14ac:dyDescent="0.25">
      <c r="A12" s="23" t="s">
        <v>15</v>
      </c>
      <c r="B12" s="24">
        <v>11257489.83</v>
      </c>
      <c r="C12" s="24">
        <v>0</v>
      </c>
      <c r="D12" s="24">
        <v>11257489.83</v>
      </c>
      <c r="E12" s="24">
        <v>2377389.54</v>
      </c>
      <c r="F12" s="24">
        <v>2257620.46</v>
      </c>
      <c r="G12" s="25">
        <f t="shared" si="0"/>
        <v>8880100.2899999991</v>
      </c>
    </row>
    <row r="13" spans="1:7" s="26" customFormat="1" ht="14.25" customHeight="1" x14ac:dyDescent="0.25">
      <c r="A13" s="23" t="s">
        <v>16</v>
      </c>
      <c r="B13" s="24">
        <v>4251024.8</v>
      </c>
      <c r="C13" s="24">
        <v>0</v>
      </c>
      <c r="D13" s="24">
        <v>4251024.8</v>
      </c>
      <c r="E13" s="24">
        <v>299385.21999999997</v>
      </c>
      <c r="F13" s="24">
        <v>280344.14</v>
      </c>
      <c r="G13" s="25">
        <f t="shared" si="0"/>
        <v>3951639.58</v>
      </c>
    </row>
    <row r="14" spans="1:7" s="26" customFormat="1" ht="14.25" customHeight="1" x14ac:dyDescent="0.25">
      <c r="A14" s="23" t="s">
        <v>17</v>
      </c>
      <c r="B14" s="24">
        <v>9120423.4000000004</v>
      </c>
      <c r="C14" s="24">
        <v>100000</v>
      </c>
      <c r="D14" s="24">
        <v>9220423.4000000004</v>
      </c>
      <c r="E14" s="24">
        <v>1016596.27</v>
      </c>
      <c r="F14" s="24">
        <v>898978.68</v>
      </c>
      <c r="G14" s="25">
        <f t="shared" si="0"/>
        <v>8203827.1300000008</v>
      </c>
    </row>
    <row r="15" spans="1:7" s="26" customFormat="1" ht="14.25" customHeight="1" x14ac:dyDescent="0.25">
      <c r="A15" s="23" t="s">
        <v>18</v>
      </c>
      <c r="B15" s="24">
        <v>3640056.76</v>
      </c>
      <c r="C15" s="24">
        <v>0</v>
      </c>
      <c r="D15" s="24">
        <v>3640056.76</v>
      </c>
      <c r="E15" s="24">
        <v>337979.15</v>
      </c>
      <c r="F15" s="24">
        <v>329279.15000000002</v>
      </c>
      <c r="G15" s="25">
        <f t="shared" si="0"/>
        <v>3302077.61</v>
      </c>
    </row>
    <row r="16" spans="1:7" s="26" customFormat="1" ht="14.25" customHeight="1" x14ac:dyDescent="0.25">
      <c r="A16" s="23" t="s">
        <v>19</v>
      </c>
      <c r="B16" s="24">
        <v>1777735.52</v>
      </c>
      <c r="C16" s="24">
        <v>115000</v>
      </c>
      <c r="D16" s="24">
        <v>1892735.52</v>
      </c>
      <c r="E16" s="24">
        <v>342685.25</v>
      </c>
      <c r="F16" s="24">
        <v>342199.21</v>
      </c>
      <c r="G16" s="25">
        <f t="shared" si="0"/>
        <v>1550050.27</v>
      </c>
    </row>
    <row r="17" spans="1:7" s="26" customFormat="1" ht="14.25" customHeight="1" x14ac:dyDescent="0.25">
      <c r="A17" s="23" t="s">
        <v>20</v>
      </c>
      <c r="B17" s="24">
        <v>3442116.72</v>
      </c>
      <c r="C17" s="24">
        <v>57500</v>
      </c>
      <c r="D17" s="24">
        <v>3499616.72</v>
      </c>
      <c r="E17" s="24">
        <v>690894.91</v>
      </c>
      <c r="F17" s="24">
        <v>690222.45</v>
      </c>
      <c r="G17" s="25">
        <f t="shared" si="0"/>
        <v>2808721.81</v>
      </c>
    </row>
    <row r="18" spans="1:7" s="26" customFormat="1" ht="14.25" customHeight="1" x14ac:dyDescent="0.25">
      <c r="A18" s="23" t="s">
        <v>21</v>
      </c>
      <c r="B18" s="24">
        <v>2485638.16</v>
      </c>
      <c r="C18" s="24">
        <v>-78381.860000000335</v>
      </c>
      <c r="D18" s="24">
        <v>2407256.2999999998</v>
      </c>
      <c r="E18" s="24">
        <v>239694.76</v>
      </c>
      <c r="F18" s="24">
        <v>239431.76</v>
      </c>
      <c r="G18" s="25">
        <f t="shared" si="0"/>
        <v>2167561.54</v>
      </c>
    </row>
    <row r="19" spans="1:7" s="26" customFormat="1" ht="14.25" customHeight="1" x14ac:dyDescent="0.25">
      <c r="A19" s="23" t="s">
        <v>22</v>
      </c>
      <c r="B19" s="24">
        <v>124953.08</v>
      </c>
      <c r="C19" s="24">
        <v>0</v>
      </c>
      <c r="D19" s="24">
        <v>124953.08</v>
      </c>
      <c r="E19" s="24">
        <v>23802.14</v>
      </c>
      <c r="F19" s="24">
        <v>23195.95</v>
      </c>
      <c r="G19" s="25">
        <f t="shared" si="0"/>
        <v>101150.94</v>
      </c>
    </row>
    <row r="20" spans="1:7" s="26" customFormat="1" ht="14.25" customHeight="1" x14ac:dyDescent="0.25">
      <c r="A20" s="23" t="s">
        <v>23</v>
      </c>
      <c r="B20" s="24">
        <v>609082</v>
      </c>
      <c r="C20" s="24">
        <v>7000</v>
      </c>
      <c r="D20" s="24">
        <v>616082</v>
      </c>
      <c r="E20" s="24">
        <v>96603.69</v>
      </c>
      <c r="F20" s="24">
        <v>95890.69</v>
      </c>
      <c r="G20" s="25">
        <f t="shared" si="0"/>
        <v>519478.31</v>
      </c>
    </row>
    <row r="21" spans="1:7" s="26" customFormat="1" ht="14.25" customHeight="1" x14ac:dyDescent="0.25">
      <c r="A21" s="23" t="s">
        <v>24</v>
      </c>
      <c r="B21" s="24">
        <v>452480.96</v>
      </c>
      <c r="C21" s="24">
        <v>0</v>
      </c>
      <c r="D21" s="24">
        <v>452480.96</v>
      </c>
      <c r="E21" s="24">
        <v>98966.43</v>
      </c>
      <c r="F21" s="24">
        <v>98606.83</v>
      </c>
      <c r="G21" s="25">
        <f t="shared" si="0"/>
        <v>353514.53</v>
      </c>
    </row>
    <row r="22" spans="1:7" s="26" customFormat="1" ht="14.25" customHeight="1" x14ac:dyDescent="0.25">
      <c r="A22" s="23" t="s">
        <v>25</v>
      </c>
      <c r="B22" s="24">
        <v>276877.56</v>
      </c>
      <c r="C22" s="24">
        <v>0</v>
      </c>
      <c r="D22" s="24">
        <v>276877.56</v>
      </c>
      <c r="E22" s="24">
        <v>44213.68</v>
      </c>
      <c r="F22" s="24">
        <v>44038.64</v>
      </c>
      <c r="G22" s="25">
        <f t="shared" si="0"/>
        <v>232663.88</v>
      </c>
    </row>
    <row r="23" spans="1:7" s="26" customFormat="1" ht="14.25" customHeight="1" x14ac:dyDescent="0.25">
      <c r="A23" s="23" t="s">
        <v>26</v>
      </c>
      <c r="B23" s="24">
        <v>57453862.880000003</v>
      </c>
      <c r="C23" s="24">
        <v>-6674403.6200000048</v>
      </c>
      <c r="D23" s="24">
        <v>50779459.259999998</v>
      </c>
      <c r="E23" s="24">
        <v>6713235.5199999996</v>
      </c>
      <c r="F23" s="24">
        <v>6428563.7999999998</v>
      </c>
      <c r="G23" s="25">
        <f t="shared" si="0"/>
        <v>44066223.739999995</v>
      </c>
    </row>
    <row r="24" spans="1:7" s="26" customFormat="1" ht="14.25" customHeight="1" x14ac:dyDescent="0.25">
      <c r="A24" s="23" t="s">
        <v>27</v>
      </c>
      <c r="B24" s="24">
        <v>4321374.24</v>
      </c>
      <c r="C24" s="24">
        <v>0</v>
      </c>
      <c r="D24" s="24">
        <v>4321374.24</v>
      </c>
      <c r="E24" s="24">
        <v>843634.01</v>
      </c>
      <c r="F24" s="24">
        <v>829684.27</v>
      </c>
      <c r="G24" s="25">
        <f t="shared" si="0"/>
        <v>3477740.2300000004</v>
      </c>
    </row>
    <row r="25" spans="1:7" s="26" customFormat="1" ht="15" x14ac:dyDescent="0.25">
      <c r="A25" s="23" t="s">
        <v>28</v>
      </c>
      <c r="B25" s="24">
        <v>1228650.6399999999</v>
      </c>
      <c r="C25" s="24">
        <v>0</v>
      </c>
      <c r="D25" s="24">
        <v>1228650.6399999999</v>
      </c>
      <c r="E25" s="24">
        <v>265686.82</v>
      </c>
      <c r="F25" s="24">
        <v>265686.82</v>
      </c>
      <c r="G25" s="25">
        <f t="shared" si="0"/>
        <v>962963.81999999983</v>
      </c>
    </row>
    <row r="26" spans="1:7" s="26" customFormat="1" ht="14.25" customHeight="1" x14ac:dyDescent="0.25">
      <c r="A26" s="23" t="s">
        <v>29</v>
      </c>
      <c r="B26" s="24">
        <v>634774.96</v>
      </c>
      <c r="C26" s="24">
        <v>20000</v>
      </c>
      <c r="D26" s="24">
        <v>654774.96</v>
      </c>
      <c r="E26" s="24">
        <v>216500.66</v>
      </c>
      <c r="F26" s="24">
        <v>211071.62</v>
      </c>
      <c r="G26" s="25">
        <f t="shared" si="0"/>
        <v>438274.29999999993</v>
      </c>
    </row>
    <row r="27" spans="1:7" s="26" customFormat="1" ht="14.25" customHeight="1" x14ac:dyDescent="0.25">
      <c r="A27" s="23" t="s">
        <v>30</v>
      </c>
      <c r="B27" s="24">
        <v>1071895.24</v>
      </c>
      <c r="C27" s="24">
        <v>22000</v>
      </c>
      <c r="D27" s="24">
        <v>1093895.24</v>
      </c>
      <c r="E27" s="24">
        <v>223891.4</v>
      </c>
      <c r="F27" s="24">
        <v>217598.38</v>
      </c>
      <c r="G27" s="25">
        <f t="shared" si="0"/>
        <v>870003.84</v>
      </c>
    </row>
    <row r="28" spans="1:7" s="26" customFormat="1" ht="15" x14ac:dyDescent="0.25">
      <c r="A28" s="23" t="s">
        <v>31</v>
      </c>
      <c r="B28" s="24">
        <v>702082.76</v>
      </c>
      <c r="C28" s="24">
        <v>1200</v>
      </c>
      <c r="D28" s="24">
        <v>703282.76</v>
      </c>
      <c r="E28" s="24">
        <v>152900.79999999999</v>
      </c>
      <c r="F28" s="24">
        <v>152900.79999999999</v>
      </c>
      <c r="G28" s="25">
        <f t="shared" si="0"/>
        <v>550381.96</v>
      </c>
    </row>
    <row r="29" spans="1:7" s="26" customFormat="1" ht="15" x14ac:dyDescent="0.25">
      <c r="A29" s="23" t="s">
        <v>32</v>
      </c>
      <c r="B29" s="24">
        <v>649292.4</v>
      </c>
      <c r="C29" s="24">
        <v>-1200</v>
      </c>
      <c r="D29" s="24">
        <v>648092.4</v>
      </c>
      <c r="E29" s="24">
        <v>43865.88</v>
      </c>
      <c r="F29" s="24">
        <v>43865.88</v>
      </c>
      <c r="G29" s="25">
        <f t="shared" si="0"/>
        <v>604226.52</v>
      </c>
    </row>
    <row r="30" spans="1:7" s="26" customFormat="1" ht="14.25" customHeight="1" x14ac:dyDescent="0.25">
      <c r="A30" s="23" t="s">
        <v>33</v>
      </c>
      <c r="B30" s="24">
        <v>676588.88</v>
      </c>
      <c r="C30" s="24">
        <v>0</v>
      </c>
      <c r="D30" s="24">
        <v>676588.88</v>
      </c>
      <c r="E30" s="24">
        <v>109618.21</v>
      </c>
      <c r="F30" s="24">
        <v>107780.4</v>
      </c>
      <c r="G30" s="25">
        <f t="shared" si="0"/>
        <v>566970.67000000004</v>
      </c>
    </row>
    <row r="31" spans="1:7" s="26" customFormat="1" ht="14.25" customHeight="1" x14ac:dyDescent="0.25">
      <c r="A31" s="23" t="s">
        <v>34</v>
      </c>
      <c r="B31" s="24">
        <v>490078</v>
      </c>
      <c r="C31" s="24">
        <v>0</v>
      </c>
      <c r="D31" s="24">
        <v>490078</v>
      </c>
      <c r="E31" s="24">
        <v>63308.28</v>
      </c>
      <c r="F31" s="24">
        <v>63308.28</v>
      </c>
      <c r="G31" s="25">
        <f t="shared" si="0"/>
        <v>426769.72</v>
      </c>
    </row>
    <row r="32" spans="1:7" s="26" customFormat="1" ht="14.25" customHeight="1" x14ac:dyDescent="0.25">
      <c r="A32" s="23" t="s">
        <v>35</v>
      </c>
      <c r="B32" s="24">
        <v>274957.68</v>
      </c>
      <c r="C32" s="24">
        <v>0</v>
      </c>
      <c r="D32" s="24">
        <v>274957.68</v>
      </c>
      <c r="E32" s="24">
        <v>59485.919999999998</v>
      </c>
      <c r="F32" s="24">
        <v>59485.919999999998</v>
      </c>
      <c r="G32" s="25">
        <f t="shared" si="0"/>
        <v>215471.76</v>
      </c>
    </row>
    <row r="33" spans="1:7" s="26" customFormat="1" ht="14.25" customHeight="1" x14ac:dyDescent="0.25">
      <c r="A33" s="23" t="s">
        <v>36</v>
      </c>
      <c r="B33" s="24">
        <v>1267009.76</v>
      </c>
      <c r="C33" s="24">
        <v>-50000</v>
      </c>
      <c r="D33" s="24">
        <v>1217009.76</v>
      </c>
      <c r="E33" s="24">
        <v>259138.68</v>
      </c>
      <c r="F33" s="24">
        <v>245914.68</v>
      </c>
      <c r="G33" s="25">
        <f t="shared" si="0"/>
        <v>957871.08000000007</v>
      </c>
    </row>
    <row r="34" spans="1:7" s="26" customFormat="1" ht="14.25" customHeight="1" x14ac:dyDescent="0.25">
      <c r="A34" s="23" t="s">
        <v>37</v>
      </c>
      <c r="B34" s="24">
        <v>893318.32</v>
      </c>
      <c r="C34" s="24">
        <v>0</v>
      </c>
      <c r="D34" s="24">
        <v>893318.32</v>
      </c>
      <c r="E34" s="24">
        <v>165736.5</v>
      </c>
      <c r="F34" s="24">
        <v>165736.5</v>
      </c>
      <c r="G34" s="25">
        <f t="shared" si="0"/>
        <v>727581.82</v>
      </c>
    </row>
    <row r="35" spans="1:7" s="26" customFormat="1" ht="15" x14ac:dyDescent="0.25">
      <c r="A35" s="23" t="s">
        <v>38</v>
      </c>
      <c r="B35" s="24">
        <v>2862638</v>
      </c>
      <c r="C35" s="24">
        <v>46080352.600000001</v>
      </c>
      <c r="D35" s="24">
        <v>48942990.600000001</v>
      </c>
      <c r="E35" s="24">
        <v>8957875.3100000005</v>
      </c>
      <c r="F35" s="24">
        <v>8848847.5600000005</v>
      </c>
      <c r="G35" s="25">
        <f t="shared" si="0"/>
        <v>39985115.289999999</v>
      </c>
    </row>
    <row r="36" spans="1:7" s="26" customFormat="1" ht="15" x14ac:dyDescent="0.25">
      <c r="A36" s="23" t="s">
        <v>39</v>
      </c>
      <c r="B36" s="24">
        <v>4805093.32</v>
      </c>
      <c r="C36" s="24">
        <v>0</v>
      </c>
      <c r="D36" s="24">
        <v>4805093.32</v>
      </c>
      <c r="E36" s="24">
        <v>984557.12</v>
      </c>
      <c r="F36" s="24">
        <v>984557.12</v>
      </c>
      <c r="G36" s="25">
        <f t="shared" si="0"/>
        <v>3820536.2</v>
      </c>
    </row>
    <row r="37" spans="1:7" s="26" customFormat="1" ht="14.25" customHeight="1" x14ac:dyDescent="0.25">
      <c r="A37" s="23" t="s">
        <v>40</v>
      </c>
      <c r="B37" s="24">
        <v>1760857.44</v>
      </c>
      <c r="C37" s="24">
        <v>300000</v>
      </c>
      <c r="D37" s="24">
        <v>2060857.44</v>
      </c>
      <c r="E37" s="24">
        <v>340913.04</v>
      </c>
      <c r="F37" s="24">
        <v>340913.04</v>
      </c>
      <c r="G37" s="25">
        <f t="shared" si="0"/>
        <v>1719944.4</v>
      </c>
    </row>
    <row r="38" spans="1:7" s="26" customFormat="1" ht="14.25" customHeight="1" x14ac:dyDescent="0.25">
      <c r="A38" s="23" t="s">
        <v>41</v>
      </c>
      <c r="B38" s="24">
        <v>1148371.3600000001</v>
      </c>
      <c r="C38" s="24">
        <v>64000</v>
      </c>
      <c r="D38" s="24">
        <v>1212371.3600000001</v>
      </c>
      <c r="E38" s="24">
        <v>238029.61</v>
      </c>
      <c r="F38" s="24">
        <v>237589.61</v>
      </c>
      <c r="G38" s="25">
        <f t="shared" si="0"/>
        <v>974341.75000000012</v>
      </c>
    </row>
    <row r="39" spans="1:7" s="26" customFormat="1" ht="14.25" customHeight="1" x14ac:dyDescent="0.25">
      <c r="A39" s="23" t="s">
        <v>42</v>
      </c>
      <c r="B39" s="24">
        <v>3962689.68</v>
      </c>
      <c r="C39" s="24">
        <v>0</v>
      </c>
      <c r="D39" s="24">
        <v>3962689.68</v>
      </c>
      <c r="E39" s="24">
        <v>487591.72</v>
      </c>
      <c r="F39" s="24">
        <v>487591.72</v>
      </c>
      <c r="G39" s="25">
        <f t="shared" si="0"/>
        <v>3475097.96</v>
      </c>
    </row>
    <row r="40" spans="1:7" s="26" customFormat="1" ht="14.25" customHeight="1" x14ac:dyDescent="0.25">
      <c r="A40" s="23" t="s">
        <v>43</v>
      </c>
      <c r="B40" s="24">
        <v>7295267.7599999998</v>
      </c>
      <c r="C40" s="24">
        <v>0</v>
      </c>
      <c r="D40" s="24">
        <v>7295267.7599999998</v>
      </c>
      <c r="E40" s="24">
        <v>1462841.23</v>
      </c>
      <c r="F40" s="24">
        <v>1459000.24</v>
      </c>
      <c r="G40" s="25">
        <f t="shared" si="0"/>
        <v>5832426.5299999993</v>
      </c>
    </row>
    <row r="41" spans="1:7" s="26" customFormat="1" ht="14.25" customHeight="1" x14ac:dyDescent="0.25">
      <c r="A41" s="23" t="s">
        <v>44</v>
      </c>
      <c r="B41" s="24">
        <v>3700515.56</v>
      </c>
      <c r="C41" s="24">
        <v>-2500</v>
      </c>
      <c r="D41" s="24">
        <v>3698015.56</v>
      </c>
      <c r="E41" s="24">
        <v>794486.04</v>
      </c>
      <c r="F41" s="24">
        <v>747446.6</v>
      </c>
      <c r="G41" s="25">
        <f t="shared" si="0"/>
        <v>2903529.52</v>
      </c>
    </row>
    <row r="42" spans="1:7" s="26" customFormat="1" ht="14.25" customHeight="1" x14ac:dyDescent="0.25">
      <c r="A42" s="23" t="s">
        <v>45</v>
      </c>
      <c r="B42" s="24">
        <v>3453268.28</v>
      </c>
      <c r="C42" s="24">
        <v>9000</v>
      </c>
      <c r="D42" s="24">
        <v>3462268.28</v>
      </c>
      <c r="E42" s="24">
        <v>730780.66</v>
      </c>
      <c r="F42" s="24">
        <v>713263.5</v>
      </c>
      <c r="G42" s="25">
        <f t="shared" si="0"/>
        <v>2731487.6199999996</v>
      </c>
    </row>
    <row r="43" spans="1:7" s="26" customFormat="1" ht="14.25" customHeight="1" x14ac:dyDescent="0.25">
      <c r="A43" s="23" t="s">
        <v>46</v>
      </c>
      <c r="B43" s="24">
        <v>2199931.92</v>
      </c>
      <c r="C43" s="24">
        <v>8500</v>
      </c>
      <c r="D43" s="24">
        <v>2208431.92</v>
      </c>
      <c r="E43" s="24">
        <v>446816.43</v>
      </c>
      <c r="F43" s="24">
        <v>422712.29</v>
      </c>
      <c r="G43" s="25">
        <f t="shared" si="0"/>
        <v>1761615.49</v>
      </c>
    </row>
    <row r="44" spans="1:7" s="26" customFormat="1" ht="14.25" customHeight="1" x14ac:dyDescent="0.25">
      <c r="A44" s="23" t="s">
        <v>47</v>
      </c>
      <c r="B44" s="24">
        <v>2173933.96</v>
      </c>
      <c r="C44" s="24">
        <v>-70500</v>
      </c>
      <c r="D44" s="24">
        <v>2103433.96</v>
      </c>
      <c r="E44" s="24">
        <v>362842.86</v>
      </c>
      <c r="F44" s="24">
        <v>360868.86</v>
      </c>
      <c r="G44" s="25">
        <f t="shared" si="0"/>
        <v>1740591.1</v>
      </c>
    </row>
    <row r="45" spans="1:7" s="26" customFormat="1" ht="14.25" customHeight="1" x14ac:dyDescent="0.25">
      <c r="A45" s="23" t="s">
        <v>48</v>
      </c>
      <c r="B45" s="24">
        <v>5562732.5199999996</v>
      </c>
      <c r="C45" s="24">
        <v>1315000</v>
      </c>
      <c r="D45" s="24">
        <v>6877732.5199999996</v>
      </c>
      <c r="E45" s="24">
        <v>909084.73</v>
      </c>
      <c r="F45" s="24">
        <v>901730.2</v>
      </c>
      <c r="G45" s="25">
        <f t="shared" si="0"/>
        <v>5968647.7899999991</v>
      </c>
    </row>
    <row r="46" spans="1:7" s="26" customFormat="1" ht="14.25" customHeight="1" x14ac:dyDescent="0.25">
      <c r="A46" s="23" t="s">
        <v>49</v>
      </c>
      <c r="B46" s="24">
        <v>3658343.84</v>
      </c>
      <c r="C46" s="24">
        <v>0</v>
      </c>
      <c r="D46" s="24">
        <v>3658343.84</v>
      </c>
      <c r="E46" s="24">
        <v>219653.51</v>
      </c>
      <c r="F46" s="24">
        <v>219653.51</v>
      </c>
      <c r="G46" s="25">
        <f t="shared" si="0"/>
        <v>3438690.33</v>
      </c>
    </row>
    <row r="47" spans="1:7" s="26" customFormat="1" ht="14.25" customHeight="1" x14ac:dyDescent="0.25">
      <c r="A47" s="23" t="s">
        <v>50</v>
      </c>
      <c r="B47" s="24">
        <v>502823.44</v>
      </c>
      <c r="C47" s="24">
        <v>0</v>
      </c>
      <c r="D47" s="24">
        <v>502823.44</v>
      </c>
      <c r="E47" s="24">
        <v>78618.960000000006</v>
      </c>
      <c r="F47" s="24">
        <v>78618.960000000006</v>
      </c>
      <c r="G47" s="25">
        <f t="shared" si="0"/>
        <v>424204.48</v>
      </c>
    </row>
    <row r="48" spans="1:7" s="26" customFormat="1" ht="14.25" customHeight="1" x14ac:dyDescent="0.25">
      <c r="A48" s="23" t="s">
        <v>51</v>
      </c>
      <c r="B48" s="24">
        <v>1006002.36</v>
      </c>
      <c r="C48" s="24">
        <v>-183000</v>
      </c>
      <c r="D48" s="24">
        <v>823002.36</v>
      </c>
      <c r="E48" s="24">
        <v>150456.73000000001</v>
      </c>
      <c r="F48" s="24">
        <v>146272.17000000001</v>
      </c>
      <c r="G48" s="25">
        <f t="shared" si="0"/>
        <v>672545.63</v>
      </c>
    </row>
    <row r="49" spans="1:7" s="26" customFormat="1" ht="14.25" customHeight="1" x14ac:dyDescent="0.25">
      <c r="A49" s="23" t="s">
        <v>52</v>
      </c>
      <c r="B49" s="24">
        <v>934399.36</v>
      </c>
      <c r="C49" s="24">
        <v>0</v>
      </c>
      <c r="D49" s="24">
        <v>934399.36</v>
      </c>
      <c r="E49" s="24">
        <v>193757.72</v>
      </c>
      <c r="F49" s="24">
        <v>190107.84</v>
      </c>
      <c r="G49" s="25">
        <f t="shared" si="0"/>
        <v>740641.64</v>
      </c>
    </row>
    <row r="50" spans="1:7" s="26" customFormat="1" ht="14.25" customHeight="1" x14ac:dyDescent="0.25">
      <c r="A50" s="23" t="s">
        <v>53</v>
      </c>
      <c r="B50" s="24">
        <v>1338243.92</v>
      </c>
      <c r="C50" s="24">
        <v>0</v>
      </c>
      <c r="D50" s="24">
        <v>1338243.92</v>
      </c>
      <c r="E50" s="24">
        <v>176502.39999999999</v>
      </c>
      <c r="F50" s="24">
        <v>175296.46</v>
      </c>
      <c r="G50" s="25">
        <f t="shared" si="0"/>
        <v>1161741.52</v>
      </c>
    </row>
    <row r="51" spans="1:7" s="26" customFormat="1" ht="14.25" customHeight="1" x14ac:dyDescent="0.25">
      <c r="A51" s="23" t="s">
        <v>54</v>
      </c>
      <c r="B51" s="24">
        <v>318959.32</v>
      </c>
      <c r="C51" s="24">
        <v>0</v>
      </c>
      <c r="D51" s="24">
        <v>318959.32</v>
      </c>
      <c r="E51" s="24">
        <v>41707.08</v>
      </c>
      <c r="F51" s="24">
        <v>41707.08</v>
      </c>
      <c r="G51" s="25">
        <f t="shared" si="0"/>
        <v>277252.24</v>
      </c>
    </row>
    <row r="52" spans="1:7" s="26" customFormat="1" ht="14.25" customHeight="1" x14ac:dyDescent="0.25">
      <c r="A52" s="23" t="s">
        <v>55</v>
      </c>
      <c r="B52" s="24">
        <v>2810561.88</v>
      </c>
      <c r="C52" s="24">
        <v>0</v>
      </c>
      <c r="D52" s="24">
        <v>2810561.88</v>
      </c>
      <c r="E52" s="24">
        <v>487996.1</v>
      </c>
      <c r="F52" s="24">
        <v>484036.1</v>
      </c>
      <c r="G52" s="25">
        <f t="shared" si="0"/>
        <v>2322565.7799999998</v>
      </c>
    </row>
    <row r="53" spans="1:7" s="26" customFormat="1" ht="14.25" customHeight="1" x14ac:dyDescent="0.25">
      <c r="A53" s="23" t="s">
        <v>56</v>
      </c>
      <c r="B53" s="24">
        <v>3991016.04</v>
      </c>
      <c r="C53" s="24">
        <v>175000</v>
      </c>
      <c r="D53" s="24">
        <v>4166016.04</v>
      </c>
      <c r="E53" s="24">
        <v>271123.15000000002</v>
      </c>
      <c r="F53" s="24">
        <v>265204.28000000003</v>
      </c>
      <c r="G53" s="25">
        <f t="shared" si="0"/>
        <v>3894892.89</v>
      </c>
    </row>
    <row r="54" spans="1:7" s="26" customFormat="1" ht="14.25" customHeight="1" x14ac:dyDescent="0.25">
      <c r="A54" s="23" t="s">
        <v>57</v>
      </c>
      <c r="B54" s="24">
        <v>774047.88</v>
      </c>
      <c r="C54" s="24">
        <v>0</v>
      </c>
      <c r="D54" s="24">
        <v>774047.88</v>
      </c>
      <c r="E54" s="24">
        <v>151938.35999999999</v>
      </c>
      <c r="F54" s="24">
        <v>149827.16</v>
      </c>
      <c r="G54" s="25">
        <f t="shared" si="0"/>
        <v>622109.52</v>
      </c>
    </row>
    <row r="55" spans="1:7" s="26" customFormat="1" ht="14.25" customHeight="1" x14ac:dyDescent="0.25">
      <c r="A55" s="23" t="s">
        <v>58</v>
      </c>
      <c r="B55" s="24">
        <v>386573</v>
      </c>
      <c r="C55" s="24">
        <v>0</v>
      </c>
      <c r="D55" s="24">
        <v>386573</v>
      </c>
      <c r="E55" s="24">
        <v>81961.81</v>
      </c>
      <c r="F55" s="24">
        <v>81961.81</v>
      </c>
      <c r="G55" s="25">
        <f t="shared" si="0"/>
        <v>304611.19</v>
      </c>
    </row>
    <row r="56" spans="1:7" s="26" customFormat="1" ht="14.25" customHeight="1" x14ac:dyDescent="0.25">
      <c r="A56" s="23" t="s">
        <v>59</v>
      </c>
      <c r="B56" s="24">
        <v>13232798.800000001</v>
      </c>
      <c r="C56" s="24">
        <v>1423500</v>
      </c>
      <c r="D56" s="24">
        <v>14656298.800000001</v>
      </c>
      <c r="E56" s="24">
        <v>1511332.12</v>
      </c>
      <c r="F56" s="24">
        <v>1339985.79</v>
      </c>
      <c r="G56" s="25">
        <f t="shared" si="0"/>
        <v>13144966.68</v>
      </c>
    </row>
    <row r="57" spans="1:7" s="26" customFormat="1" ht="14.25" customHeight="1" x14ac:dyDescent="0.25">
      <c r="A57" s="23" t="s">
        <v>60</v>
      </c>
      <c r="B57" s="24">
        <v>1408183.32</v>
      </c>
      <c r="C57" s="24">
        <v>0</v>
      </c>
      <c r="D57" s="24">
        <v>1408183.32</v>
      </c>
      <c r="E57" s="24">
        <v>224756.2</v>
      </c>
      <c r="F57" s="24">
        <v>224123.28</v>
      </c>
      <c r="G57" s="25">
        <f t="shared" si="0"/>
        <v>1183427.1200000001</v>
      </c>
    </row>
    <row r="58" spans="1:7" s="26" customFormat="1" ht="14.25" customHeight="1" x14ac:dyDescent="0.25">
      <c r="A58" s="23" t="s">
        <v>61</v>
      </c>
      <c r="B58" s="24">
        <v>14786068.560000001</v>
      </c>
      <c r="C58" s="24">
        <v>0</v>
      </c>
      <c r="D58" s="24">
        <v>14786068.560000001</v>
      </c>
      <c r="E58" s="24">
        <v>2743185.07</v>
      </c>
      <c r="F58" s="24">
        <v>2690044.03</v>
      </c>
      <c r="G58" s="25">
        <f t="shared" si="0"/>
        <v>12042883.49</v>
      </c>
    </row>
    <row r="59" spans="1:7" s="26" customFormat="1" ht="14.25" customHeight="1" x14ac:dyDescent="0.25">
      <c r="A59" s="23" t="s">
        <v>62</v>
      </c>
      <c r="B59" s="24">
        <v>1706305.2</v>
      </c>
      <c r="C59" s="24">
        <v>112600</v>
      </c>
      <c r="D59" s="24">
        <v>1818905.2</v>
      </c>
      <c r="E59" s="24">
        <v>277546.34000000003</v>
      </c>
      <c r="F59" s="24">
        <v>277151.94</v>
      </c>
      <c r="G59" s="25">
        <f t="shared" si="0"/>
        <v>1541358.8599999999</v>
      </c>
    </row>
    <row r="60" spans="1:7" s="26" customFormat="1" ht="14.25" customHeight="1" x14ac:dyDescent="0.25">
      <c r="A60" s="23" t="s">
        <v>63</v>
      </c>
      <c r="B60" s="24">
        <v>3023083.48</v>
      </c>
      <c r="C60" s="24">
        <v>82000</v>
      </c>
      <c r="D60" s="24">
        <v>3105083.48</v>
      </c>
      <c r="E60" s="24">
        <v>600276.24</v>
      </c>
      <c r="F60" s="24">
        <v>594098.84</v>
      </c>
      <c r="G60" s="25">
        <f t="shared" si="0"/>
        <v>2504807.2400000002</v>
      </c>
    </row>
    <row r="61" spans="1:7" s="26" customFormat="1" ht="14.25" customHeight="1" x14ac:dyDescent="0.25">
      <c r="A61" s="23" t="s">
        <v>64</v>
      </c>
      <c r="B61" s="24">
        <v>1004833.24</v>
      </c>
      <c r="C61" s="24">
        <v>7800</v>
      </c>
      <c r="D61" s="24">
        <v>1012633.24</v>
      </c>
      <c r="E61" s="24">
        <v>230306.8</v>
      </c>
      <c r="F61" s="24">
        <v>207856.82</v>
      </c>
      <c r="G61" s="25">
        <f t="shared" si="0"/>
        <v>782326.44</v>
      </c>
    </row>
    <row r="62" spans="1:7" s="26" customFormat="1" ht="14.25" customHeight="1" x14ac:dyDescent="0.25">
      <c r="A62" s="23" t="s">
        <v>65</v>
      </c>
      <c r="B62" s="24">
        <v>1195110.92</v>
      </c>
      <c r="C62" s="24">
        <v>2991500</v>
      </c>
      <c r="D62" s="24">
        <v>4186610.92</v>
      </c>
      <c r="E62" s="24">
        <v>126014.29</v>
      </c>
      <c r="F62" s="24">
        <v>126014.29</v>
      </c>
      <c r="G62" s="25">
        <f t="shared" si="0"/>
        <v>4060596.63</v>
      </c>
    </row>
    <row r="63" spans="1:7" s="26" customFormat="1" ht="14.25" customHeight="1" x14ac:dyDescent="0.25">
      <c r="A63" s="23" t="s">
        <v>66</v>
      </c>
      <c r="B63" s="24">
        <v>1685032.24</v>
      </c>
      <c r="C63" s="24">
        <v>0</v>
      </c>
      <c r="D63" s="24">
        <v>1685032.24</v>
      </c>
      <c r="E63" s="24">
        <v>349928.2</v>
      </c>
      <c r="F63" s="24">
        <v>345549.66</v>
      </c>
      <c r="G63" s="25">
        <f t="shared" si="0"/>
        <v>1335104.04</v>
      </c>
    </row>
    <row r="64" spans="1:7" s="26" customFormat="1" ht="14.25" customHeight="1" x14ac:dyDescent="0.25">
      <c r="A64" s="23" t="s">
        <v>67</v>
      </c>
      <c r="B64" s="24">
        <v>734524.64</v>
      </c>
      <c r="C64" s="24">
        <v>0</v>
      </c>
      <c r="D64" s="24">
        <v>734524.64</v>
      </c>
      <c r="E64" s="24">
        <v>135382.01</v>
      </c>
      <c r="F64" s="24">
        <v>134504.17000000001</v>
      </c>
      <c r="G64" s="25">
        <f t="shared" si="0"/>
        <v>599142.63</v>
      </c>
    </row>
    <row r="65" spans="1:7" s="26" customFormat="1" ht="14.25" customHeight="1" x14ac:dyDescent="0.25">
      <c r="A65" s="23" t="s">
        <v>68</v>
      </c>
      <c r="B65" s="24">
        <v>899724.16</v>
      </c>
      <c r="C65" s="24">
        <v>0</v>
      </c>
      <c r="D65" s="24">
        <v>899724.16</v>
      </c>
      <c r="E65" s="24">
        <v>144067.96</v>
      </c>
      <c r="F65" s="24">
        <v>143832.17000000001</v>
      </c>
      <c r="G65" s="25">
        <f t="shared" si="0"/>
        <v>755656.20000000007</v>
      </c>
    </row>
    <row r="66" spans="1:7" s="26" customFormat="1" ht="14.25" customHeight="1" x14ac:dyDescent="0.25">
      <c r="A66" s="23"/>
      <c r="B66" s="24"/>
      <c r="C66" s="24"/>
      <c r="D66" s="24"/>
      <c r="E66" s="24"/>
      <c r="F66" s="24"/>
      <c r="G66" s="27"/>
    </row>
    <row r="67" spans="1:7" ht="15" x14ac:dyDescent="0.25">
      <c r="A67" s="28" t="s">
        <v>69</v>
      </c>
      <c r="B67" s="29"/>
      <c r="C67" s="29"/>
      <c r="D67" s="29"/>
      <c r="E67" s="29"/>
      <c r="F67" s="29"/>
      <c r="G67" s="29"/>
    </row>
    <row r="68" spans="1:7" s="26" customFormat="1" ht="15" x14ac:dyDescent="0.25">
      <c r="A68" s="30" t="s">
        <v>70</v>
      </c>
      <c r="B68" s="31">
        <f>SUM(B75:GASTO_E_FIN_01)</f>
        <v>213283387.28</v>
      </c>
      <c r="C68" s="31">
        <f>SUM(C75:GASTO_E_FIN_02)</f>
        <v>34890921.619999997</v>
      </c>
      <c r="D68" s="31">
        <f>SUM(D75:GASTO_E_FIN_03)</f>
        <v>248174308.90000004</v>
      </c>
      <c r="E68" s="31">
        <f>SUM(E75:GASTO_E_FIN_04)</f>
        <v>48224762.350000001</v>
      </c>
      <c r="F68" s="31">
        <f>SUM(F75:GASTO_E_FIN_05)</f>
        <v>47338327.770000003</v>
      </c>
      <c r="G68" s="31">
        <f>SUM(G75:GASTO_E_FIN_06)</f>
        <v>199949546.54999998</v>
      </c>
    </row>
    <row r="69" spans="1:7" s="26" customFormat="1" ht="15" x14ac:dyDescent="0.25">
      <c r="A69" s="30"/>
      <c r="B69" s="31"/>
      <c r="C69" s="31"/>
      <c r="D69" s="31"/>
      <c r="E69" s="31"/>
      <c r="F69" s="31"/>
      <c r="G69" s="31"/>
    </row>
    <row r="70" spans="1:7" s="26" customFormat="1" ht="15" x14ac:dyDescent="0.25">
      <c r="A70" s="30"/>
      <c r="B70" s="31"/>
      <c r="C70" s="31"/>
      <c r="D70" s="31"/>
      <c r="E70" s="31"/>
      <c r="F70" s="31"/>
      <c r="G70" s="31"/>
    </row>
    <row r="71" spans="1:7" s="26" customFormat="1" ht="15" x14ac:dyDescent="0.25">
      <c r="A71" s="30"/>
      <c r="B71" s="31"/>
      <c r="C71" s="31"/>
      <c r="D71" s="31"/>
      <c r="E71" s="31"/>
      <c r="F71" s="31"/>
      <c r="G71" s="31"/>
    </row>
    <row r="72" spans="1:7" s="26" customFormat="1" ht="15" x14ac:dyDescent="0.25">
      <c r="A72" s="30"/>
      <c r="B72" s="31"/>
      <c r="C72" s="31"/>
      <c r="D72" s="31"/>
      <c r="E72" s="31"/>
      <c r="F72" s="31"/>
      <c r="G72" s="31"/>
    </row>
    <row r="73" spans="1:7" s="26" customFormat="1" ht="15" x14ac:dyDescent="0.25">
      <c r="A73" s="30"/>
      <c r="B73" s="31"/>
      <c r="C73" s="31"/>
      <c r="D73" s="31"/>
      <c r="E73" s="31"/>
      <c r="F73" s="31"/>
      <c r="G73" s="31"/>
    </row>
    <row r="74" spans="1:7" s="26" customFormat="1" ht="15" x14ac:dyDescent="0.25">
      <c r="A74" s="30"/>
      <c r="B74" s="31"/>
      <c r="C74" s="31"/>
      <c r="D74" s="31"/>
      <c r="E74" s="31"/>
      <c r="F74" s="31"/>
      <c r="G74" s="31"/>
    </row>
    <row r="75" spans="1:7" s="26" customFormat="1" ht="15" x14ac:dyDescent="0.25">
      <c r="A75" s="23" t="s">
        <v>26</v>
      </c>
      <c r="B75" s="24">
        <v>15419642.310000001</v>
      </c>
      <c r="C75" s="24">
        <v>-4000000</v>
      </c>
      <c r="D75" s="24">
        <v>11419642.310000001</v>
      </c>
      <c r="E75" s="24">
        <v>3508076.51</v>
      </c>
      <c r="F75" s="24">
        <v>3485640.51</v>
      </c>
      <c r="G75" s="24">
        <v>7911565.8000000007</v>
      </c>
    </row>
    <row r="76" spans="1:7" s="26" customFormat="1" ht="15" x14ac:dyDescent="0.25">
      <c r="A76" s="23" t="s">
        <v>38</v>
      </c>
      <c r="B76" s="24">
        <v>123769735.52</v>
      </c>
      <c r="C76" s="24">
        <v>15878488.540000007</v>
      </c>
      <c r="D76" s="24">
        <v>139648224.06</v>
      </c>
      <c r="E76" s="24">
        <v>30240326.920000002</v>
      </c>
      <c r="F76" s="24">
        <v>30199539.460000001</v>
      </c>
      <c r="G76" s="24">
        <v>109407897.14</v>
      </c>
    </row>
    <row r="77" spans="1:7" s="26" customFormat="1" ht="15" x14ac:dyDescent="0.25">
      <c r="A77" s="23" t="s">
        <v>42</v>
      </c>
      <c r="B77" s="24">
        <v>4207960</v>
      </c>
      <c r="C77" s="24">
        <v>5654000</v>
      </c>
      <c r="D77" s="24">
        <v>9861960</v>
      </c>
      <c r="E77" s="24">
        <v>23268.39</v>
      </c>
      <c r="F77" s="24">
        <v>15674.96</v>
      </c>
      <c r="G77" s="24">
        <v>9838691.6099999994</v>
      </c>
    </row>
    <row r="78" spans="1:7" s="26" customFormat="1" ht="15" x14ac:dyDescent="0.25">
      <c r="A78" s="23" t="s">
        <v>43</v>
      </c>
      <c r="B78" s="24">
        <v>2000000</v>
      </c>
      <c r="C78" s="24">
        <v>1100000</v>
      </c>
      <c r="D78" s="24">
        <v>3100000</v>
      </c>
      <c r="E78" s="24">
        <v>1814999.99</v>
      </c>
      <c r="F78" s="24">
        <v>1814999.99</v>
      </c>
      <c r="G78" s="24">
        <v>1285000.01</v>
      </c>
    </row>
    <row r="79" spans="1:7" s="26" customFormat="1" ht="15" x14ac:dyDescent="0.25">
      <c r="A79" s="23" t="s">
        <v>47</v>
      </c>
      <c r="B79" s="24">
        <v>284040</v>
      </c>
      <c r="C79" s="24">
        <v>0</v>
      </c>
      <c r="D79" s="24">
        <v>284040</v>
      </c>
      <c r="E79" s="24">
        <v>16652</v>
      </c>
      <c r="F79" s="24">
        <v>16652</v>
      </c>
      <c r="G79" s="24">
        <v>267388</v>
      </c>
    </row>
    <row r="80" spans="1:7" s="26" customFormat="1" ht="15" x14ac:dyDescent="0.25">
      <c r="A80" s="23" t="s">
        <v>48</v>
      </c>
      <c r="B80" s="24">
        <v>0</v>
      </c>
      <c r="C80" s="24">
        <v>652476.84</v>
      </c>
      <c r="D80" s="24">
        <v>652476.84</v>
      </c>
      <c r="E80" s="24">
        <v>0</v>
      </c>
      <c r="F80" s="24">
        <v>0</v>
      </c>
      <c r="G80" s="24">
        <v>652476.84</v>
      </c>
    </row>
    <row r="81" spans="1:7" s="26" customFormat="1" ht="15" x14ac:dyDescent="0.25">
      <c r="A81" s="23" t="s">
        <v>52</v>
      </c>
      <c r="B81" s="24">
        <v>0</v>
      </c>
      <c r="C81" s="24">
        <v>199020</v>
      </c>
      <c r="D81" s="24">
        <v>199020</v>
      </c>
      <c r="E81" s="24">
        <v>0</v>
      </c>
      <c r="F81" s="24">
        <v>0</v>
      </c>
      <c r="G81" s="24">
        <v>199020</v>
      </c>
    </row>
    <row r="82" spans="1:7" s="26" customFormat="1" ht="15" x14ac:dyDescent="0.25">
      <c r="A82" s="23" t="s">
        <v>59</v>
      </c>
      <c r="B82" s="24">
        <v>13510479.810000001</v>
      </c>
      <c r="C82" s="24">
        <v>1200000</v>
      </c>
      <c r="D82" s="24">
        <v>14710479.810000001</v>
      </c>
      <c r="E82" s="24">
        <v>2873116.44</v>
      </c>
      <c r="F82" s="24">
        <v>2443869.4300000002</v>
      </c>
      <c r="G82" s="24">
        <v>11837363.370000001</v>
      </c>
    </row>
    <row r="83" spans="1:7" s="26" customFormat="1" ht="15" x14ac:dyDescent="0.25">
      <c r="A83" s="23" t="s">
        <v>65</v>
      </c>
      <c r="B83" s="24">
        <v>0</v>
      </c>
      <c r="C83" s="24">
        <v>1000000</v>
      </c>
      <c r="D83" s="24">
        <v>1000000</v>
      </c>
      <c r="E83" s="24">
        <v>0</v>
      </c>
      <c r="F83" s="24">
        <v>0</v>
      </c>
      <c r="G83" s="24">
        <v>1000000</v>
      </c>
    </row>
    <row r="84" spans="1:7" s="26" customFormat="1" ht="15" x14ac:dyDescent="0.25">
      <c r="A84" s="23" t="s">
        <v>71</v>
      </c>
      <c r="B84" s="24">
        <v>42665799.200000003</v>
      </c>
      <c r="C84" s="24">
        <v>11931604.009999998</v>
      </c>
      <c r="D84" s="24">
        <v>54597403.210000001</v>
      </c>
      <c r="E84" s="24">
        <v>7548118.1500000004</v>
      </c>
      <c r="F84" s="24">
        <v>7198712.9299999997</v>
      </c>
      <c r="G84" s="24">
        <v>47049285.060000002</v>
      </c>
    </row>
    <row r="85" spans="1:7" s="26" customFormat="1" ht="15" x14ac:dyDescent="0.25">
      <c r="A85" s="23" t="s">
        <v>72</v>
      </c>
      <c r="B85" s="24">
        <v>2141117.7999999998</v>
      </c>
      <c r="C85" s="24">
        <v>379767.15000000037</v>
      </c>
      <c r="D85" s="24">
        <v>2520884.9500000002</v>
      </c>
      <c r="E85" s="24">
        <v>227190.25</v>
      </c>
      <c r="F85" s="24">
        <v>227190.25</v>
      </c>
      <c r="G85" s="24">
        <v>2293694.7000000002</v>
      </c>
    </row>
    <row r="86" spans="1:7" s="26" customFormat="1" ht="15" x14ac:dyDescent="0.25">
      <c r="A86" s="23" t="s">
        <v>73</v>
      </c>
      <c r="B86" s="24">
        <v>7704321.5599999996</v>
      </c>
      <c r="C86" s="24">
        <v>877000.00000000093</v>
      </c>
      <c r="D86" s="24">
        <v>8581321.5600000005</v>
      </c>
      <c r="E86" s="24">
        <v>1590628.31</v>
      </c>
      <c r="F86" s="24">
        <v>1584196.24</v>
      </c>
      <c r="G86" s="24">
        <v>6990693.25</v>
      </c>
    </row>
    <row r="87" spans="1:7" s="26" customFormat="1" ht="15" x14ac:dyDescent="0.25">
      <c r="A87" s="23" t="s">
        <v>74</v>
      </c>
      <c r="B87" s="24">
        <v>414436</v>
      </c>
      <c r="C87" s="24">
        <v>18565.080000000016</v>
      </c>
      <c r="D87" s="24">
        <v>433001.08</v>
      </c>
      <c r="E87" s="24">
        <v>109544.82</v>
      </c>
      <c r="F87" s="24">
        <v>93289.44</v>
      </c>
      <c r="G87" s="24">
        <v>323456.26</v>
      </c>
    </row>
    <row r="88" spans="1:7" s="26" customFormat="1" ht="15" x14ac:dyDescent="0.25">
      <c r="A88" s="23" t="s">
        <v>75</v>
      </c>
      <c r="B88" s="24">
        <v>1165855.08</v>
      </c>
      <c r="C88" s="24">
        <v>0</v>
      </c>
      <c r="D88" s="24">
        <v>1165855.08</v>
      </c>
      <c r="E88" s="24">
        <v>272840.57</v>
      </c>
      <c r="F88" s="24">
        <v>258562.56</v>
      </c>
      <c r="G88" s="24">
        <v>893014.51</v>
      </c>
    </row>
    <row r="89" spans="1:7" ht="15" x14ac:dyDescent="0.25">
      <c r="A89" s="28" t="s">
        <v>69</v>
      </c>
      <c r="B89" s="29"/>
      <c r="C89" s="29"/>
      <c r="D89" s="29"/>
      <c r="E89" s="29"/>
      <c r="F89" s="29"/>
      <c r="G89" s="29"/>
    </row>
    <row r="90" spans="1:7" ht="15" x14ac:dyDescent="0.25">
      <c r="A90" s="30" t="s">
        <v>76</v>
      </c>
      <c r="B90" s="31">
        <f>GASTO_NE_T1+GASTO_E_T1</f>
        <v>418473491.61000001</v>
      </c>
      <c r="C90" s="31">
        <f>GASTO_NE_T2+GASTO_E_T2</f>
        <v>80722888.739999995</v>
      </c>
      <c r="D90" s="31">
        <f>GASTO_NE_T3+GASTO_E_T3</f>
        <v>499196380.35000002</v>
      </c>
      <c r="E90" s="31">
        <f>GASTO_NE_T4+GASTO_E_T4</f>
        <v>87536217.680000007</v>
      </c>
      <c r="F90" s="31">
        <f>GASTO_NE_T5+GASTO_E_T5</f>
        <v>85550259.189999998</v>
      </c>
      <c r="G90" s="31">
        <f>GASTO_NE_T6+GASTO_E_T6</f>
        <v>411660162.66999996</v>
      </c>
    </row>
    <row r="91" spans="1:7" ht="15" x14ac:dyDescent="0.25">
      <c r="A91" s="32"/>
      <c r="B91" s="33"/>
      <c r="C91" s="33"/>
      <c r="D91" s="33"/>
      <c r="E91" s="33"/>
      <c r="F91" s="33"/>
      <c r="G91" s="34"/>
    </row>
    <row r="92" spans="1:7" ht="15" hidden="1" x14ac:dyDescent="0.25">
      <c r="A92" s="35"/>
    </row>
    <row r="93" spans="1:7" ht="15" x14ac:dyDescent="0.25"/>
    <row r="94" spans="1:7" ht="15" x14ac:dyDescent="0.25"/>
    <row r="95" spans="1:7" ht="15" x14ac:dyDescent="0.25"/>
    <row r="96" spans="1:7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90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18</vt:i4>
      </vt:variant>
    </vt:vector>
  </HeadingPairs>
  <TitlesOfParts>
    <vt:vector size="19" baseType="lpstr">
      <vt:lpstr>Hoja1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Lucero</dc:creator>
  <cp:lastModifiedBy>Lucero</cp:lastModifiedBy>
  <dcterms:created xsi:type="dcterms:W3CDTF">2019-05-01T17:21:13Z</dcterms:created>
  <dcterms:modified xsi:type="dcterms:W3CDTF">2019-05-01T17:21:53Z</dcterms:modified>
</cp:coreProperties>
</file>