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2" i="6"/>
  <c r="H40" i="6"/>
  <c r="H11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<sst xmlns="http://schemas.openxmlformats.org/spreadsheetml/2006/main" count="84" uniqueCount="84">
  <si>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</si>
  <si>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</si>
  <si>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</si>
  <si>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</si>
  <si>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</si>
  <si>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</si>
  <si>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</si>
  <si>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</si>
  <si>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</si>
  <si>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</si>
  <si>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</si>
  <si>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</si>
  <si>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</si>
  <si>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</si>
  <si>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</si>
  <si>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</si>
  <si>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</si>
  <si>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</si>
  <si>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</si>
  <si>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</si>
  <si>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</si>
  <si>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</si>
  <si>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</si>
  <si>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</si>
  <si>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</si>
  <si>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</si>
  <si>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</si>
  <si>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</si>
  <si>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</si>
  <si>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</si>
  <si>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</si>
  <si>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</si>
  <si>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</si>
  <si>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</si>
  <si>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</si>
  <si>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</si>
  <si>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</si>
  <si>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</si>
  <si>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</si>
  <si>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</si>
  <si>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</si>
  <si>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</si>
  <si>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</si>
  <si>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</si>
  <si>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</si>
  <si>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</si>
  <si>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</si>
  <si>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</si>
  <si>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</si>
  <si>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</si>
  <si>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</si>
  <si>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</si>
  <si>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</si>
  <si>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</si>
  <si>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</si>
  <si>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</si>
  <si>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</si>
  <si>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</si>
  <si>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</si>
  <si>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</si>
  <si>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</si>
  <si>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</si>
  <si>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</si>
  <si>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</si>
  <si>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</si>
  <si>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</si>
  <si>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</si>
  <si>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</si>
  <si>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</si>
  <si>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</si>
  <si>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</si>
  <si>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</si>
  <si>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</si>
  <si>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</si>
  <si>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</si>
  <si>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</si>
  <si>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</si>
  <si>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</si>
  <si>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</si>
  <si>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</si>
  <si>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</si>
  <si>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</si>
  <si>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</si>
  <si>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
Estado Analítico del Ejercicio del Presupuesto de Egresos
Clasificación por Objeto del Gasto (Capítulo y Concepto)
Del 01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</si>
</sst>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E19" sqref="E1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153894195.25</v>
      </c>
      <c r="D5" s="9">
        <f>SUM(D6:D12)</f>
        <v>2830311.16</v>
      </c>
      <c r="E5" s="9">
        <f>C5+D5</f>
        <v>156724506.41</v>
      </c>
      <c r="F5" s="9">
        <f>SUM(F6:F12)</f>
        <v>96474523.969999999</v>
      </c>
      <c r="G5" s="9">
        <f>SUM(G6:G12)</f>
        <v>95047282.969999999</v>
      </c>
      <c r="H5" s="9">
        <f>E5-F5</f>
        <v>60249982.439999998</v>
      </c>
    </row>
    <row r="6" spans="1:8" x14ac:dyDescent="0.2">
      <c r="A6" s="14">
        <v>1100</v>
      </c>
      <c r="B6" s="6" t="s">
        <v>25</v>
      </c>
      <c r="C6" s="10">
        <v>98978295.120000005</v>
      </c>
      <c r="D6" s="10">
        <v>562880.02</v>
      </c>
      <c r="E6" s="10">
        <f t="shared" ref="E6:E69" si="0">C6+D6</f>
        <v>99541175.140000001</v>
      </c>
      <c r="F6" s="10">
        <v>70086282.780000001</v>
      </c>
      <c r="G6" s="10">
        <v>69918646.480000004</v>
      </c>
      <c r="H6" s="10">
        <f t="shared" ref="H6:H69" si="1">E6-F6</f>
        <v>29454892.359999999</v>
      </c>
    </row>
    <row r="7" spans="1:8" x14ac:dyDescent="0.2">
      <c r="A7" s="14">
        <v>1200</v>
      </c>
      <c r="B7" s="6" t="s">
        <v>26</v>
      </c>
      <c r="C7" s="10">
        <v>1840200</v>
      </c>
      <c r="D7" s="10">
        <v>1355059.07</v>
      </c>
      <c r="E7" s="10">
        <f t="shared" si="0"/>
        <v>3195259.0700000003</v>
      </c>
      <c r="F7" s="10">
        <v>1259930.49</v>
      </c>
      <c r="G7" s="10">
        <v>1259930.49</v>
      </c>
      <c r="H7" s="10">
        <f t="shared" si="1"/>
        <v>1935328.5800000003</v>
      </c>
    </row>
    <row r="8" spans="1:8" x14ac:dyDescent="0.2">
      <c r="A8" s="14">
        <v>1300</v>
      </c>
      <c r="B8" s="6" t="s">
        <v>27</v>
      </c>
      <c r="C8" s="10">
        <v>20819857</v>
      </c>
      <c r="D8" s="10">
        <v>43492.09</v>
      </c>
      <c r="E8" s="10">
        <f t="shared" si="0"/>
        <v>20863349.09</v>
      </c>
      <c r="F8" s="10">
        <v>3013618.74</v>
      </c>
      <c r="G8" s="10">
        <v>2956651.61</v>
      </c>
      <c r="H8" s="10">
        <f t="shared" si="1"/>
        <v>17849730.350000001</v>
      </c>
    </row>
    <row r="9" spans="1:8" x14ac:dyDescent="0.2">
      <c r="A9" s="14">
        <v>1400</v>
      </c>
      <c r="B9" s="6" t="s">
        <v>1</v>
      </c>
      <c r="C9" s="10">
        <v>10000000</v>
      </c>
      <c r="D9" s="10">
        <v>-1700000</v>
      </c>
      <c r="E9" s="10">
        <f t="shared" si="0"/>
        <v>8300000</v>
      </c>
      <c r="F9" s="10">
        <v>5656864.7599999998</v>
      </c>
      <c r="G9" s="10">
        <v>5128130.0599999996</v>
      </c>
      <c r="H9" s="10">
        <f t="shared" si="1"/>
        <v>2643135.2400000002</v>
      </c>
    </row>
    <row r="10" spans="1:8" x14ac:dyDescent="0.2">
      <c r="A10" s="14">
        <v>1500</v>
      </c>
      <c r="B10" s="6" t="s">
        <v>28</v>
      </c>
      <c r="C10" s="10">
        <v>22135843.129999999</v>
      </c>
      <c r="D10" s="10">
        <v>2568879.98</v>
      </c>
      <c r="E10" s="10">
        <f t="shared" si="0"/>
        <v>24704723.109999999</v>
      </c>
      <c r="F10" s="10">
        <v>16457827.199999999</v>
      </c>
      <c r="G10" s="10">
        <v>15783924.33</v>
      </c>
      <c r="H10" s="10">
        <f t="shared" si="1"/>
        <v>8246895.9100000001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120000</v>
      </c>
      <c r="D12" s="10">
        <v>0</v>
      </c>
      <c r="E12" s="10">
        <f t="shared" si="0"/>
        <v>120000</v>
      </c>
      <c r="F12" s="10">
        <v>0</v>
      </c>
      <c r="G12" s="10">
        <v>0</v>
      </c>
      <c r="H12" s="10">
        <f t="shared" si="1"/>
        <v>120000</v>
      </c>
    </row>
    <row r="13" spans="1:8" x14ac:dyDescent="0.2">
      <c r="A13" s="13" t="s">
        <v>17</v>
      </c>
      <c r="B13" s="2"/>
      <c r="C13" s="10">
        <f>SUM(C14:C22)</f>
        <v>27007949.809999999</v>
      </c>
      <c r="D13" s="10">
        <f>SUM(D14:D22)</f>
        <v>16543951.550000001</v>
      </c>
      <c r="E13" s="10">
        <f t="shared" si="0"/>
        <v>43551901.359999999</v>
      </c>
      <c r="F13" s="10">
        <f>SUM(F14:F22)</f>
        <v>15941880.789999999</v>
      </c>
      <c r="G13" s="10">
        <f>SUM(G14:G22)</f>
        <v>15161760.709999999</v>
      </c>
      <c r="H13" s="10">
        <f t="shared" si="1"/>
        <v>27610020.57</v>
      </c>
    </row>
    <row r="14" spans="1:8" x14ac:dyDescent="0.2">
      <c r="A14" s="14">
        <v>2100</v>
      </c>
      <c r="B14" s="6" t="s">
        <v>30</v>
      </c>
      <c r="C14" s="10">
        <v>3107136</v>
      </c>
      <c r="D14" s="10">
        <f>575987.32-16000</f>
        <v>559987.31999999995</v>
      </c>
      <c r="E14" s="10">
        <f t="shared" si="0"/>
        <v>3667123.32</v>
      </c>
      <c r="F14" s="10">
        <v>1439368.64</v>
      </c>
      <c r="G14" s="10">
        <v>1436955.81</v>
      </c>
      <c r="H14" s="10">
        <f t="shared" si="1"/>
        <v>2227754.6799999997</v>
      </c>
    </row>
    <row r="15" spans="1:8" x14ac:dyDescent="0.2">
      <c r="A15" s="14">
        <v>2200</v>
      </c>
      <c r="B15" s="6" t="s">
        <v>31</v>
      </c>
      <c r="C15" s="10">
        <v>688840</v>
      </c>
      <c r="D15" s="10">
        <v>87153</v>
      </c>
      <c r="E15" s="10">
        <f t="shared" si="0"/>
        <v>775993</v>
      </c>
      <c r="F15" s="10">
        <v>293372.09999999998</v>
      </c>
      <c r="G15" s="10">
        <v>288229.01</v>
      </c>
      <c r="H15" s="10">
        <f t="shared" si="1"/>
        <v>482620.9</v>
      </c>
    </row>
    <row r="16" spans="1:8" x14ac:dyDescent="0.2">
      <c r="A16" s="14">
        <v>2300</v>
      </c>
      <c r="B16" s="6" t="s">
        <v>32</v>
      </c>
      <c r="C16" s="10">
        <v>19740</v>
      </c>
      <c r="D16" s="10">
        <v>-16062.92</v>
      </c>
      <c r="E16" s="10">
        <f t="shared" si="0"/>
        <v>3677.08</v>
      </c>
      <c r="F16" s="10">
        <v>2936.18</v>
      </c>
      <c r="G16" s="10">
        <v>2936.18</v>
      </c>
      <c r="H16" s="10">
        <f t="shared" si="1"/>
        <v>740.90000000000009</v>
      </c>
    </row>
    <row r="17" spans="1:8" x14ac:dyDescent="0.2">
      <c r="A17" s="14">
        <v>2400</v>
      </c>
      <c r="B17" s="6" t="s">
        <v>33</v>
      </c>
      <c r="C17" s="10">
        <v>5158138</v>
      </c>
      <c r="D17" s="10">
        <v>6549197.3600000003</v>
      </c>
      <c r="E17" s="10">
        <f t="shared" si="0"/>
        <v>11707335.359999999</v>
      </c>
      <c r="F17" s="10">
        <v>712053.25</v>
      </c>
      <c r="G17" s="10">
        <v>538505.74</v>
      </c>
      <c r="H17" s="10">
        <f t="shared" si="1"/>
        <v>10995282.109999999</v>
      </c>
    </row>
    <row r="18" spans="1:8" x14ac:dyDescent="0.2">
      <c r="A18" s="14">
        <v>2500</v>
      </c>
      <c r="B18" s="6" t="s">
        <v>34</v>
      </c>
      <c r="C18" s="10">
        <v>1003600</v>
      </c>
      <c r="D18" s="10">
        <v>67097.960000000006</v>
      </c>
      <c r="E18" s="10">
        <f t="shared" si="0"/>
        <v>1070697.96</v>
      </c>
      <c r="F18" s="10">
        <v>170661.91</v>
      </c>
      <c r="G18" s="10">
        <v>168603.93</v>
      </c>
      <c r="H18" s="10">
        <f t="shared" si="1"/>
        <v>900036.04999999993</v>
      </c>
    </row>
    <row r="19" spans="1:8" x14ac:dyDescent="0.2">
      <c r="A19" s="14">
        <v>2600</v>
      </c>
      <c r="B19" s="6" t="s">
        <v>35</v>
      </c>
      <c r="C19" s="10">
        <v>11790334</v>
      </c>
      <c r="D19" s="10">
        <v>4292159.26</v>
      </c>
      <c r="E19" s="10">
        <f t="shared" si="0"/>
        <v>16082493.26</v>
      </c>
      <c r="F19" s="10">
        <v>9543350.7300000004</v>
      </c>
      <c r="G19" s="10">
        <v>9157071.4100000001</v>
      </c>
      <c r="H19" s="10">
        <f t="shared" si="1"/>
        <v>6539142.5299999993</v>
      </c>
    </row>
    <row r="20" spans="1:8" x14ac:dyDescent="0.2">
      <c r="A20" s="14">
        <v>2700</v>
      </c>
      <c r="B20" s="6" t="s">
        <v>36</v>
      </c>
      <c r="C20" s="10">
        <v>1498360</v>
      </c>
      <c r="D20" s="10">
        <v>2503987.08</v>
      </c>
      <c r="E20" s="10">
        <f t="shared" si="0"/>
        <v>4002347.08</v>
      </c>
      <c r="F20" s="10">
        <v>1875793.6</v>
      </c>
      <c r="G20" s="10">
        <v>1875793.6</v>
      </c>
      <c r="H20" s="10">
        <f t="shared" si="1"/>
        <v>2126553.48</v>
      </c>
    </row>
    <row r="21" spans="1:8" x14ac:dyDescent="0.2">
      <c r="A21" s="14">
        <v>2800</v>
      </c>
      <c r="B21" s="6" t="s">
        <v>37</v>
      </c>
      <c r="C21" s="10">
        <v>50700</v>
      </c>
      <c r="D21" s="10">
        <v>2089012.92</v>
      </c>
      <c r="E21" s="10">
        <f t="shared" si="0"/>
        <v>2139712.92</v>
      </c>
      <c r="F21" s="10">
        <v>0</v>
      </c>
      <c r="G21" s="10">
        <v>0</v>
      </c>
      <c r="H21" s="10">
        <f t="shared" si="1"/>
        <v>2139712.92</v>
      </c>
    </row>
    <row r="22" spans="1:8" x14ac:dyDescent="0.2">
      <c r="A22" s="14">
        <v>2900</v>
      </c>
      <c r="B22" s="6" t="s">
        <v>38</v>
      </c>
      <c r="C22" s="10">
        <v>3691101.81</v>
      </c>
      <c r="D22" s="10">
        <v>411419.57</v>
      </c>
      <c r="E22" s="10">
        <f t="shared" si="0"/>
        <v>4102521.38</v>
      </c>
      <c r="F22" s="10">
        <v>1904344.38</v>
      </c>
      <c r="G22" s="10">
        <v>1693665.03</v>
      </c>
      <c r="H22" s="10">
        <f t="shared" si="1"/>
        <v>2198177</v>
      </c>
    </row>
    <row r="23" spans="1:8" x14ac:dyDescent="0.2">
      <c r="A23" s="13" t="s">
        <v>18</v>
      </c>
      <c r="B23" s="2"/>
      <c r="C23" s="10">
        <f>SUM(C24:C32)</f>
        <v>65429544.800000004</v>
      </c>
      <c r="D23" s="10">
        <f>SUM(D24:D32)</f>
        <v>3766910.4899999984</v>
      </c>
      <c r="E23" s="10">
        <f t="shared" si="0"/>
        <v>69196455.290000007</v>
      </c>
      <c r="F23" s="10">
        <f>SUM(F24:F32)</f>
        <v>35209250.080000006</v>
      </c>
      <c r="G23" s="10">
        <f>SUM(G24:G32)</f>
        <v>34848202.580000006</v>
      </c>
      <c r="H23" s="10">
        <f t="shared" si="1"/>
        <v>33987205.210000001</v>
      </c>
    </row>
    <row r="24" spans="1:8" x14ac:dyDescent="0.2">
      <c r="A24" s="14">
        <v>3100</v>
      </c>
      <c r="B24" s="6" t="s">
        <v>39</v>
      </c>
      <c r="C24" s="10">
        <v>13469493.810000001</v>
      </c>
      <c r="D24" s="10">
        <v>1094849.19</v>
      </c>
      <c r="E24" s="10">
        <f t="shared" si="0"/>
        <v>14564343</v>
      </c>
      <c r="F24" s="10">
        <v>8997799.75</v>
      </c>
      <c r="G24" s="10">
        <v>8994934.7799999993</v>
      </c>
      <c r="H24" s="10">
        <f t="shared" si="1"/>
        <v>5566543.25</v>
      </c>
    </row>
    <row r="25" spans="1:8" x14ac:dyDescent="0.2">
      <c r="A25" s="14">
        <v>3200</v>
      </c>
      <c r="B25" s="6" t="s">
        <v>40</v>
      </c>
      <c r="C25" s="10">
        <v>505080</v>
      </c>
      <c r="D25" s="10">
        <v>1170587.1100000001</v>
      </c>
      <c r="E25" s="10">
        <f t="shared" si="0"/>
        <v>1675667.11</v>
      </c>
      <c r="F25" s="10">
        <v>1181653.07</v>
      </c>
      <c r="G25" s="10">
        <v>1181653.07</v>
      </c>
      <c r="H25" s="10">
        <f t="shared" si="1"/>
        <v>494014.04000000004</v>
      </c>
    </row>
    <row r="26" spans="1:8" x14ac:dyDescent="0.2">
      <c r="A26" s="14">
        <v>3300</v>
      </c>
      <c r="B26" s="6" t="s">
        <v>41</v>
      </c>
      <c r="C26" s="10">
        <v>8173284.54</v>
      </c>
      <c r="D26" s="10">
        <v>8743840.0999999996</v>
      </c>
      <c r="E26" s="10">
        <f t="shared" si="0"/>
        <v>16917124.640000001</v>
      </c>
      <c r="F26" s="10">
        <v>5620531.2999999998</v>
      </c>
      <c r="G26" s="10">
        <v>5495693.2000000002</v>
      </c>
      <c r="H26" s="10">
        <f t="shared" si="1"/>
        <v>11296593.34</v>
      </c>
    </row>
    <row r="27" spans="1:8" x14ac:dyDescent="0.2">
      <c r="A27" s="14">
        <v>3400</v>
      </c>
      <c r="B27" s="6" t="s">
        <v>42</v>
      </c>
      <c r="C27" s="10">
        <v>1969060</v>
      </c>
      <c r="D27" s="10">
        <v>13156.69</v>
      </c>
      <c r="E27" s="10">
        <f t="shared" si="0"/>
        <v>1982216.69</v>
      </c>
      <c r="F27" s="10">
        <v>956560.09</v>
      </c>
      <c r="G27" s="10">
        <v>956560.09</v>
      </c>
      <c r="H27" s="10">
        <f t="shared" si="1"/>
        <v>1025656.6</v>
      </c>
    </row>
    <row r="28" spans="1:8" x14ac:dyDescent="0.2">
      <c r="A28" s="14">
        <v>3500</v>
      </c>
      <c r="B28" s="6" t="s">
        <v>43</v>
      </c>
      <c r="C28" s="10">
        <v>1994558</v>
      </c>
      <c r="D28" s="10">
        <v>683136.46</v>
      </c>
      <c r="E28" s="10">
        <f t="shared" si="0"/>
        <v>2677694.46</v>
      </c>
      <c r="F28" s="10">
        <v>609913.5</v>
      </c>
      <c r="G28" s="10">
        <v>537416.56999999995</v>
      </c>
      <c r="H28" s="10">
        <f t="shared" si="1"/>
        <v>2067780.96</v>
      </c>
    </row>
    <row r="29" spans="1:8" x14ac:dyDescent="0.2">
      <c r="A29" s="14">
        <v>3600</v>
      </c>
      <c r="B29" s="6" t="s">
        <v>44</v>
      </c>
      <c r="C29" s="10">
        <v>2425560</v>
      </c>
      <c r="D29" s="10">
        <v>24020</v>
      </c>
      <c r="E29" s="10">
        <f t="shared" si="0"/>
        <v>2449580</v>
      </c>
      <c r="F29" s="10">
        <v>1072828.17</v>
      </c>
      <c r="G29" s="10">
        <v>1061228.17</v>
      </c>
      <c r="H29" s="10">
        <f t="shared" si="1"/>
        <v>1376751.83</v>
      </c>
    </row>
    <row r="30" spans="1:8" x14ac:dyDescent="0.2">
      <c r="A30" s="14">
        <v>3700</v>
      </c>
      <c r="B30" s="6" t="s">
        <v>45</v>
      </c>
      <c r="C30" s="10">
        <v>432620</v>
      </c>
      <c r="D30" s="10">
        <v>72826.55</v>
      </c>
      <c r="E30" s="10">
        <f t="shared" si="0"/>
        <v>505446.55</v>
      </c>
      <c r="F30" s="10">
        <v>163480.26</v>
      </c>
      <c r="G30" s="10">
        <v>136706.76</v>
      </c>
      <c r="H30" s="10">
        <f t="shared" si="1"/>
        <v>341966.29</v>
      </c>
    </row>
    <row r="31" spans="1:8" x14ac:dyDescent="0.2">
      <c r="A31" s="14">
        <v>3800</v>
      </c>
      <c r="B31" s="6" t="s">
        <v>46</v>
      </c>
      <c r="C31" s="10">
        <v>1615040</v>
      </c>
      <c r="D31" s="10">
        <v>1227981.92</v>
      </c>
      <c r="E31" s="10">
        <f t="shared" si="0"/>
        <v>2843021.92</v>
      </c>
      <c r="F31" s="10">
        <v>1264038.6599999999</v>
      </c>
      <c r="G31" s="10">
        <v>1264038.6599999999</v>
      </c>
      <c r="H31" s="10">
        <f t="shared" si="1"/>
        <v>1578983.26</v>
      </c>
    </row>
    <row r="32" spans="1:8" x14ac:dyDescent="0.2">
      <c r="A32" s="14">
        <v>3900</v>
      </c>
      <c r="B32" s="6" t="s">
        <v>0</v>
      </c>
      <c r="C32" s="10">
        <v>34844848.450000003</v>
      </c>
      <c r="D32" s="10">
        <v>-9263487.5299999993</v>
      </c>
      <c r="E32" s="10">
        <f t="shared" si="0"/>
        <v>25581360.920000002</v>
      </c>
      <c r="F32" s="10">
        <v>15342445.279999999</v>
      </c>
      <c r="G32" s="10">
        <v>15219971.279999999</v>
      </c>
      <c r="H32" s="10">
        <f t="shared" si="1"/>
        <v>10238915.640000002</v>
      </c>
    </row>
    <row r="33" spans="1:8" x14ac:dyDescent="0.2">
      <c r="A33" s="13" t="s">
        <v>19</v>
      </c>
      <c r="B33" s="2"/>
      <c r="C33" s="10">
        <f>SUM(C34:C42)</f>
        <v>35113492</v>
      </c>
      <c r="D33" s="10">
        <f>SUM(D34:D42)</f>
        <v>18675116.82</v>
      </c>
      <c r="E33" s="10">
        <f t="shared" si="0"/>
        <v>53788608.82</v>
      </c>
      <c r="F33" s="10">
        <f>SUM(F34:F42)</f>
        <v>25151085.259999998</v>
      </c>
      <c r="G33" s="10">
        <f>SUM(G34:G42)</f>
        <v>25020780.060000002</v>
      </c>
      <c r="H33" s="10">
        <f t="shared" si="1"/>
        <v>28637523.560000002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13859200</v>
      </c>
      <c r="D35" s="10">
        <v>0</v>
      </c>
      <c r="E35" s="10">
        <f t="shared" si="0"/>
        <v>13859200</v>
      </c>
      <c r="F35" s="10">
        <v>10394399.970000001</v>
      </c>
      <c r="G35" s="10">
        <v>10394399.970000001</v>
      </c>
      <c r="H35" s="10">
        <f t="shared" si="1"/>
        <v>3464800.0299999993</v>
      </c>
    </row>
    <row r="36" spans="1:8" x14ac:dyDescent="0.2">
      <c r="A36" s="14">
        <v>4300</v>
      </c>
      <c r="B36" s="6" t="s">
        <v>49</v>
      </c>
      <c r="C36" s="10">
        <v>30000</v>
      </c>
      <c r="D36" s="10">
        <v>9734789.1999999993</v>
      </c>
      <c r="E36" s="10">
        <f t="shared" si="0"/>
        <v>9764789.1999999993</v>
      </c>
      <c r="F36" s="10">
        <v>1192368.32</v>
      </c>
      <c r="G36" s="10">
        <v>1192368.32</v>
      </c>
      <c r="H36" s="10">
        <f t="shared" si="1"/>
        <v>8572420.879999999</v>
      </c>
    </row>
    <row r="37" spans="1:8" x14ac:dyDescent="0.2">
      <c r="A37" s="14">
        <v>4400</v>
      </c>
      <c r="B37" s="6" t="s">
        <v>50</v>
      </c>
      <c r="C37" s="10">
        <v>14433090</v>
      </c>
      <c r="D37" s="10">
        <v>9017827.6199999992</v>
      </c>
      <c r="E37" s="10">
        <f t="shared" si="0"/>
        <v>23450917.619999997</v>
      </c>
      <c r="F37" s="10">
        <v>9528227.2100000009</v>
      </c>
      <c r="G37" s="10">
        <v>9397922.0099999998</v>
      </c>
      <c r="H37" s="10">
        <f t="shared" si="1"/>
        <v>13922690.409999996</v>
      </c>
    </row>
    <row r="38" spans="1:8" x14ac:dyDescent="0.2">
      <c r="A38" s="14">
        <v>4500</v>
      </c>
      <c r="B38" s="6" t="s">
        <v>7</v>
      </c>
      <c r="C38" s="10">
        <v>6519162</v>
      </c>
      <c r="D38" s="10">
        <v>0</v>
      </c>
      <c r="E38" s="10">
        <f t="shared" si="0"/>
        <v>6519162</v>
      </c>
      <c r="F38" s="10">
        <v>3862089.76</v>
      </c>
      <c r="G38" s="10">
        <v>3862089.76</v>
      </c>
      <c r="H38" s="10">
        <f t="shared" si="1"/>
        <v>2657072.2400000002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272040</v>
      </c>
      <c r="D42" s="10">
        <v>-77500</v>
      </c>
      <c r="E42" s="10">
        <f t="shared" si="0"/>
        <v>194540</v>
      </c>
      <c r="F42" s="10">
        <v>174000</v>
      </c>
      <c r="G42" s="10">
        <v>174000</v>
      </c>
      <c r="H42" s="10">
        <f t="shared" si="1"/>
        <v>20540</v>
      </c>
    </row>
    <row r="43" spans="1:8" x14ac:dyDescent="0.2">
      <c r="A43" s="13" t="s">
        <v>20</v>
      </c>
      <c r="B43" s="2"/>
      <c r="C43" s="10">
        <f>SUM(C44:C52)</f>
        <v>7879240</v>
      </c>
      <c r="D43" s="10">
        <f>SUM(D44:D52)</f>
        <v>4637403.4399999995</v>
      </c>
      <c r="E43" s="10">
        <f t="shared" si="0"/>
        <v>12516643.439999999</v>
      </c>
      <c r="F43" s="10">
        <f>SUM(F44:F52)</f>
        <v>5114752.25</v>
      </c>
      <c r="G43" s="10">
        <f>SUM(G44:G52)</f>
        <v>5079436.25</v>
      </c>
      <c r="H43" s="10">
        <f t="shared" si="1"/>
        <v>7401891.1899999995</v>
      </c>
    </row>
    <row r="44" spans="1:8" x14ac:dyDescent="0.2">
      <c r="A44" s="14">
        <v>5100</v>
      </c>
      <c r="B44" s="6" t="s">
        <v>54</v>
      </c>
      <c r="C44" s="10">
        <v>1570980</v>
      </c>
      <c r="D44" s="10">
        <v>743750.45</v>
      </c>
      <c r="E44" s="10">
        <f t="shared" si="0"/>
        <v>2314730.4500000002</v>
      </c>
      <c r="F44" s="10">
        <v>823961.87</v>
      </c>
      <c r="G44" s="10">
        <v>788645.87</v>
      </c>
      <c r="H44" s="10">
        <f t="shared" si="1"/>
        <v>1490768.58</v>
      </c>
    </row>
    <row r="45" spans="1:8" x14ac:dyDescent="0.2">
      <c r="A45" s="14">
        <v>5200</v>
      </c>
      <c r="B45" s="6" t="s">
        <v>55</v>
      </c>
      <c r="C45" s="10">
        <v>178560</v>
      </c>
      <c r="D45" s="10">
        <v>254349.99</v>
      </c>
      <c r="E45" s="10">
        <f t="shared" si="0"/>
        <v>432909.99</v>
      </c>
      <c r="F45" s="10">
        <v>143711.92000000001</v>
      </c>
      <c r="G45" s="10">
        <v>143711.92000000001</v>
      </c>
      <c r="H45" s="10">
        <f t="shared" si="1"/>
        <v>289198.06999999995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5834020</v>
      </c>
      <c r="D47" s="10">
        <v>2231480</v>
      </c>
      <c r="E47" s="10">
        <f t="shared" si="0"/>
        <v>8065500</v>
      </c>
      <c r="F47" s="10">
        <v>3910499.99</v>
      </c>
      <c r="G47" s="10">
        <v>3910499.99</v>
      </c>
      <c r="H47" s="10">
        <f t="shared" si="1"/>
        <v>4155000.01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2000</v>
      </c>
      <c r="E48" s="10">
        <f t="shared" si="0"/>
        <v>2000</v>
      </c>
      <c r="F48" s="10">
        <v>0</v>
      </c>
      <c r="G48" s="10">
        <v>0</v>
      </c>
      <c r="H48" s="10">
        <f t="shared" si="1"/>
        <v>2000</v>
      </c>
    </row>
    <row r="49" spans="1:8" x14ac:dyDescent="0.2">
      <c r="A49" s="14">
        <v>5600</v>
      </c>
      <c r="B49" s="6" t="s">
        <v>59</v>
      </c>
      <c r="C49" s="10">
        <v>283680</v>
      </c>
      <c r="D49" s="10">
        <v>296023</v>
      </c>
      <c r="E49" s="10">
        <f t="shared" si="0"/>
        <v>579703</v>
      </c>
      <c r="F49" s="10">
        <v>227778.47</v>
      </c>
      <c r="G49" s="10">
        <v>227778.47</v>
      </c>
      <c r="H49" s="10">
        <f t="shared" si="1"/>
        <v>351924.53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1100000</v>
      </c>
      <c r="E51" s="10">
        <f t="shared" si="0"/>
        <v>1100000</v>
      </c>
      <c r="F51" s="10">
        <v>0</v>
      </c>
      <c r="G51" s="10">
        <v>0</v>
      </c>
      <c r="H51" s="10">
        <f t="shared" si="1"/>
        <v>1100000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9800</v>
      </c>
      <c r="E52" s="10">
        <f t="shared" si="0"/>
        <v>21800</v>
      </c>
      <c r="F52" s="10">
        <v>8800</v>
      </c>
      <c r="G52" s="10">
        <v>8800</v>
      </c>
      <c r="H52" s="10">
        <f t="shared" si="1"/>
        <v>13000</v>
      </c>
    </row>
    <row r="53" spans="1:8" x14ac:dyDescent="0.2">
      <c r="A53" s="13" t="s">
        <v>21</v>
      </c>
      <c r="B53" s="2"/>
      <c r="C53" s="10">
        <f>SUM(C54:C56)</f>
        <v>126041926.91</v>
      </c>
      <c r="D53" s="10">
        <f>SUM(D54:D56)</f>
        <v>53224957</v>
      </c>
      <c r="E53" s="10">
        <f t="shared" si="0"/>
        <v>179266883.91</v>
      </c>
      <c r="F53" s="10">
        <f>SUM(F54:F56)</f>
        <v>53624039.590000004</v>
      </c>
      <c r="G53" s="10">
        <f>SUM(G54:G56)</f>
        <v>53600966.310000002</v>
      </c>
      <c r="H53" s="10">
        <f t="shared" si="1"/>
        <v>125642844.31999999</v>
      </c>
    </row>
    <row r="54" spans="1:8" x14ac:dyDescent="0.2">
      <c r="A54" s="14">
        <v>6100</v>
      </c>
      <c r="B54" s="6" t="s">
        <v>63</v>
      </c>
      <c r="C54" s="10">
        <v>126041926.91</v>
      </c>
      <c r="D54" s="10">
        <v>53224957</v>
      </c>
      <c r="E54" s="10">
        <f t="shared" si="0"/>
        <v>179266883.91</v>
      </c>
      <c r="F54" s="10">
        <v>53624039.590000004</v>
      </c>
      <c r="G54" s="10">
        <v>53600966.310000002</v>
      </c>
      <c r="H54" s="10">
        <f t="shared" si="1"/>
        <v>125642844.31999999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3037312.19</v>
      </c>
      <c r="E65" s="10">
        <f t="shared" si="0"/>
        <v>3037312.19</v>
      </c>
      <c r="F65" s="10">
        <f>SUM(F66:F68)</f>
        <v>0</v>
      </c>
      <c r="G65" s="10">
        <f>SUM(G66:G68)</f>
        <v>0</v>
      </c>
      <c r="H65" s="10">
        <f t="shared" si="1"/>
        <v>3037312.19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3037312.19</v>
      </c>
      <c r="E68" s="10">
        <f t="shared" si="0"/>
        <v>3037312.19</v>
      </c>
      <c r="F68" s="10">
        <v>0</v>
      </c>
      <c r="G68" s="10">
        <v>0</v>
      </c>
      <c r="H68" s="10">
        <f t="shared" si="1"/>
        <v>3037312.19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0</v>
      </c>
      <c r="E69" s="10">
        <f t="shared" si="0"/>
        <v>3107142.84</v>
      </c>
      <c r="F69" s="10">
        <f>SUM(F70:F76)</f>
        <v>2234613.87</v>
      </c>
      <c r="G69" s="10">
        <f>SUM(G70:G76)</f>
        <v>2234613.87</v>
      </c>
      <c r="H69" s="10">
        <f t="shared" si="1"/>
        <v>872528.96999999974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1205357.1299999999</v>
      </c>
      <c r="G70" s="10">
        <v>1205357.1299999999</v>
      </c>
      <c r="H70" s="10">
        <f t="shared" ref="H70:H76" si="3">E70-F70</f>
        <v>401785.7100000002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0</v>
      </c>
      <c r="E71" s="10">
        <f t="shared" si="2"/>
        <v>1500000</v>
      </c>
      <c r="F71" s="10">
        <v>1029256.74</v>
      </c>
      <c r="G71" s="10">
        <v>1029256.74</v>
      </c>
      <c r="H71" s="10">
        <f t="shared" si="3"/>
        <v>470743.26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G77" si="4">SUM(C5+C13+C23+C33+C43+C53+C57+C65+C69)</f>
        <v>418473491.60999995</v>
      </c>
      <c r="D77" s="12">
        <f t="shared" si="4"/>
        <v>102715962.64999999</v>
      </c>
      <c r="E77" s="12">
        <f t="shared" si="4"/>
        <v>521189454.25999999</v>
      </c>
      <c r="F77" s="12">
        <f t="shared" si="4"/>
        <v>233750145.81</v>
      </c>
      <c r="G77" s="12">
        <f t="shared" si="4"/>
        <v>230993042.75</v>
      </c>
      <c r="H77" s="12">
        <f>SUM(H5+H13+H23+H33+H43+H53+H57+H65+H69)</f>
        <v>287439308.44999999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2019-10-29T17:03:40Z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