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T2\"/>
    </mc:Choice>
  </mc:AlternateContent>
  <bookViews>
    <workbookView xWindow="0" yWindow="0" windowWidth="15360" windowHeight="123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D152" i="1"/>
  <c r="G152" i="1" s="1"/>
  <c r="D151" i="1"/>
  <c r="D150" i="1" s="1"/>
  <c r="F150" i="1"/>
  <c r="E150" i="1"/>
  <c r="C150" i="1"/>
  <c r="B150" i="1"/>
  <c r="G149" i="1"/>
  <c r="G148" i="1"/>
  <c r="G147" i="1"/>
  <c r="G146" i="1" s="1"/>
  <c r="F146" i="1"/>
  <c r="E146" i="1"/>
  <c r="C146" i="1"/>
  <c r="B146" i="1"/>
  <c r="G145" i="1"/>
  <c r="G144" i="1"/>
  <c r="G137" i="1" s="1"/>
  <c r="G143" i="1"/>
  <c r="G142" i="1"/>
  <c r="G141" i="1"/>
  <c r="G140" i="1"/>
  <c r="G139" i="1"/>
  <c r="G138" i="1"/>
  <c r="E137" i="1"/>
  <c r="E84" i="1" s="1"/>
  <c r="C137" i="1"/>
  <c r="B137" i="1"/>
  <c r="G136" i="1"/>
  <c r="D135" i="1"/>
  <c r="G135" i="1" s="1"/>
  <c r="D134" i="1"/>
  <c r="D133" i="1" s="1"/>
  <c r="F133" i="1"/>
  <c r="E133" i="1"/>
  <c r="C133" i="1"/>
  <c r="B133" i="1"/>
  <c r="G132" i="1"/>
  <c r="G131" i="1"/>
  <c r="G130" i="1"/>
  <c r="D129" i="1"/>
  <c r="G129" i="1" s="1"/>
  <c r="G128" i="1"/>
  <c r="D127" i="1"/>
  <c r="G127" i="1" s="1"/>
  <c r="G126" i="1"/>
  <c r="D125" i="1"/>
  <c r="G125" i="1" s="1"/>
  <c r="D124" i="1"/>
  <c r="D123" i="1" s="1"/>
  <c r="F123" i="1"/>
  <c r="E123" i="1"/>
  <c r="C123" i="1"/>
  <c r="B123" i="1"/>
  <c r="B84" i="1" s="1"/>
  <c r="G122" i="1"/>
  <c r="G121" i="1"/>
  <c r="G120" i="1"/>
  <c r="G119" i="1"/>
  <c r="G118" i="1"/>
  <c r="D117" i="1"/>
  <c r="G117" i="1" s="1"/>
  <c r="G116" i="1"/>
  <c r="D116" i="1"/>
  <c r="G115" i="1"/>
  <c r="G114" i="1"/>
  <c r="F113" i="1"/>
  <c r="E113" i="1"/>
  <c r="D113" i="1"/>
  <c r="C113" i="1"/>
  <c r="B113" i="1"/>
  <c r="D112" i="1"/>
  <c r="G112" i="1" s="1"/>
  <c r="G111" i="1"/>
  <c r="G110" i="1"/>
  <c r="G109" i="1"/>
  <c r="D108" i="1"/>
  <c r="D103" i="1" s="1"/>
  <c r="D107" i="1"/>
  <c r="G107" i="1" s="1"/>
  <c r="G106" i="1"/>
  <c r="D106" i="1"/>
  <c r="D105" i="1"/>
  <c r="G105" i="1" s="1"/>
  <c r="G104" i="1"/>
  <c r="F103" i="1"/>
  <c r="E103" i="1"/>
  <c r="C103" i="1"/>
  <c r="B103" i="1"/>
  <c r="D102" i="1"/>
  <c r="G102" i="1" s="1"/>
  <c r="G101" i="1"/>
  <c r="D100" i="1"/>
  <c r="G100" i="1" s="1"/>
  <c r="G99" i="1"/>
  <c r="D99" i="1"/>
  <c r="D98" i="1"/>
  <c r="G98" i="1" s="1"/>
  <c r="D97" i="1"/>
  <c r="G97" i="1" s="1"/>
  <c r="G96" i="1"/>
  <c r="D95" i="1"/>
  <c r="G95" i="1" s="1"/>
  <c r="G94" i="1"/>
  <c r="F93" i="1"/>
  <c r="E93" i="1"/>
  <c r="D93" i="1"/>
  <c r="C93" i="1"/>
  <c r="B93" i="1"/>
  <c r="G92" i="1"/>
  <c r="G91" i="1"/>
  <c r="D90" i="1"/>
  <c r="G90" i="1" s="1"/>
  <c r="D89" i="1"/>
  <c r="D85" i="1" s="1"/>
  <c r="D88" i="1"/>
  <c r="G88" i="1" s="1"/>
  <c r="G87" i="1"/>
  <c r="D87" i="1"/>
  <c r="D86" i="1"/>
  <c r="G86" i="1" s="1"/>
  <c r="F85" i="1"/>
  <c r="F84" i="1" s="1"/>
  <c r="E85" i="1"/>
  <c r="C85" i="1"/>
  <c r="C84" i="1" s="1"/>
  <c r="B85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D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2" i="1" s="1"/>
  <c r="G63" i="1"/>
  <c r="F62" i="1"/>
  <c r="E62" i="1"/>
  <c r="D62" i="1"/>
  <c r="C62" i="1"/>
  <c r="B62" i="1"/>
  <c r="G61" i="1"/>
  <c r="D60" i="1"/>
  <c r="G60" i="1" s="1"/>
  <c r="G59" i="1"/>
  <c r="G58" i="1" s="1"/>
  <c r="D59" i="1"/>
  <c r="F58" i="1"/>
  <c r="E58" i="1"/>
  <c r="D58" i="1"/>
  <c r="C58" i="1"/>
  <c r="B58" i="1"/>
  <c r="G57" i="1"/>
  <c r="D57" i="1"/>
  <c r="D56" i="1"/>
  <c r="G56" i="1" s="1"/>
  <c r="D55" i="1"/>
  <c r="G55" i="1" s="1"/>
  <c r="D54" i="1"/>
  <c r="G54" i="1" s="1"/>
  <c r="G53" i="1"/>
  <c r="G52" i="1"/>
  <c r="D51" i="1"/>
  <c r="G51" i="1" s="1"/>
  <c r="D50" i="1"/>
  <c r="G50" i="1" s="1"/>
  <c r="D49" i="1"/>
  <c r="G49" i="1" s="1"/>
  <c r="F48" i="1"/>
  <c r="E48" i="1"/>
  <c r="C48" i="1"/>
  <c r="B48" i="1"/>
  <c r="D48" i="1" s="1"/>
  <c r="D47" i="1"/>
  <c r="G47" i="1" s="1"/>
  <c r="G46" i="1"/>
  <c r="G45" i="1"/>
  <c r="G44" i="1"/>
  <c r="D43" i="1"/>
  <c r="G43" i="1" s="1"/>
  <c r="G42" i="1"/>
  <c r="D42" i="1"/>
  <c r="D41" i="1"/>
  <c r="G41" i="1" s="1"/>
  <c r="G40" i="1"/>
  <c r="D40" i="1"/>
  <c r="D38" i="1" s="1"/>
  <c r="F38" i="1"/>
  <c r="E38" i="1"/>
  <c r="C38" i="1"/>
  <c r="B38" i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F28" i="1"/>
  <c r="E28" i="1"/>
  <c r="E9" i="1" s="1"/>
  <c r="E159" i="1" s="1"/>
  <c r="C28" i="1"/>
  <c r="B28" i="1"/>
  <c r="G27" i="1"/>
  <c r="D27" i="1"/>
  <c r="G26" i="1"/>
  <c r="D25" i="1"/>
  <c r="G25" i="1" s="1"/>
  <c r="D24" i="1"/>
  <c r="G24" i="1" s="1"/>
  <c r="G23" i="1"/>
  <c r="D23" i="1"/>
  <c r="D22" i="1"/>
  <c r="G22" i="1" s="1"/>
  <c r="D21" i="1"/>
  <c r="D18" i="1" s="1"/>
  <c r="D20" i="1"/>
  <c r="G20" i="1" s="1"/>
  <c r="G19" i="1"/>
  <c r="D19" i="1"/>
  <c r="F18" i="1"/>
  <c r="E18" i="1"/>
  <c r="C18" i="1"/>
  <c r="B18" i="1"/>
  <c r="G17" i="1"/>
  <c r="G16" i="1"/>
  <c r="D15" i="1"/>
  <c r="G15" i="1" s="1"/>
  <c r="D14" i="1"/>
  <c r="G14" i="1" s="1"/>
  <c r="D13" i="1"/>
  <c r="G13" i="1" s="1"/>
  <c r="G12" i="1"/>
  <c r="D12" i="1"/>
  <c r="D10" i="1" s="1"/>
  <c r="D11" i="1"/>
  <c r="G11" i="1" s="1"/>
  <c r="G10" i="1" s="1"/>
  <c r="F10" i="1"/>
  <c r="F9" i="1" s="1"/>
  <c r="E10" i="1"/>
  <c r="C10" i="1"/>
  <c r="C9" i="1" s="1"/>
  <c r="C159" i="1" s="1"/>
  <c r="B10" i="1"/>
  <c r="B9" i="1" s="1"/>
  <c r="B159" i="1" s="1"/>
  <c r="A5" i="1"/>
  <c r="A2" i="1"/>
  <c r="D9" i="1" l="1"/>
  <c r="D159" i="1" s="1"/>
  <c r="G103" i="1"/>
  <c r="G93" i="1"/>
  <c r="G48" i="1"/>
  <c r="G28" i="1"/>
  <c r="F159" i="1"/>
  <c r="G38" i="1"/>
  <c r="G113" i="1"/>
  <c r="D84" i="1"/>
  <c r="D28" i="1"/>
  <c r="G124" i="1"/>
  <c r="G123" i="1" s="1"/>
  <c r="G21" i="1"/>
  <c r="G18" i="1" s="1"/>
  <c r="G9" i="1" s="1"/>
  <c r="G89" i="1"/>
  <c r="G85" i="1" s="1"/>
  <c r="G84" i="1" s="1"/>
  <c r="G108" i="1"/>
  <c r="G151" i="1"/>
  <c r="G150" i="1" s="1"/>
  <c r="G134" i="1"/>
  <c r="G133" i="1" s="1"/>
  <c r="G159" i="1" l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<sst xmlns="http://schemas.openxmlformats.org/spreadsheetml/2006/main" count="161" uniqueCount="88">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</sst>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A5" sqref="A5:G5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30 de junio de 2022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 t="shared" ref="B9:G9" si="0">SUM(B10,B18,B28,B38,B48,B58,B62,B71,B75)</f>
        <v>232000000</v>
      </c>
      <c r="C9" s="11">
        <f t="shared" si="0"/>
        <v>44292409.989999995</v>
      </c>
      <c r="D9" s="11">
        <f t="shared" si="0"/>
        <v>276292409.99000001</v>
      </c>
      <c r="E9" s="11">
        <f t="shared" si="0"/>
        <v>93661770.659999996</v>
      </c>
      <c r="F9" s="11">
        <f t="shared" si="0"/>
        <v>93052560.219999999</v>
      </c>
      <c r="G9" s="11">
        <f t="shared" si="0"/>
        <v>182630639.33000001</v>
      </c>
    </row>
    <row r="10" spans="1:7" ht="15" x14ac:dyDescent="0.25">
      <c r="A10" s="12" t="s">
        <v>13</v>
      </c>
      <c r="B10" s="13">
        <f t="shared" ref="B10:G10" si="1">SUM(B11:B17)</f>
        <v>109782618</v>
      </c>
      <c r="C10" s="14">
        <f>SUM(C11:C17)</f>
        <v>500000</v>
      </c>
      <c r="D10" s="13">
        <f t="shared" si="1"/>
        <v>110282618</v>
      </c>
      <c r="E10" s="13">
        <f t="shared" si="1"/>
        <v>46439437.07</v>
      </c>
      <c r="F10" s="13">
        <f t="shared" si="1"/>
        <v>45891886.630000003</v>
      </c>
      <c r="G10" s="13">
        <f t="shared" si="1"/>
        <v>63843180.93</v>
      </c>
    </row>
    <row r="11" spans="1:7" ht="15" x14ac:dyDescent="0.25">
      <c r="A11" s="15" t="s">
        <v>14</v>
      </c>
      <c r="B11" s="16">
        <v>71472536</v>
      </c>
      <c r="C11" s="14">
        <v>0</v>
      </c>
      <c r="D11" s="13">
        <f>B11+C11</f>
        <v>71472536</v>
      </c>
      <c r="E11" s="16">
        <v>32868988.219999999</v>
      </c>
      <c r="F11" s="16">
        <v>32868988.219999999</v>
      </c>
      <c r="G11" s="13">
        <f t="shared" ref="G11:G17" si="2">D11-E11</f>
        <v>38603547.780000001</v>
      </c>
    </row>
    <row r="12" spans="1:7" ht="15" x14ac:dyDescent="0.25">
      <c r="A12" s="15" t="s">
        <v>15</v>
      </c>
      <c r="B12" s="16">
        <v>1746000</v>
      </c>
      <c r="C12" s="16">
        <v>500000</v>
      </c>
      <c r="D12" s="13">
        <f>B12+C12</f>
        <v>2246000</v>
      </c>
      <c r="E12" s="16">
        <v>1512296.31</v>
      </c>
      <c r="F12" s="16">
        <v>1512296.31</v>
      </c>
      <c r="G12" s="13">
        <f t="shared" si="2"/>
        <v>733703.69</v>
      </c>
    </row>
    <row r="13" spans="1:7" ht="15" x14ac:dyDescent="0.25">
      <c r="A13" s="15" t="s">
        <v>16</v>
      </c>
      <c r="B13" s="16">
        <v>14442950</v>
      </c>
      <c r="C13" s="14">
        <v>0</v>
      </c>
      <c r="D13" s="13">
        <f>B13+C13</f>
        <v>14442950</v>
      </c>
      <c r="E13" s="16">
        <v>1145513.07</v>
      </c>
      <c r="F13" s="16">
        <v>1145513.07</v>
      </c>
      <c r="G13" s="13">
        <f t="shared" si="2"/>
        <v>13297436.93</v>
      </c>
    </row>
    <row r="14" spans="1:7" ht="15" x14ac:dyDescent="0.25">
      <c r="A14" s="15" t="s">
        <v>17</v>
      </c>
      <c r="B14" s="16">
        <v>5650000</v>
      </c>
      <c r="C14" s="14">
        <v>0</v>
      </c>
      <c r="D14" s="13">
        <f>B14+C14</f>
        <v>5650000</v>
      </c>
      <c r="E14" s="16">
        <v>2801100.32</v>
      </c>
      <c r="F14" s="16">
        <v>2291930.33</v>
      </c>
      <c r="G14" s="13">
        <f t="shared" si="2"/>
        <v>2848899.68</v>
      </c>
    </row>
    <row r="15" spans="1:7" ht="15" x14ac:dyDescent="0.25">
      <c r="A15" s="15" t="s">
        <v>18</v>
      </c>
      <c r="B15" s="16">
        <v>16471132</v>
      </c>
      <c r="C15" s="14">
        <v>0</v>
      </c>
      <c r="D15" s="13">
        <f>B15+C15</f>
        <v>16471132</v>
      </c>
      <c r="E15" s="16">
        <v>8111539.1500000004</v>
      </c>
      <c r="F15" s="16">
        <v>8073158.7000000002</v>
      </c>
      <c r="G15" s="13">
        <f t="shared" si="2"/>
        <v>8359592.8499999996</v>
      </c>
    </row>
    <row r="16" spans="1:7" ht="15" x14ac:dyDescent="0.25">
      <c r="A16" s="1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2"/>
        <v>0</v>
      </c>
    </row>
    <row r="17" spans="1:7" ht="15" x14ac:dyDescent="0.25">
      <c r="A17" s="1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si="2"/>
        <v>0</v>
      </c>
    </row>
    <row r="18" spans="1:7" ht="15" x14ac:dyDescent="0.25">
      <c r="A18" s="12" t="s">
        <v>21</v>
      </c>
      <c r="B18" s="13">
        <f>SUM(B19:B27)</f>
        <v>13292243.810000001</v>
      </c>
      <c r="C18" s="13">
        <f>SUM(C19:C27)</f>
        <v>1778300</v>
      </c>
      <c r="D18" s="13">
        <f>SUM(D19:D27)</f>
        <v>15070543.810000001</v>
      </c>
      <c r="E18" s="13">
        <f>SUM(E19:E27)</f>
        <v>5951492.5899999999</v>
      </c>
      <c r="F18" s="14">
        <f t="shared" ref="F18" si="3">SUM(F19:F27)</f>
        <v>5951492.5899999999</v>
      </c>
      <c r="G18" s="14">
        <f>SUM(G19:G27)</f>
        <v>9119051.2200000007</v>
      </c>
    </row>
    <row r="19" spans="1:7" ht="15" x14ac:dyDescent="0.25">
      <c r="A19" s="15" t="s">
        <v>22</v>
      </c>
      <c r="B19" s="16">
        <v>3618500</v>
      </c>
      <c r="C19" s="16">
        <v>187500</v>
      </c>
      <c r="D19" s="13">
        <f>B19+C19</f>
        <v>3806000</v>
      </c>
      <c r="E19" s="16">
        <v>1616276.88</v>
      </c>
      <c r="F19" s="16">
        <v>1616276.88</v>
      </c>
      <c r="G19" s="13">
        <f t="shared" ref="G19:G26" si="4">D19-E19</f>
        <v>2189723.12</v>
      </c>
    </row>
    <row r="20" spans="1:7" ht="15" x14ac:dyDescent="0.25">
      <c r="A20" s="15" t="s">
        <v>23</v>
      </c>
      <c r="B20" s="16">
        <v>792243.81</v>
      </c>
      <c r="C20" s="16">
        <v>67000</v>
      </c>
      <c r="D20" s="13">
        <f t="shared" ref="D20:D27" si="5">B20+C20</f>
        <v>859243.81</v>
      </c>
      <c r="E20" s="16">
        <v>226461.28</v>
      </c>
      <c r="F20" s="16">
        <v>226461.28</v>
      </c>
      <c r="G20" s="13">
        <f t="shared" si="4"/>
        <v>632782.53</v>
      </c>
    </row>
    <row r="21" spans="1:7" ht="15" x14ac:dyDescent="0.25">
      <c r="A21" s="15" t="s">
        <v>24</v>
      </c>
      <c r="B21" s="16">
        <v>9000</v>
      </c>
      <c r="C21" s="14">
        <v>0</v>
      </c>
      <c r="D21" s="13">
        <f t="shared" si="5"/>
        <v>9000</v>
      </c>
      <c r="E21" s="14">
        <v>0</v>
      </c>
      <c r="F21" s="14">
        <v>0</v>
      </c>
      <c r="G21" s="13">
        <f t="shared" si="4"/>
        <v>9000</v>
      </c>
    </row>
    <row r="22" spans="1:7" ht="15" x14ac:dyDescent="0.25">
      <c r="A22" s="15" t="s">
        <v>25</v>
      </c>
      <c r="B22" s="16">
        <v>2448000</v>
      </c>
      <c r="C22" s="16">
        <v>802300</v>
      </c>
      <c r="D22" s="13">
        <f t="shared" si="5"/>
        <v>3250300</v>
      </c>
      <c r="E22" s="16">
        <v>1026999.23</v>
      </c>
      <c r="F22" s="16">
        <v>1026999.23</v>
      </c>
      <c r="G22" s="13">
        <f t="shared" si="4"/>
        <v>2223300.77</v>
      </c>
    </row>
    <row r="23" spans="1:7" ht="15" x14ac:dyDescent="0.25">
      <c r="A23" s="15" t="s">
        <v>26</v>
      </c>
      <c r="B23" s="16">
        <v>895000</v>
      </c>
      <c r="C23" s="16">
        <v>84500</v>
      </c>
      <c r="D23" s="13">
        <f t="shared" si="5"/>
        <v>979500</v>
      </c>
      <c r="E23" s="16">
        <v>261387.88</v>
      </c>
      <c r="F23" s="16">
        <v>261387.88</v>
      </c>
      <c r="G23" s="13">
        <f t="shared" si="4"/>
        <v>718112.12</v>
      </c>
    </row>
    <row r="24" spans="1:7" ht="15" x14ac:dyDescent="0.25">
      <c r="A24" s="15" t="s">
        <v>27</v>
      </c>
      <c r="B24" s="16">
        <v>2642000</v>
      </c>
      <c r="C24" s="16">
        <v>-36000</v>
      </c>
      <c r="D24" s="13">
        <f t="shared" si="5"/>
        <v>2606000</v>
      </c>
      <c r="E24" s="16">
        <v>1027198.94</v>
      </c>
      <c r="F24" s="16">
        <v>1027198.94</v>
      </c>
      <c r="G24" s="13">
        <f t="shared" si="4"/>
        <v>1578801.06</v>
      </c>
    </row>
    <row r="25" spans="1:7" ht="15" x14ac:dyDescent="0.25">
      <c r="A25" s="15" t="s">
        <v>28</v>
      </c>
      <c r="B25" s="16">
        <v>1725000</v>
      </c>
      <c r="C25" s="16">
        <v>257000</v>
      </c>
      <c r="D25" s="13">
        <f t="shared" si="5"/>
        <v>1982000</v>
      </c>
      <c r="E25" s="16">
        <v>827015.61</v>
      </c>
      <c r="F25" s="16">
        <v>827015.61</v>
      </c>
      <c r="G25" s="13">
        <f t="shared" si="4"/>
        <v>1154984.3900000001</v>
      </c>
    </row>
    <row r="26" spans="1:7" ht="15" x14ac:dyDescent="0.25">
      <c r="A26" s="15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4"/>
        <v>0</v>
      </c>
    </row>
    <row r="27" spans="1:7" ht="15" x14ac:dyDescent="0.25">
      <c r="A27" s="15" t="s">
        <v>30</v>
      </c>
      <c r="B27" s="16">
        <v>1162500</v>
      </c>
      <c r="C27" s="16">
        <v>416000</v>
      </c>
      <c r="D27" s="13">
        <f t="shared" si="5"/>
        <v>1578500</v>
      </c>
      <c r="E27" s="16">
        <v>966152.77</v>
      </c>
      <c r="F27" s="16">
        <v>966152.77</v>
      </c>
      <c r="G27" s="13">
        <f>D27-E27</f>
        <v>612347.23</v>
      </c>
    </row>
    <row r="28" spans="1:7" ht="15" x14ac:dyDescent="0.25">
      <c r="A28" s="12" t="s">
        <v>31</v>
      </c>
      <c r="B28" s="13">
        <f>SUM(B29:B37)</f>
        <v>46494309</v>
      </c>
      <c r="C28" s="13">
        <f>SUM(C29:C37)</f>
        <v>7112422.8799999999</v>
      </c>
      <c r="D28" s="14">
        <f t="shared" ref="D28:F28" si="6">SUM(D29:D37)</f>
        <v>53606731.879999995</v>
      </c>
      <c r="E28" s="14">
        <f t="shared" si="6"/>
        <v>19394598.02</v>
      </c>
      <c r="F28" s="14">
        <f t="shared" si="6"/>
        <v>19332938.02</v>
      </c>
      <c r="G28" s="14">
        <f>SUM(G29:G37)</f>
        <v>34212133.859999999</v>
      </c>
    </row>
    <row r="29" spans="1:7" ht="15" x14ac:dyDescent="0.25">
      <c r="A29" s="15" t="s">
        <v>32</v>
      </c>
      <c r="B29" s="16">
        <v>16181500</v>
      </c>
      <c r="C29" s="16">
        <v>56200</v>
      </c>
      <c r="D29" s="13">
        <f t="shared" ref="D29:D37" si="7">B29+C29</f>
        <v>16237700</v>
      </c>
      <c r="E29" s="16">
        <v>6716819.5999999996</v>
      </c>
      <c r="F29" s="16">
        <v>6716819.5999999996</v>
      </c>
      <c r="G29" s="13">
        <f t="shared" ref="G29:G37" si="8">D29-E29</f>
        <v>9520880.4000000004</v>
      </c>
    </row>
    <row r="30" spans="1:7" ht="15" x14ac:dyDescent="0.25">
      <c r="A30" s="15" t="s">
        <v>33</v>
      </c>
      <c r="B30" s="16">
        <v>1046115</v>
      </c>
      <c r="C30" s="16">
        <v>84531</v>
      </c>
      <c r="D30" s="13">
        <f t="shared" si="7"/>
        <v>1130646</v>
      </c>
      <c r="E30" s="16">
        <v>379772.62</v>
      </c>
      <c r="F30" s="16">
        <v>379772.62</v>
      </c>
      <c r="G30" s="13">
        <f t="shared" si="8"/>
        <v>750873.38</v>
      </c>
    </row>
    <row r="31" spans="1:7" ht="15" x14ac:dyDescent="0.25">
      <c r="A31" s="15" t="s">
        <v>34</v>
      </c>
      <c r="B31" s="16">
        <v>6186400</v>
      </c>
      <c r="C31" s="16">
        <v>3088491.88</v>
      </c>
      <c r="D31" s="13">
        <f t="shared" si="7"/>
        <v>9274891.879999999</v>
      </c>
      <c r="E31" s="16">
        <v>2335684.25</v>
      </c>
      <c r="F31" s="16">
        <v>2335684.25</v>
      </c>
      <c r="G31" s="13">
        <f t="shared" si="8"/>
        <v>6939207.629999999</v>
      </c>
    </row>
    <row r="32" spans="1:7" ht="15" x14ac:dyDescent="0.25">
      <c r="A32" s="15" t="s">
        <v>35</v>
      </c>
      <c r="B32" s="16">
        <v>1500000</v>
      </c>
      <c r="C32" s="14">
        <v>0</v>
      </c>
      <c r="D32" s="13">
        <f t="shared" si="7"/>
        <v>1500000</v>
      </c>
      <c r="E32" s="16">
        <v>336439.28</v>
      </c>
      <c r="F32" s="16">
        <v>336439.28</v>
      </c>
      <c r="G32" s="13">
        <f t="shared" si="8"/>
        <v>1163560.72</v>
      </c>
    </row>
    <row r="33" spans="1:7" ht="15" x14ac:dyDescent="0.25">
      <c r="A33" s="15" t="s">
        <v>36</v>
      </c>
      <c r="B33" s="16">
        <v>917594</v>
      </c>
      <c r="C33" s="16">
        <v>459200</v>
      </c>
      <c r="D33" s="13">
        <f t="shared" si="7"/>
        <v>1376794</v>
      </c>
      <c r="E33" s="16">
        <v>593320.36</v>
      </c>
      <c r="F33" s="16">
        <v>593320.36</v>
      </c>
      <c r="G33" s="13">
        <f t="shared" si="8"/>
        <v>783473.64</v>
      </c>
    </row>
    <row r="34" spans="1:7" ht="15" x14ac:dyDescent="0.25">
      <c r="A34" s="15" t="s">
        <v>37</v>
      </c>
      <c r="B34" s="16">
        <v>2626000</v>
      </c>
      <c r="C34" s="14">
        <v>0</v>
      </c>
      <c r="D34" s="13">
        <f t="shared" si="7"/>
        <v>2626000</v>
      </c>
      <c r="E34" s="16">
        <v>1153602.06</v>
      </c>
      <c r="F34" s="16">
        <v>1153602.06</v>
      </c>
      <c r="G34" s="13">
        <f t="shared" si="8"/>
        <v>1472397.94</v>
      </c>
    </row>
    <row r="35" spans="1:7" ht="15" x14ac:dyDescent="0.25">
      <c r="A35" s="15" t="s">
        <v>38</v>
      </c>
      <c r="B35" s="16">
        <v>362700</v>
      </c>
      <c r="C35" s="16">
        <v>27000</v>
      </c>
      <c r="D35" s="13">
        <f t="shared" si="7"/>
        <v>389700</v>
      </c>
      <c r="E35" s="16">
        <v>35115.480000000003</v>
      </c>
      <c r="F35" s="16">
        <v>35115.480000000003</v>
      </c>
      <c r="G35" s="13">
        <f t="shared" si="8"/>
        <v>354584.52</v>
      </c>
    </row>
    <row r="36" spans="1:7" ht="15" x14ac:dyDescent="0.25">
      <c r="A36" s="15" t="s">
        <v>39</v>
      </c>
      <c r="B36" s="16">
        <v>2266000</v>
      </c>
      <c r="C36" s="16">
        <v>1226000</v>
      </c>
      <c r="D36" s="13">
        <f t="shared" si="7"/>
        <v>3492000</v>
      </c>
      <c r="E36" s="16">
        <v>1493285.9</v>
      </c>
      <c r="F36" s="16">
        <v>1493285.9</v>
      </c>
      <c r="G36" s="13">
        <f t="shared" si="8"/>
        <v>1998714.1</v>
      </c>
    </row>
    <row r="37" spans="1:7" ht="15" x14ac:dyDescent="0.25">
      <c r="A37" s="15" t="s">
        <v>40</v>
      </c>
      <c r="B37" s="16">
        <v>15408000</v>
      </c>
      <c r="C37" s="16">
        <v>2171000</v>
      </c>
      <c r="D37" s="13">
        <f t="shared" si="7"/>
        <v>17579000</v>
      </c>
      <c r="E37" s="16">
        <v>6350558.4699999997</v>
      </c>
      <c r="F37" s="16">
        <v>6288898.4699999997</v>
      </c>
      <c r="G37" s="13">
        <f t="shared" si="8"/>
        <v>11228441.530000001</v>
      </c>
    </row>
    <row r="38" spans="1:7" ht="15" x14ac:dyDescent="0.25">
      <c r="A38" s="12" t="s">
        <v>41</v>
      </c>
      <c r="B38" s="13">
        <f>SUM(B39:B47)</f>
        <v>38102829.189999998</v>
      </c>
      <c r="C38" s="14">
        <f>SUM(C39:C47)</f>
        <v>24702034</v>
      </c>
      <c r="D38" s="14">
        <f t="shared" ref="D38:F38" si="9">SUM(D39:D47)</f>
        <v>62804863.189999998</v>
      </c>
      <c r="E38" s="14">
        <f t="shared" si="9"/>
        <v>15581359.41</v>
      </c>
      <c r="F38" s="14">
        <f t="shared" si="9"/>
        <v>15581359.41</v>
      </c>
      <c r="G38" s="14">
        <f>SUM(G39:G47)</f>
        <v>47223503.780000001</v>
      </c>
    </row>
    <row r="39" spans="1:7" ht="15" x14ac:dyDescent="0.25">
      <c r="A39" s="15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ht="15" x14ac:dyDescent="0.25">
      <c r="A40" s="15" t="s">
        <v>43</v>
      </c>
      <c r="B40" s="16">
        <v>16020656.189999999</v>
      </c>
      <c r="C40" s="16">
        <v>200000</v>
      </c>
      <c r="D40" s="13">
        <f t="shared" ref="D40:D57" si="10">B40+C40</f>
        <v>16220656.189999999</v>
      </c>
      <c r="E40" s="16">
        <v>8010328.0800000001</v>
      </c>
      <c r="F40" s="16">
        <v>8010328.0800000001</v>
      </c>
      <c r="G40" s="13">
        <f>D40-E40</f>
        <v>8210328.1099999994</v>
      </c>
    </row>
    <row r="41" spans="1:7" ht="15" x14ac:dyDescent="0.25">
      <c r="A41" s="15" t="s">
        <v>44</v>
      </c>
      <c r="B41" s="14">
        <v>0</v>
      </c>
      <c r="C41" s="16">
        <v>21818500</v>
      </c>
      <c r="D41" s="13">
        <f t="shared" si="10"/>
        <v>21818500</v>
      </c>
      <c r="E41" s="14">
        <v>0</v>
      </c>
      <c r="F41" s="14">
        <v>0</v>
      </c>
      <c r="G41" s="13">
        <f>D41-E41</f>
        <v>21818500</v>
      </c>
    </row>
    <row r="42" spans="1:7" ht="15" x14ac:dyDescent="0.25">
      <c r="A42" s="15" t="s">
        <v>45</v>
      </c>
      <c r="B42" s="16">
        <v>13820000</v>
      </c>
      <c r="C42" s="16">
        <v>1958534</v>
      </c>
      <c r="D42" s="13">
        <f t="shared" si="10"/>
        <v>15778534</v>
      </c>
      <c r="E42" s="16">
        <v>4434209.93</v>
      </c>
      <c r="F42" s="16">
        <v>4434209.93</v>
      </c>
      <c r="G42" s="13">
        <f>D42-E42</f>
        <v>11344324.07</v>
      </c>
    </row>
    <row r="43" spans="1:7" ht="15" x14ac:dyDescent="0.25">
      <c r="A43" s="15" t="s">
        <v>46</v>
      </c>
      <c r="B43" s="16">
        <v>8262173</v>
      </c>
      <c r="C43" s="16">
        <v>700000</v>
      </c>
      <c r="D43" s="13">
        <f t="shared" si="10"/>
        <v>8962173</v>
      </c>
      <c r="E43" s="16">
        <v>3136821.4</v>
      </c>
      <c r="F43" s="16">
        <v>3136821.4</v>
      </c>
      <c r="G43" s="13">
        <f>D43-E43</f>
        <v>5825351.5999999996</v>
      </c>
    </row>
    <row r="44" spans="1:7" ht="15" x14ac:dyDescent="0.25">
      <c r="A44" s="15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ref="G44:G46" si="11">D44-E44</f>
        <v>0</v>
      </c>
    </row>
    <row r="45" spans="1:7" ht="15" x14ac:dyDescent="0.25">
      <c r="A45" s="15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11"/>
        <v>0</v>
      </c>
    </row>
    <row r="46" spans="1:7" ht="15" x14ac:dyDescent="0.25">
      <c r="A46" s="15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11"/>
        <v>0</v>
      </c>
    </row>
    <row r="47" spans="1:7" ht="15" x14ac:dyDescent="0.25">
      <c r="A47" s="15" t="s">
        <v>50</v>
      </c>
      <c r="B47" s="14">
        <v>0</v>
      </c>
      <c r="C47" s="16">
        <v>25000</v>
      </c>
      <c r="D47" s="13">
        <f t="shared" si="10"/>
        <v>25000</v>
      </c>
      <c r="E47" s="14">
        <v>0</v>
      </c>
      <c r="F47" s="14">
        <v>0</v>
      </c>
      <c r="G47" s="13">
        <f>D47-E47</f>
        <v>25000</v>
      </c>
    </row>
    <row r="48" spans="1:7" ht="15" x14ac:dyDescent="0.25">
      <c r="A48" s="12" t="s">
        <v>51</v>
      </c>
      <c r="B48" s="13">
        <f>SUM(B49:B57)</f>
        <v>2328000</v>
      </c>
      <c r="C48" s="13">
        <f>SUM(C49:C57)</f>
        <v>362000</v>
      </c>
      <c r="D48" s="13">
        <f t="shared" si="10"/>
        <v>2690000</v>
      </c>
      <c r="E48" s="13">
        <f>SUM(E49:E57)</f>
        <v>152965.94</v>
      </c>
      <c r="F48" s="14">
        <f t="shared" ref="F48" si="12">SUM(F49:F57)</f>
        <v>152965.94</v>
      </c>
      <c r="G48" s="14">
        <f>SUM(G49:G57)</f>
        <v>2537034.06</v>
      </c>
    </row>
    <row r="49" spans="1:7" ht="15" x14ac:dyDescent="0.25">
      <c r="A49" s="15" t="s">
        <v>52</v>
      </c>
      <c r="B49" s="16">
        <v>294000</v>
      </c>
      <c r="C49" s="16">
        <v>217000</v>
      </c>
      <c r="D49" s="13">
        <f t="shared" si="10"/>
        <v>511000</v>
      </c>
      <c r="E49" s="16">
        <v>107369.7</v>
      </c>
      <c r="F49" s="16">
        <v>107369.7</v>
      </c>
      <c r="G49" s="13">
        <f>D49-E49</f>
        <v>403630.3</v>
      </c>
    </row>
    <row r="50" spans="1:7" ht="15" x14ac:dyDescent="0.25">
      <c r="A50" s="15" t="s">
        <v>53</v>
      </c>
      <c r="B50" s="16">
        <v>80000</v>
      </c>
      <c r="C50" s="16">
        <v>50000</v>
      </c>
      <c r="D50" s="13">
        <f t="shared" si="10"/>
        <v>130000</v>
      </c>
      <c r="E50" s="16">
        <v>30624</v>
      </c>
      <c r="F50" s="16">
        <v>30624</v>
      </c>
      <c r="G50" s="13">
        <f>D50-E50</f>
        <v>99376</v>
      </c>
    </row>
    <row r="51" spans="1:7" ht="15" x14ac:dyDescent="0.25">
      <c r="A51" s="15" t="s">
        <v>54</v>
      </c>
      <c r="B51" s="16">
        <v>100000</v>
      </c>
      <c r="C51" s="16">
        <v>10000</v>
      </c>
      <c r="D51" s="13">
        <f t="shared" si="10"/>
        <v>110000</v>
      </c>
      <c r="E51" s="14">
        <v>0</v>
      </c>
      <c r="F51" s="14">
        <v>0</v>
      </c>
      <c r="G51" s="13">
        <f>D51-E51</f>
        <v>110000</v>
      </c>
    </row>
    <row r="52" spans="1:7" ht="15" x14ac:dyDescent="0.25">
      <c r="A52" s="15" t="s">
        <v>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f t="shared" ref="G52:G57" si="13">D52-E52</f>
        <v>0</v>
      </c>
    </row>
    <row r="53" spans="1:7" ht="15" x14ac:dyDescent="0.25">
      <c r="A53" s="15" t="s">
        <v>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f t="shared" si="13"/>
        <v>0</v>
      </c>
    </row>
    <row r="54" spans="1:7" ht="15" x14ac:dyDescent="0.25">
      <c r="A54" s="15" t="s">
        <v>57</v>
      </c>
      <c r="B54" s="16">
        <v>254000</v>
      </c>
      <c r="C54" s="16">
        <v>85000</v>
      </c>
      <c r="D54" s="13">
        <f t="shared" si="10"/>
        <v>339000</v>
      </c>
      <c r="E54" s="16">
        <v>14972.24</v>
      </c>
      <c r="F54" s="16">
        <v>14972.24</v>
      </c>
      <c r="G54" s="13">
        <f>D54-E54</f>
        <v>324027.76</v>
      </c>
    </row>
    <row r="55" spans="1:7" ht="15" x14ac:dyDescent="0.25">
      <c r="A55" s="15" t="s">
        <v>58</v>
      </c>
      <c r="B55" s="14">
        <v>0</v>
      </c>
      <c r="C55" s="14">
        <v>0</v>
      </c>
      <c r="D55" s="13">
        <f t="shared" si="10"/>
        <v>0</v>
      </c>
      <c r="E55" s="14">
        <v>0</v>
      </c>
      <c r="F55" s="14">
        <v>0</v>
      </c>
      <c r="G55" s="14">
        <f t="shared" si="13"/>
        <v>0</v>
      </c>
    </row>
    <row r="56" spans="1:7" ht="15" x14ac:dyDescent="0.25">
      <c r="A56" s="15" t="s">
        <v>59</v>
      </c>
      <c r="B56" s="16">
        <v>1600000</v>
      </c>
      <c r="C56" s="14">
        <v>0</v>
      </c>
      <c r="D56" s="13">
        <f t="shared" si="10"/>
        <v>1600000</v>
      </c>
      <c r="E56" s="14">
        <v>0</v>
      </c>
      <c r="F56" s="14">
        <v>0</v>
      </c>
      <c r="G56" s="13">
        <f>D56-E56</f>
        <v>1600000</v>
      </c>
    </row>
    <row r="57" spans="1:7" ht="15" x14ac:dyDescent="0.25">
      <c r="A57" s="15" t="s">
        <v>60</v>
      </c>
      <c r="B57" s="14">
        <v>0</v>
      </c>
      <c r="C57" s="14">
        <v>0</v>
      </c>
      <c r="D57" s="13">
        <f t="shared" si="10"/>
        <v>0</v>
      </c>
      <c r="E57" s="14">
        <v>0</v>
      </c>
      <c r="F57" s="14">
        <v>0</v>
      </c>
      <c r="G57" s="14">
        <f t="shared" si="13"/>
        <v>0</v>
      </c>
    </row>
    <row r="58" spans="1:7" ht="15" x14ac:dyDescent="0.25">
      <c r="A58" s="12" t="s">
        <v>61</v>
      </c>
      <c r="B58" s="13">
        <f>SUM(B59:B61)</f>
        <v>22000000</v>
      </c>
      <c r="C58" s="13">
        <f>SUM(C59:C61)</f>
        <v>7867970.8499999996</v>
      </c>
      <c r="D58" s="14">
        <f t="shared" ref="D58:F58" si="14">SUM(D59:D61)</f>
        <v>29867970.849999998</v>
      </c>
      <c r="E58" s="13">
        <f>SUM(E59:E61)</f>
        <v>4922235.37</v>
      </c>
      <c r="F58" s="14">
        <f t="shared" si="14"/>
        <v>4922235.37</v>
      </c>
      <c r="G58" s="14">
        <f>SUM(G59:G61)</f>
        <v>24945735.479999997</v>
      </c>
    </row>
    <row r="59" spans="1:7" ht="15" x14ac:dyDescent="0.25">
      <c r="A59" s="15" t="s">
        <v>62</v>
      </c>
      <c r="B59" s="16">
        <v>22000000</v>
      </c>
      <c r="C59" s="16">
        <v>5471990.3799999999</v>
      </c>
      <c r="D59" s="13">
        <f>B59+C59</f>
        <v>27471990.379999999</v>
      </c>
      <c r="E59" s="16">
        <v>4822435.33</v>
      </c>
      <c r="F59" s="16">
        <v>4822435.33</v>
      </c>
      <c r="G59" s="13">
        <f>D59-E59</f>
        <v>22649555.049999997</v>
      </c>
    </row>
    <row r="60" spans="1:7" ht="15" x14ac:dyDescent="0.25">
      <c r="A60" s="15" t="s">
        <v>63</v>
      </c>
      <c r="B60" s="14">
        <v>0</v>
      </c>
      <c r="C60" s="16">
        <v>2395980.4700000002</v>
      </c>
      <c r="D60" s="13">
        <f>B60+C60</f>
        <v>2395980.4700000002</v>
      </c>
      <c r="E60" s="16">
        <v>99800.04</v>
      </c>
      <c r="F60" s="16">
        <v>99800.04</v>
      </c>
      <c r="G60" s="13">
        <f>D60-E60</f>
        <v>2296180.4300000002</v>
      </c>
    </row>
    <row r="61" spans="1:7" ht="15" x14ac:dyDescent="0.25">
      <c r="A61" s="15" t="s">
        <v>64</v>
      </c>
      <c r="B61" s="17"/>
      <c r="C61" s="14">
        <v>0</v>
      </c>
      <c r="D61" s="14">
        <v>0</v>
      </c>
      <c r="E61" s="14">
        <v>0</v>
      </c>
      <c r="F61" s="14">
        <v>0</v>
      </c>
      <c r="G61" s="14">
        <f t="shared" ref="G61" si="15">D61-E61</f>
        <v>0</v>
      </c>
    </row>
    <row r="62" spans="1:7" ht="15" x14ac:dyDescent="0.25">
      <c r="A62" s="12" t="s">
        <v>65</v>
      </c>
      <c r="B62" s="14">
        <f>SUM(B63:B67,B69:B70)</f>
        <v>0</v>
      </c>
      <c r="C62" s="14">
        <f t="shared" ref="C62:G62" si="16">SUM(C63:C67,C69:C70)</f>
        <v>0</v>
      </c>
      <c r="D62" s="14">
        <f t="shared" si="16"/>
        <v>0</v>
      </c>
      <c r="E62" s="14">
        <f t="shared" si="16"/>
        <v>0</v>
      </c>
      <c r="F62" s="14">
        <f t="shared" si="16"/>
        <v>0</v>
      </c>
      <c r="G62" s="14">
        <f t="shared" si="16"/>
        <v>0</v>
      </c>
    </row>
    <row r="63" spans="1:7" ht="15" x14ac:dyDescent="0.25">
      <c r="A63" s="15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ht="15" x14ac:dyDescent="0.25">
      <c r="A64" s="15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ref="G64:G70" si="17">D64-E64</f>
        <v>0</v>
      </c>
    </row>
    <row r="65" spans="1:7" ht="15" x14ac:dyDescent="0.25">
      <c r="A65" s="15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7"/>
        <v>0</v>
      </c>
    </row>
    <row r="66" spans="1:7" ht="15" x14ac:dyDescent="0.25">
      <c r="A66" s="15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7"/>
        <v>0</v>
      </c>
    </row>
    <row r="67" spans="1:7" ht="15" x14ac:dyDescent="0.25">
      <c r="A67" s="15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7"/>
        <v>0</v>
      </c>
    </row>
    <row r="68" spans="1:7" ht="15" x14ac:dyDescent="0.25">
      <c r="A68" s="15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7"/>
        <v>0</v>
      </c>
    </row>
    <row r="69" spans="1:7" ht="15" x14ac:dyDescent="0.25">
      <c r="A69" s="15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7"/>
        <v>0</v>
      </c>
    </row>
    <row r="70" spans="1:7" ht="15" x14ac:dyDescent="0.25">
      <c r="A70" s="15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7"/>
        <v>0</v>
      </c>
    </row>
    <row r="71" spans="1:7" ht="15" x14ac:dyDescent="0.25">
      <c r="A71" s="12" t="s">
        <v>74</v>
      </c>
      <c r="B71" s="14">
        <f t="shared" ref="B71:G71" si="18">SUM(B72:B74)</f>
        <v>0</v>
      </c>
      <c r="C71" s="14">
        <f t="shared" si="18"/>
        <v>1969682.26</v>
      </c>
      <c r="D71" s="14">
        <f t="shared" si="18"/>
        <v>1969682.26</v>
      </c>
      <c r="E71" s="14">
        <f t="shared" si="18"/>
        <v>1219682.26</v>
      </c>
      <c r="F71" s="14">
        <f t="shared" si="18"/>
        <v>1219682.26</v>
      </c>
      <c r="G71" s="14">
        <f t="shared" si="18"/>
        <v>750000</v>
      </c>
    </row>
    <row r="72" spans="1:7" ht="15" x14ac:dyDescent="0.25">
      <c r="A72" s="15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ht="15" x14ac:dyDescent="0.25">
      <c r="A73" s="15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" si="19">D73-E73</f>
        <v>0</v>
      </c>
    </row>
    <row r="74" spans="1:7" ht="15" x14ac:dyDescent="0.25">
      <c r="A74" s="15" t="s">
        <v>77</v>
      </c>
      <c r="B74" s="14">
        <v>0</v>
      </c>
      <c r="C74" s="16">
        <v>1969682.26</v>
      </c>
      <c r="D74" s="13">
        <f>B74+C74</f>
        <v>1969682.26</v>
      </c>
      <c r="E74" s="16">
        <v>1219682.26</v>
      </c>
      <c r="F74" s="16">
        <v>1219682.26</v>
      </c>
      <c r="G74" s="13">
        <f>D74-E74</f>
        <v>750000</v>
      </c>
    </row>
    <row r="75" spans="1:7" ht="15" x14ac:dyDescent="0.25">
      <c r="A75" s="12" t="s">
        <v>78</v>
      </c>
      <c r="B75" s="14">
        <f>SUM(B76:B82)</f>
        <v>0</v>
      </c>
      <c r="C75" s="14">
        <f t="shared" ref="C75:G75" si="20">SUM(C76:C82)</f>
        <v>0</v>
      </c>
      <c r="D75" s="14">
        <f t="shared" si="20"/>
        <v>0</v>
      </c>
      <c r="E75" s="14">
        <f t="shared" si="20"/>
        <v>0</v>
      </c>
      <c r="F75" s="14">
        <f t="shared" si="20"/>
        <v>0</v>
      </c>
      <c r="G75" s="14">
        <f t="shared" si="20"/>
        <v>0</v>
      </c>
    </row>
    <row r="76" spans="1:7" ht="15" x14ac:dyDescent="0.25">
      <c r="A76" s="15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ht="15" x14ac:dyDescent="0.25">
      <c r="A77" s="15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t="shared" ref="G77:G82" si="21">D77-E77</f>
        <v>0</v>
      </c>
    </row>
    <row r="78" spans="1:7" ht="15" x14ac:dyDescent="0.25">
      <c r="A78" s="15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21"/>
        <v>0</v>
      </c>
    </row>
    <row r="79" spans="1:7" ht="15" x14ac:dyDescent="0.25">
      <c r="A79" s="15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21"/>
        <v>0</v>
      </c>
    </row>
    <row r="80" spans="1:7" ht="15" x14ac:dyDescent="0.25">
      <c r="A80" s="15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21"/>
        <v>0</v>
      </c>
    </row>
    <row r="81" spans="1:7" ht="15" x14ac:dyDescent="0.25">
      <c r="A81" s="15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21"/>
        <v>0</v>
      </c>
    </row>
    <row r="82" spans="1:7" ht="15" x14ac:dyDescent="0.25">
      <c r="A82" s="15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21"/>
        <v>0</v>
      </c>
    </row>
    <row r="83" spans="1:7" ht="15" x14ac:dyDescent="0.25">
      <c r="A83" s="18"/>
      <c r="B83" s="19"/>
      <c r="C83" s="19"/>
      <c r="D83" s="19"/>
      <c r="E83" s="19"/>
      <c r="F83" s="19"/>
      <c r="G83" s="19"/>
    </row>
    <row r="84" spans="1:7" ht="15" x14ac:dyDescent="0.25">
      <c r="A84" s="20" t="s">
        <v>86</v>
      </c>
      <c r="B84" s="11">
        <f>SUM(B85,B93,B103,B113,B123,B133,B137,B146,B150)</f>
        <v>268000000</v>
      </c>
      <c r="C84" s="11">
        <f>SUM(C85,C93,C103,C113,C123,C133,C137,C146,C150)</f>
        <v>37736249.969999999</v>
      </c>
      <c r="D84" s="11">
        <f t="shared" ref="D84:G84" si="22">SUM(D85,D93,D103,D113,D123,D133,D137,D146,D150)</f>
        <v>305736249.96999997</v>
      </c>
      <c r="E84" s="11">
        <f t="shared" si="22"/>
        <v>77691935.280000001</v>
      </c>
      <c r="F84" s="11">
        <f t="shared" si="22"/>
        <v>76717462.230000004</v>
      </c>
      <c r="G84" s="11">
        <f t="shared" si="22"/>
        <v>228044314.69000003</v>
      </c>
    </row>
    <row r="85" spans="1:7" ht="15" x14ac:dyDescent="0.25">
      <c r="A85" s="12" t="s">
        <v>13</v>
      </c>
      <c r="B85" s="13">
        <f t="shared" ref="B85:G85" si="23">SUM(B86:B92)</f>
        <v>61312868.880000003</v>
      </c>
      <c r="C85" s="14">
        <f t="shared" si="23"/>
        <v>396988.28</v>
      </c>
      <c r="D85" s="13">
        <f t="shared" si="23"/>
        <v>61709857.160000004</v>
      </c>
      <c r="E85" s="13">
        <f t="shared" si="23"/>
        <v>25522709.460000001</v>
      </c>
      <c r="F85" s="13">
        <f t="shared" si="23"/>
        <v>25057050.82</v>
      </c>
      <c r="G85" s="13">
        <f t="shared" si="23"/>
        <v>36187147.699999996</v>
      </c>
    </row>
    <row r="86" spans="1:7" ht="15" x14ac:dyDescent="0.25">
      <c r="A86" s="15" t="s">
        <v>14</v>
      </c>
      <c r="B86" s="16">
        <v>41835856</v>
      </c>
      <c r="C86" s="14">
        <v>0</v>
      </c>
      <c r="D86" s="13">
        <f t="shared" ref="D86:D90" si="24">B86+C86</f>
        <v>41835856</v>
      </c>
      <c r="E86" s="16">
        <v>18937742.670000002</v>
      </c>
      <c r="F86" s="16">
        <v>18932075.48</v>
      </c>
      <c r="G86" s="13">
        <f>D86-E86</f>
        <v>22898113.329999998</v>
      </c>
    </row>
    <row r="87" spans="1:7" ht="15" x14ac:dyDescent="0.25">
      <c r="A87" s="15" t="s">
        <v>15</v>
      </c>
      <c r="B87" s="16">
        <v>50000</v>
      </c>
      <c r="C87" s="16">
        <v>-3011.72</v>
      </c>
      <c r="D87" s="13">
        <f t="shared" si="24"/>
        <v>46988.28</v>
      </c>
      <c r="E87" s="14">
        <v>0</v>
      </c>
      <c r="F87" s="14">
        <v>0</v>
      </c>
      <c r="G87" s="13">
        <f>D87-E87</f>
        <v>46988.28</v>
      </c>
    </row>
    <row r="88" spans="1:7" ht="15" x14ac:dyDescent="0.25">
      <c r="A88" s="15" t="s">
        <v>16</v>
      </c>
      <c r="B88" s="16">
        <v>7928173</v>
      </c>
      <c r="C88" s="16">
        <v>200000</v>
      </c>
      <c r="D88" s="13">
        <f t="shared" si="24"/>
        <v>8128173</v>
      </c>
      <c r="E88" s="16">
        <v>313757.34000000003</v>
      </c>
      <c r="F88" s="16">
        <v>307614.40999999997</v>
      </c>
      <c r="G88" s="13">
        <f>D88-E88</f>
        <v>7814415.6600000001</v>
      </c>
    </row>
    <row r="89" spans="1:7" ht="15" x14ac:dyDescent="0.25">
      <c r="A89" s="15" t="s">
        <v>17</v>
      </c>
      <c r="B89" s="16">
        <v>6238839.8799999999</v>
      </c>
      <c r="C89" s="14">
        <v>0</v>
      </c>
      <c r="D89" s="13">
        <f t="shared" si="24"/>
        <v>6238839.8799999999</v>
      </c>
      <c r="E89" s="16">
        <v>3458562</v>
      </c>
      <c r="F89" s="16">
        <v>3016028.75</v>
      </c>
      <c r="G89" s="13">
        <f>D89-E89</f>
        <v>2780277.88</v>
      </c>
    </row>
    <row r="90" spans="1:7" ht="15" x14ac:dyDescent="0.25">
      <c r="A90" s="15" t="s">
        <v>18</v>
      </c>
      <c r="B90" s="16">
        <v>5260000</v>
      </c>
      <c r="C90" s="16">
        <v>200000</v>
      </c>
      <c r="D90" s="13">
        <f t="shared" si="24"/>
        <v>5460000</v>
      </c>
      <c r="E90" s="16">
        <v>2812647.45</v>
      </c>
      <c r="F90" s="16">
        <v>2801332.18</v>
      </c>
      <c r="G90" s="13">
        <f>D90-E90</f>
        <v>2647352.5499999998</v>
      </c>
    </row>
    <row r="91" spans="1:7" ht="15" x14ac:dyDescent="0.25">
      <c r="A91" s="15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ref="G91:G92" si="25">D91-E91</f>
        <v>0</v>
      </c>
    </row>
    <row r="92" spans="1:7" ht="15" x14ac:dyDescent="0.25">
      <c r="A92" s="15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5"/>
        <v>0</v>
      </c>
    </row>
    <row r="93" spans="1:7" ht="15" x14ac:dyDescent="0.25">
      <c r="A93" s="12" t="s">
        <v>21</v>
      </c>
      <c r="B93" s="14">
        <f t="shared" ref="B93:G93" si="26">SUM(B94:B102)</f>
        <v>38680000</v>
      </c>
      <c r="C93" s="14">
        <f t="shared" si="26"/>
        <v>3187500</v>
      </c>
      <c r="D93" s="14">
        <f t="shared" si="26"/>
        <v>41867500</v>
      </c>
      <c r="E93" s="14">
        <f t="shared" si="26"/>
        <v>20592460.470000003</v>
      </c>
      <c r="F93" s="14">
        <f t="shared" si="26"/>
        <v>20592460.470000003</v>
      </c>
      <c r="G93" s="14">
        <f t="shared" si="26"/>
        <v>21275039.529999997</v>
      </c>
    </row>
    <row r="94" spans="1:7" ht="15" x14ac:dyDescent="0.25">
      <c r="A94" s="15" t="s">
        <v>22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f>D94-E94</f>
        <v>0</v>
      </c>
    </row>
    <row r="95" spans="1:7" ht="15" x14ac:dyDescent="0.25">
      <c r="A95" s="15" t="s">
        <v>23</v>
      </c>
      <c r="B95" s="16">
        <v>15000</v>
      </c>
      <c r="C95" s="14">
        <v>0</v>
      </c>
      <c r="D95" s="13">
        <f t="shared" ref="D95:D102" si="27">B95+C95</f>
        <v>15000</v>
      </c>
      <c r="E95" s="14">
        <v>0</v>
      </c>
      <c r="F95" s="14">
        <v>0</v>
      </c>
      <c r="G95" s="13">
        <f>D95-E95</f>
        <v>15000</v>
      </c>
    </row>
    <row r="96" spans="1:7" ht="15" x14ac:dyDescent="0.25">
      <c r="A96" s="15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f t="shared" ref="G96:G101" si="28">D96-E96</f>
        <v>0</v>
      </c>
    </row>
    <row r="97" spans="1:7" ht="15" x14ac:dyDescent="0.25">
      <c r="A97" s="15" t="s">
        <v>25</v>
      </c>
      <c r="B97" s="16">
        <v>24220000</v>
      </c>
      <c r="C97" s="14">
        <v>0</v>
      </c>
      <c r="D97" s="13">
        <f t="shared" si="27"/>
        <v>24220000</v>
      </c>
      <c r="E97" s="16">
        <v>12093599.98</v>
      </c>
      <c r="F97" s="16">
        <v>12093599.98</v>
      </c>
      <c r="G97" s="13">
        <f>D97-E97</f>
        <v>12126400.02</v>
      </c>
    </row>
    <row r="98" spans="1:7" ht="15" x14ac:dyDescent="0.25">
      <c r="A98" s="21" t="s">
        <v>26</v>
      </c>
      <c r="B98" s="16">
        <v>45000</v>
      </c>
      <c r="C98" s="14">
        <v>0</v>
      </c>
      <c r="D98" s="13">
        <f t="shared" si="27"/>
        <v>45000</v>
      </c>
      <c r="E98" s="16">
        <v>13037.2</v>
      </c>
      <c r="F98" s="16">
        <v>13037.2</v>
      </c>
      <c r="G98" s="13">
        <f>D98-E98</f>
        <v>31962.799999999999</v>
      </c>
    </row>
    <row r="99" spans="1:7" ht="15" x14ac:dyDescent="0.25">
      <c r="A99" s="15" t="s">
        <v>27</v>
      </c>
      <c r="B99" s="16">
        <v>11050000</v>
      </c>
      <c r="C99" s="16">
        <v>1500000</v>
      </c>
      <c r="D99" s="13">
        <f t="shared" si="27"/>
        <v>12550000</v>
      </c>
      <c r="E99" s="16">
        <v>6499846.9199999999</v>
      </c>
      <c r="F99" s="16">
        <v>6499846.9199999999</v>
      </c>
      <c r="G99" s="13">
        <f>D99-E99</f>
        <v>6050153.0800000001</v>
      </c>
    </row>
    <row r="100" spans="1:7" ht="15" x14ac:dyDescent="0.25">
      <c r="A100" s="15" t="s">
        <v>28</v>
      </c>
      <c r="B100" s="16">
        <v>1175000</v>
      </c>
      <c r="C100" s="16">
        <v>1287500</v>
      </c>
      <c r="D100" s="13">
        <f t="shared" si="27"/>
        <v>2462500</v>
      </c>
      <c r="E100" s="16">
        <v>134810.73000000001</v>
      </c>
      <c r="F100" s="16">
        <v>134810.73000000001</v>
      </c>
      <c r="G100" s="13">
        <f>D100-E100</f>
        <v>2327689.27</v>
      </c>
    </row>
    <row r="101" spans="1:7" ht="15" x14ac:dyDescent="0.25">
      <c r="A101" s="15" t="s">
        <v>29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f t="shared" si="28"/>
        <v>0</v>
      </c>
    </row>
    <row r="102" spans="1:7" ht="15" x14ac:dyDescent="0.25">
      <c r="A102" s="15" t="s">
        <v>30</v>
      </c>
      <c r="B102" s="16">
        <v>2175000</v>
      </c>
      <c r="C102" s="16">
        <v>400000</v>
      </c>
      <c r="D102" s="13">
        <f t="shared" si="27"/>
        <v>2575000</v>
      </c>
      <c r="E102" s="16">
        <v>1851165.64</v>
      </c>
      <c r="F102" s="16">
        <v>1851165.64</v>
      </c>
      <c r="G102" s="13">
        <f>D102-E102</f>
        <v>723834.3600000001</v>
      </c>
    </row>
    <row r="103" spans="1:7" ht="15" x14ac:dyDescent="0.25">
      <c r="A103" s="12" t="s">
        <v>31</v>
      </c>
      <c r="B103" s="14">
        <f>SUM(B104:B112)</f>
        <v>6618988.2800000003</v>
      </c>
      <c r="C103" s="14">
        <f>SUM(C104:C112)</f>
        <v>4526310.0199999996</v>
      </c>
      <c r="D103" s="14">
        <f t="shared" ref="D103:F103" si="29">SUM(D104:D112)</f>
        <v>11145298.300000001</v>
      </c>
      <c r="E103" s="14">
        <f t="shared" si="29"/>
        <v>4050010.1700000004</v>
      </c>
      <c r="F103" s="14">
        <f t="shared" si="29"/>
        <v>3547343.5300000003</v>
      </c>
      <c r="G103" s="14">
        <f>SUM(G104:G112)</f>
        <v>7095288.1299999999</v>
      </c>
    </row>
    <row r="104" spans="1:7" ht="15" x14ac:dyDescent="0.25">
      <c r="A104" s="15" t="s">
        <v>32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f>D104-E104</f>
        <v>0</v>
      </c>
    </row>
    <row r="105" spans="1:7" ht="15" x14ac:dyDescent="0.25">
      <c r="A105" s="15" t="s">
        <v>33</v>
      </c>
      <c r="B105" s="16">
        <v>50000</v>
      </c>
      <c r="C105" s="16">
        <v>450000</v>
      </c>
      <c r="D105" s="13">
        <f t="shared" ref="D105:D112" si="30">B105+C105</f>
        <v>500000</v>
      </c>
      <c r="E105" s="14">
        <v>0</v>
      </c>
      <c r="F105" s="14">
        <v>0</v>
      </c>
      <c r="G105" s="13">
        <f>D105-E105</f>
        <v>500000</v>
      </c>
    </row>
    <row r="106" spans="1:7" ht="15" x14ac:dyDescent="0.25">
      <c r="A106" s="15" t="s">
        <v>34</v>
      </c>
      <c r="B106" s="16">
        <v>2540000</v>
      </c>
      <c r="C106" s="16">
        <v>3600298.3</v>
      </c>
      <c r="D106" s="13">
        <f t="shared" si="30"/>
        <v>6140298.2999999998</v>
      </c>
      <c r="E106" s="16">
        <v>1517364.21</v>
      </c>
      <c r="F106" s="16">
        <v>1101059.57</v>
      </c>
      <c r="G106" s="13">
        <f>D106-E106</f>
        <v>4622934.09</v>
      </c>
    </row>
    <row r="107" spans="1:7" ht="15" x14ac:dyDescent="0.25">
      <c r="A107" s="15" t="s">
        <v>35</v>
      </c>
      <c r="B107" s="16">
        <v>1850000</v>
      </c>
      <c r="C107" s="16">
        <v>200000</v>
      </c>
      <c r="D107" s="13">
        <f t="shared" si="30"/>
        <v>2050000</v>
      </c>
      <c r="E107" s="16">
        <v>1357639.03</v>
      </c>
      <c r="F107" s="16">
        <v>1357639.03</v>
      </c>
      <c r="G107" s="13">
        <f>D107-E107</f>
        <v>692360.97</v>
      </c>
    </row>
    <row r="108" spans="1:7" ht="15" x14ac:dyDescent="0.25">
      <c r="A108" s="15" t="s">
        <v>36</v>
      </c>
      <c r="B108" s="16">
        <v>959000</v>
      </c>
      <c r="C108" s="16">
        <v>286000</v>
      </c>
      <c r="D108" s="13">
        <f t="shared" si="30"/>
        <v>1245000</v>
      </c>
      <c r="E108" s="16">
        <v>585486.93000000005</v>
      </c>
      <c r="F108" s="16">
        <v>585486.93000000005</v>
      </c>
      <c r="G108" s="13">
        <f>D108-E108</f>
        <v>659513.06999999995</v>
      </c>
    </row>
    <row r="109" spans="1:7" ht="15" x14ac:dyDescent="0.25">
      <c r="A109" s="15" t="s">
        <v>37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f t="shared" ref="G109:G111" si="31">D109-E109</f>
        <v>0</v>
      </c>
    </row>
    <row r="110" spans="1:7" ht="15" x14ac:dyDescent="0.25">
      <c r="A110" s="15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31"/>
        <v>0</v>
      </c>
    </row>
    <row r="111" spans="1:7" ht="15" x14ac:dyDescent="0.25">
      <c r="A111" s="15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f t="shared" si="31"/>
        <v>0</v>
      </c>
    </row>
    <row r="112" spans="1:7" ht="15" x14ac:dyDescent="0.25">
      <c r="A112" s="15" t="s">
        <v>40</v>
      </c>
      <c r="B112" s="16">
        <v>1219988.28</v>
      </c>
      <c r="C112" s="16">
        <v>-9988.2800000000007</v>
      </c>
      <c r="D112" s="13">
        <f t="shared" si="30"/>
        <v>1210000</v>
      </c>
      <c r="E112" s="16">
        <v>589520</v>
      </c>
      <c r="F112" s="16">
        <v>503158</v>
      </c>
      <c r="G112" s="13">
        <f>D112-E112</f>
        <v>620480</v>
      </c>
    </row>
    <row r="113" spans="1:7" ht="15" x14ac:dyDescent="0.25">
      <c r="A113" s="12" t="s">
        <v>41</v>
      </c>
      <c r="B113" s="14">
        <f>SUM(B114:B122)</f>
        <v>50000</v>
      </c>
      <c r="C113" s="14">
        <f>SUM(C114:C122)</f>
        <v>5750500</v>
      </c>
      <c r="D113" s="14">
        <f>SUM(D114:D122)</f>
        <v>5800500</v>
      </c>
      <c r="E113" s="14">
        <f t="shared" ref="E113:F113" si="32">SUM(E114:E122)</f>
        <v>0</v>
      </c>
      <c r="F113" s="14">
        <f t="shared" si="32"/>
        <v>0</v>
      </c>
      <c r="G113" s="14">
        <f>SUM(G114:G122)</f>
        <v>5800500</v>
      </c>
    </row>
    <row r="114" spans="1:7" ht="15" x14ac:dyDescent="0.25">
      <c r="A114" s="15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ht="15" x14ac:dyDescent="0.25">
      <c r="A115" s="15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33">D115-E115</f>
        <v>0</v>
      </c>
    </row>
    <row r="116" spans="1:7" ht="15" x14ac:dyDescent="0.25">
      <c r="A116" s="15" t="s">
        <v>44</v>
      </c>
      <c r="B116" s="14">
        <v>0</v>
      </c>
      <c r="C116" s="16">
        <v>5750500</v>
      </c>
      <c r="D116" s="13">
        <f t="shared" ref="D116:D117" si="34">B116+C116</f>
        <v>5750500</v>
      </c>
      <c r="E116" s="14">
        <v>0</v>
      </c>
      <c r="F116" s="14">
        <v>0</v>
      </c>
      <c r="G116" s="13">
        <f>D116-E116</f>
        <v>5750500</v>
      </c>
    </row>
    <row r="117" spans="1:7" ht="15" x14ac:dyDescent="0.25">
      <c r="A117" s="15" t="s">
        <v>45</v>
      </c>
      <c r="B117" s="16">
        <v>50000</v>
      </c>
      <c r="C117" s="14">
        <v>0</v>
      </c>
      <c r="D117" s="13">
        <f t="shared" si="34"/>
        <v>50000</v>
      </c>
      <c r="E117" s="14">
        <v>0</v>
      </c>
      <c r="F117" s="14">
        <v>0</v>
      </c>
      <c r="G117" s="13">
        <f>D117-E117</f>
        <v>50000</v>
      </c>
    </row>
    <row r="118" spans="1:7" ht="15" x14ac:dyDescent="0.25">
      <c r="A118" s="15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33"/>
        <v>0</v>
      </c>
    </row>
    <row r="119" spans="1:7" ht="15" x14ac:dyDescent="0.25">
      <c r="A119" s="15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33"/>
        <v>0</v>
      </c>
    </row>
    <row r="120" spans="1:7" ht="15" x14ac:dyDescent="0.25">
      <c r="A120" s="15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33"/>
        <v>0</v>
      </c>
    </row>
    <row r="121" spans="1:7" ht="15" x14ac:dyDescent="0.25">
      <c r="A121" s="15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33"/>
        <v>0</v>
      </c>
    </row>
    <row r="122" spans="1:7" ht="15" x14ac:dyDescent="0.25">
      <c r="A122" s="15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33"/>
        <v>0</v>
      </c>
    </row>
    <row r="123" spans="1:7" ht="15" x14ac:dyDescent="0.25">
      <c r="A123" s="12" t="s">
        <v>51</v>
      </c>
      <c r="B123" s="13">
        <f t="shared" ref="B123:G123" si="35">SUM(B124:B132)</f>
        <v>621000</v>
      </c>
      <c r="C123" s="13">
        <f t="shared" si="35"/>
        <v>3757000</v>
      </c>
      <c r="D123" s="13">
        <f t="shared" si="35"/>
        <v>4378000</v>
      </c>
      <c r="E123" s="14">
        <f t="shared" si="35"/>
        <v>1388000</v>
      </c>
      <c r="F123" s="14">
        <f t="shared" si="35"/>
        <v>1388000</v>
      </c>
      <c r="G123" s="13">
        <f t="shared" si="35"/>
        <v>2990000</v>
      </c>
    </row>
    <row r="124" spans="1:7" ht="15" x14ac:dyDescent="0.25">
      <c r="A124" s="15" t="s">
        <v>52</v>
      </c>
      <c r="B124" s="16">
        <v>9000</v>
      </c>
      <c r="C124" s="16">
        <v>19000</v>
      </c>
      <c r="D124" s="13">
        <f t="shared" ref="D124:D129" si="36">B124+C124</f>
        <v>28000</v>
      </c>
      <c r="E124" s="14">
        <v>0</v>
      </c>
      <c r="F124" s="14">
        <v>0</v>
      </c>
      <c r="G124" s="13">
        <f>D124-E124</f>
        <v>28000</v>
      </c>
    </row>
    <row r="125" spans="1:7" ht="15" x14ac:dyDescent="0.25">
      <c r="A125" s="15" t="s">
        <v>53</v>
      </c>
      <c r="B125" s="16">
        <v>600000</v>
      </c>
      <c r="C125" s="14">
        <v>0</v>
      </c>
      <c r="D125" s="13">
        <f t="shared" si="36"/>
        <v>600000</v>
      </c>
      <c r="E125" s="14">
        <v>0</v>
      </c>
      <c r="F125" s="14">
        <v>0</v>
      </c>
      <c r="G125" s="13">
        <f>D125-E125</f>
        <v>600000</v>
      </c>
    </row>
    <row r="126" spans="1:7" ht="15" x14ac:dyDescent="0.25">
      <c r="A126" s="15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ref="G126:G132" si="37">D126-E126</f>
        <v>0</v>
      </c>
    </row>
    <row r="127" spans="1:7" ht="15" x14ac:dyDescent="0.25">
      <c r="A127" s="15" t="s">
        <v>55</v>
      </c>
      <c r="B127" s="14">
        <v>0</v>
      </c>
      <c r="C127" s="16">
        <v>3700000</v>
      </c>
      <c r="D127" s="13">
        <f t="shared" si="36"/>
        <v>3700000</v>
      </c>
      <c r="E127" s="16">
        <v>1388000</v>
      </c>
      <c r="F127" s="16">
        <v>1388000</v>
      </c>
      <c r="G127" s="13">
        <f>D127-E127</f>
        <v>2312000</v>
      </c>
    </row>
    <row r="128" spans="1:7" ht="15" x14ac:dyDescent="0.25">
      <c r="A128" s="15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37"/>
        <v>0</v>
      </c>
    </row>
    <row r="129" spans="1:7" ht="15" x14ac:dyDescent="0.25">
      <c r="A129" s="15" t="s">
        <v>57</v>
      </c>
      <c r="B129" s="16">
        <v>12000</v>
      </c>
      <c r="C129" s="16">
        <v>38000</v>
      </c>
      <c r="D129" s="13">
        <f t="shared" si="36"/>
        <v>50000</v>
      </c>
      <c r="E129" s="14">
        <v>0</v>
      </c>
      <c r="F129" s="14">
        <v>0</v>
      </c>
      <c r="G129" s="13">
        <f>D129-E129</f>
        <v>50000</v>
      </c>
    </row>
    <row r="130" spans="1:7" ht="15" x14ac:dyDescent="0.25">
      <c r="A130" s="15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37"/>
        <v>0</v>
      </c>
    </row>
    <row r="131" spans="1:7" ht="15" x14ac:dyDescent="0.25">
      <c r="A131" s="15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37"/>
        <v>0</v>
      </c>
    </row>
    <row r="132" spans="1:7" ht="15" x14ac:dyDescent="0.25">
      <c r="A132" s="15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37"/>
        <v>0</v>
      </c>
    </row>
    <row r="133" spans="1:7" ht="15" x14ac:dyDescent="0.25">
      <c r="A133" s="12" t="s">
        <v>61</v>
      </c>
      <c r="B133" s="13">
        <f t="shared" ref="B133:G133" si="38">SUM(B134:B136)</f>
        <v>158510000</v>
      </c>
      <c r="C133" s="13">
        <f t="shared" si="38"/>
        <v>19917951.670000002</v>
      </c>
      <c r="D133" s="13">
        <f t="shared" si="38"/>
        <v>178427951.67000002</v>
      </c>
      <c r="E133" s="13">
        <f t="shared" si="38"/>
        <v>24975700.829999998</v>
      </c>
      <c r="F133" s="13">
        <f t="shared" si="38"/>
        <v>24969553.059999999</v>
      </c>
      <c r="G133" s="13">
        <f t="shared" si="38"/>
        <v>153452250.84000003</v>
      </c>
    </row>
    <row r="134" spans="1:7" ht="15" x14ac:dyDescent="0.25">
      <c r="A134" s="15" t="s">
        <v>62</v>
      </c>
      <c r="B134" s="16">
        <v>158510000</v>
      </c>
      <c r="C134" s="16">
        <v>19368512.670000002</v>
      </c>
      <c r="D134" s="13">
        <f>B134+C134</f>
        <v>177878512.67000002</v>
      </c>
      <c r="E134" s="16">
        <v>24426261.829999998</v>
      </c>
      <c r="F134" s="16">
        <v>24420114.059999999</v>
      </c>
      <c r="G134" s="13">
        <f>D134-E134</f>
        <v>153452250.84000003</v>
      </c>
    </row>
    <row r="135" spans="1:7" ht="15" x14ac:dyDescent="0.25">
      <c r="A135" s="15" t="s">
        <v>63</v>
      </c>
      <c r="B135" s="14">
        <v>0</v>
      </c>
      <c r="C135" s="16">
        <v>549439</v>
      </c>
      <c r="D135" s="13">
        <f>B135+C135</f>
        <v>549439</v>
      </c>
      <c r="E135" s="16">
        <v>549439</v>
      </c>
      <c r="F135" s="16">
        <v>549439</v>
      </c>
      <c r="G135" s="14">
        <f t="shared" ref="G135:G136" si="39">D135-E135</f>
        <v>0</v>
      </c>
    </row>
    <row r="136" spans="1:7" ht="15" x14ac:dyDescent="0.25">
      <c r="A136" s="15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9"/>
        <v>0</v>
      </c>
    </row>
    <row r="137" spans="1:7" ht="15" x14ac:dyDescent="0.25">
      <c r="A137" s="12" t="s">
        <v>65</v>
      </c>
      <c r="B137" s="14">
        <f>SUM(B138:B142,B144:B145)</f>
        <v>0</v>
      </c>
      <c r="C137" s="14">
        <f t="shared" ref="C137:G137" si="40">SUM(C138:C142,C144:C145)</f>
        <v>0</v>
      </c>
      <c r="D137" s="14">
        <v>0</v>
      </c>
      <c r="E137" s="14">
        <f t="shared" si="40"/>
        <v>0</v>
      </c>
      <c r="F137" s="14">
        <v>0</v>
      </c>
      <c r="G137" s="14">
        <f t="shared" si="40"/>
        <v>0</v>
      </c>
    </row>
    <row r="138" spans="1:7" ht="15" x14ac:dyDescent="0.25">
      <c r="A138" s="15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ht="15" x14ac:dyDescent="0.25">
      <c r="A139" s="15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41">D139-E139</f>
        <v>0</v>
      </c>
    </row>
    <row r="140" spans="1:7" ht="15" x14ac:dyDescent="0.25">
      <c r="A140" s="15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41"/>
        <v>0</v>
      </c>
    </row>
    <row r="141" spans="1:7" ht="15" x14ac:dyDescent="0.25">
      <c r="A141" s="15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41"/>
        <v>0</v>
      </c>
    </row>
    <row r="142" spans="1:7" ht="15" x14ac:dyDescent="0.25">
      <c r="A142" s="15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41"/>
        <v>0</v>
      </c>
    </row>
    <row r="143" spans="1:7" ht="15" x14ac:dyDescent="0.25">
      <c r="A143" s="15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41"/>
        <v>0</v>
      </c>
    </row>
    <row r="144" spans="1:7" ht="15" x14ac:dyDescent="0.25">
      <c r="A144" s="15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41"/>
        <v>0</v>
      </c>
    </row>
    <row r="145" spans="1:7" ht="15" x14ac:dyDescent="0.25">
      <c r="A145" s="15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41"/>
        <v>0</v>
      </c>
    </row>
    <row r="146" spans="1:7" ht="15" x14ac:dyDescent="0.25">
      <c r="A146" s="12" t="s">
        <v>74</v>
      </c>
      <c r="B146" s="14">
        <f>SUM(B147:B149)</f>
        <v>0</v>
      </c>
      <c r="C146" s="14">
        <f t="shared" ref="C146:G146" si="42">SUM(C147:C149)</f>
        <v>0</v>
      </c>
      <c r="D146" s="14">
        <v>0</v>
      </c>
      <c r="E146" s="14">
        <f>SUM(E147:E149)</f>
        <v>0</v>
      </c>
      <c r="F146" s="14">
        <f t="shared" si="42"/>
        <v>0</v>
      </c>
      <c r="G146" s="14">
        <f t="shared" si="42"/>
        <v>0</v>
      </c>
    </row>
    <row r="147" spans="1:7" ht="15" x14ac:dyDescent="0.25">
      <c r="A147" s="15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ht="15" x14ac:dyDescent="0.25">
      <c r="A148" s="15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43">D148-E148</f>
        <v>0</v>
      </c>
    </row>
    <row r="149" spans="1:7" ht="15" x14ac:dyDescent="0.25">
      <c r="A149" s="15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43"/>
        <v>0</v>
      </c>
    </row>
    <row r="150" spans="1:7" ht="15" x14ac:dyDescent="0.25">
      <c r="A150" s="12" t="s">
        <v>78</v>
      </c>
      <c r="B150" s="13">
        <f t="shared" ref="B150:G150" si="44">SUM(B151:B157)</f>
        <v>2207142.84</v>
      </c>
      <c r="C150" s="14">
        <f>SUM(C151:C157)</f>
        <v>200000</v>
      </c>
      <c r="D150" s="13">
        <f t="shared" si="44"/>
        <v>2407142.84</v>
      </c>
      <c r="E150" s="13">
        <f t="shared" si="44"/>
        <v>1163054.3500000001</v>
      </c>
      <c r="F150" s="13">
        <f t="shared" si="44"/>
        <v>1163054.3500000001</v>
      </c>
      <c r="G150" s="13">
        <f t="shared" si="44"/>
        <v>1244088.49</v>
      </c>
    </row>
    <row r="151" spans="1:7" ht="15" x14ac:dyDescent="0.25">
      <c r="A151" s="15" t="s">
        <v>79</v>
      </c>
      <c r="B151" s="16">
        <v>1607142.84</v>
      </c>
      <c r="C151" s="14">
        <v>0</v>
      </c>
      <c r="D151" s="13">
        <f t="shared" ref="D151:D152" si="45">B151+C151</f>
        <v>1607142.84</v>
      </c>
      <c r="E151" s="16">
        <v>803571.42</v>
      </c>
      <c r="F151" s="16">
        <v>803571.42</v>
      </c>
      <c r="G151" s="13">
        <f>D151-E151</f>
        <v>803571.42</v>
      </c>
    </row>
    <row r="152" spans="1:7" ht="15" x14ac:dyDescent="0.25">
      <c r="A152" s="15" t="s">
        <v>80</v>
      </c>
      <c r="B152" s="16">
        <v>600000</v>
      </c>
      <c r="C152" s="16">
        <v>200000</v>
      </c>
      <c r="D152" s="13">
        <f t="shared" si="45"/>
        <v>800000</v>
      </c>
      <c r="E152" s="16">
        <v>359482.93</v>
      </c>
      <c r="F152" s="16">
        <v>359482.93</v>
      </c>
      <c r="G152" s="13">
        <f>D152-E152</f>
        <v>440517.07</v>
      </c>
    </row>
    <row r="153" spans="1:7" ht="15" x14ac:dyDescent="0.25">
      <c r="A153" s="15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ref="G153:G157" si="46">D153-E153</f>
        <v>0</v>
      </c>
    </row>
    <row r="154" spans="1:7" ht="15" x14ac:dyDescent="0.25">
      <c r="A154" s="21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46"/>
        <v>0</v>
      </c>
    </row>
    <row r="155" spans="1:7" ht="15" x14ac:dyDescent="0.25">
      <c r="A155" s="15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46"/>
        <v>0</v>
      </c>
    </row>
    <row r="156" spans="1:7" ht="15" x14ac:dyDescent="0.25">
      <c r="A156" s="15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46"/>
        <v>0</v>
      </c>
    </row>
    <row r="157" spans="1:7" ht="15" x14ac:dyDescent="0.25">
      <c r="A157" s="15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46"/>
        <v>0</v>
      </c>
    </row>
    <row r="158" spans="1:7" ht="15" x14ac:dyDescent="0.25">
      <c r="A158" s="22"/>
      <c r="B158" s="19"/>
      <c r="C158" s="19"/>
      <c r="D158" s="19"/>
      <c r="E158" s="19"/>
      <c r="F158" s="19"/>
      <c r="G158" s="19"/>
    </row>
    <row r="159" spans="1:7" ht="15" x14ac:dyDescent="0.25">
      <c r="A159" s="23" t="s">
        <v>87</v>
      </c>
      <c r="B159" s="11">
        <f t="shared" ref="B159:G159" si="47">B9+B84</f>
        <v>500000000</v>
      </c>
      <c r="C159" s="11">
        <f t="shared" si="47"/>
        <v>82028659.959999993</v>
      </c>
      <c r="D159" s="11">
        <f>D9+D84</f>
        <v>582028659.96000004</v>
      </c>
      <c r="E159" s="11">
        <f t="shared" si="47"/>
        <v>171353705.94</v>
      </c>
      <c r="F159" s="11">
        <f t="shared" si="47"/>
        <v>169770022.44999999</v>
      </c>
      <c r="G159" s="11">
        <f t="shared" si="47"/>
        <v>410674954.02000004</v>
      </c>
    </row>
    <row r="160" spans="1:7" ht="15" x14ac:dyDescent="0.25">
      <c r="A160" s="24"/>
      <c r="B160" s="25"/>
      <c r="C160" s="25"/>
      <c r="D160" s="25"/>
      <c r="E160" s="25"/>
      <c r="F160" s="25"/>
      <c r="G160" s="25"/>
    </row>
    <row r="161" spans="1:1" ht="15" x14ac:dyDescent="0.25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2022-07-28T19:37:57Z</dcterms:created>
  <dcterms:modified xsi:type="dcterms:W3CDTF">2022-07-28T19:38:36Z</dcterms:modified>
</cp:coreProperties>
</file>