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6b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8" l="1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58" i="8"/>
  <c r="G47" i="8"/>
  <c r="G48" i="8"/>
  <c r="G49" i="8"/>
  <c r="G50" i="8"/>
  <c r="G51" i="8"/>
  <c r="G52" i="8"/>
  <c r="G53" i="8"/>
  <c r="G54" i="8"/>
  <c r="G55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10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58" i="8"/>
  <c r="D47" i="8"/>
  <c r="D48" i="8"/>
  <c r="D49" i="8"/>
  <c r="D50" i="8"/>
  <c r="D51" i="8"/>
  <c r="D52" i="8"/>
  <c r="D53" i="8"/>
  <c r="D54" i="8"/>
  <c r="D55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10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57" i="8" l="1"/>
  <c r="D57" i="8"/>
  <c r="E57" i="8"/>
  <c r="F57" i="8"/>
  <c r="G57" i="8"/>
  <c r="B57" i="8"/>
  <c r="G9" i="8"/>
  <c r="C9" i="8"/>
  <c r="D9" i="8"/>
  <c r="E9" i="8"/>
  <c r="F9" i="8"/>
  <c r="B9" i="8"/>
  <c r="F76" i="8" l="1"/>
  <c r="E76" i="8"/>
  <c r="B76" i="8"/>
  <c r="D76" i="8"/>
  <c r="C76" i="8"/>
  <c r="G76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<sst xmlns="http://schemas.openxmlformats.org/spreadsheetml/2006/main" count="260" uniqueCount="192">
  <si>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</si>
  <si>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</si>
  <si>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</si>
  <si>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</si>
  <si>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</si>
  <si>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</si>
  <si>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</si>
  <si>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</si>
  <si>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</si>
  <si>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</si>
  <si>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</si>
  <si>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</si>
  <si>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</si>
  <si>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</si>
  <si>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</si>
  <si>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</si>
  <si>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</si>
  <si>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</si>
  <si>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</si>
  <si>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</si>
  <si>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</si>
  <si>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</si>
  <si>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</si>
  <si>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</si>
  <si>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</si>
  <si>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</si>
  <si>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</si>
  <si>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</si>
  <si>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</si>
  <si>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</si>
  <si>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</si>
  <si>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</si>
  <si>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</si>
  <si>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</si>
  <si>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</si>
  <si>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</si>
  <si>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</si>
  <si>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</si>
  <si>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</si>
  <si>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</si>
  <si>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</si>
  <si>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</si>
  <si>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</si>
  <si>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</si>
  <si>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</si>
  <si>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</si>
  <si>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</si>
  <si>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</si>
  <si>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</si>
  <si>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</si>
  <si>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</si>
  <si>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</si>
  <si>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</si>
  <si>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</si>
  <si>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</si>
  <si>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</si>
  <si>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</si>
  <si>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</si>
  <si>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</si>
  <si>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</si>
  <si>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</si>
  <si>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</si>
  <si>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</si>
  <si>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</si>
  <si>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</si>
  <si>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</si>
  <si>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</si>
  <si>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</si>
  <si>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</si>
  <si>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</si>
  <si>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</si>
  <si>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</si>
  <si>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</si>
  <si>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</si>
  <si>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</si>
  <si>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</si>
  <si>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</si>
  <si>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</si>
  <si>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</si>
  <si>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</si>
  <si>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</si>
  <si>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</si>
  <si>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</si>
  <si>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</si>
  <si>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</si>
  <si>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</si>
  <si>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</si>
  <si>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</si>
  <si>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</si>
  <si>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</si>
  <si>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</si>
  <si>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</si>
  <si>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</si>
  <si>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</si>
  <si>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</si>
  <si>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</si>
  <si>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</si>
  <si>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</si>
  <si>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</si>
  <si>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</si>
  <si>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</si>
  <si>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</si>
  <si>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</si>
  <si>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</si>
  <si>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</si>
  <si>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</si>
  <si>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</si>
  <si>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</si>
  <si>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</si>
  <si>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</si>
  <si>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</si>
  <si>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</si>
  <si>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</si>
  <si>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</si>
  <si>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</si>
  <si>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</si>
  <si>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</si>
  <si>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</si>
  <si>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</si>
  <si>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</si>
  <si>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</si>
  <si>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</si>
  <si>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</si>
  <si>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</si>
  <si>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</si>
  <si>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</si>
  <si>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</si>
  <si>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</si>
  <si>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</si>
  <si>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</si>
  <si>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</si>
  <si>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</si>
  <si>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</si>
  <si>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</si>
  <si>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</si>
  <si>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</si>
  <si>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</si>
  <si>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</si>
  <si>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</si>
  <si>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</si>
  <si>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</si>
  <si>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</si>
  <si>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</si>
  <si>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</si>
  <si>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</si>
  <si>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</si>
  <si>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</si>
  <si>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</si>
  <si>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</si>
  <si>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</si>
  <si>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</si>
  <si>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</si>
  <si>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</si>
  <si>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</si>
  <si>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</si>
  <si>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</si>
  <si>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</si>
  <si>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</si>
  <si>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</si>
  <si>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</si>
  <si>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</si>
  <si>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</si>
  <si>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</si>
  <si>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</si>
  <si>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</si>
  <si>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</si>
  <si>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</si>
  <si>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</si>
  <si>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</si>
  <si>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</si>
  <si>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</si>
  <si>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</si>
  <si>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</si>
  <si>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</si>
  <si>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</si>
  <si>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</si>
  <si>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</si>
  <si>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</si>
  <si>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</si>
  <si>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</si>
  <si>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</si>
  <si>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</si>
  <si>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</si>
  <si>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</si>
  <si>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</si>
  <si>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</si>
  <si>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</si>
  <si>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31111M420080200 TRANSITO</t>
  </si>
  <si>
    <t>31111M420080300 PROTECCION CIVIL</t>
  </si>
  <si>
    <t>31111M420080400 MOVILIDAD Y TRANSPORTE</t>
  </si>
  <si>
    <t>31111M420080500 CARCEL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</si>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</sst>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0" fillId="0" borderId="0" xfId="0"/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abSelected="1" zoomScale="78" zoomScaleNormal="70" workbookViewId="0">
      <selection activeCell="A37" sqref="A37"/>
    </sheetView>
  </sheetViews>
  <sheetFormatPr baseColWidth="10" defaultColWidth="11" defaultRowHeight="15" x14ac:dyDescent="0.25"/>
  <cols>
    <col min="1" max="1" width="68.1406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9" t="s">
        <v>24</v>
      </c>
      <c r="B1" s="80"/>
      <c r="C1" s="80"/>
      <c r="D1" s="80"/>
      <c r="E1" s="80"/>
      <c r="F1" s="80"/>
      <c r="G1" s="81"/>
    </row>
    <row r="2" spans="1:7" ht="15" customHeight="1" x14ac:dyDescent="0.25">
      <c r="A2" s="39" t="s">
        <v>191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s">
        <v>139</v>
      </c>
      <c r="B5" s="43"/>
      <c r="C5" s="43"/>
      <c r="D5" s="43"/>
      <c r="E5" s="43"/>
      <c r="F5" s="43"/>
      <c r="G5" s="44"/>
    </row>
    <row r="6" spans="1:7" ht="41.45" customHeight="1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74" t="s">
        <v>1</v>
      </c>
      <c r="B7" s="76" t="s">
        <v>20</v>
      </c>
      <c r="C7" s="76"/>
      <c r="D7" s="76"/>
      <c r="E7" s="76"/>
      <c r="F7" s="76"/>
      <c r="G7" s="78" t="s">
        <v>21</v>
      </c>
    </row>
    <row r="8" spans="1:7" ht="30" x14ac:dyDescent="0.25">
      <c r="A8" s="75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77"/>
    </row>
    <row r="9" spans="1:7" ht="15.75" customHeight="1" x14ac:dyDescent="0.25">
      <c r="A9" s="7" t="s">
        <v>26</v>
      </c>
      <c r="B9" s="8">
        <f>SUM(B10:B55)</f>
        <v>252300000</v>
      </c>
      <c r="C9" s="8">
        <f t="shared" ref="C9:G9" si="0">SUM(C10:C55)</f>
        <v>100890581.95</v>
      </c>
      <c r="D9" s="8">
        <f t="shared" si="0"/>
        <v>353190581.94999999</v>
      </c>
      <c r="E9" s="8">
        <f t="shared" si="0"/>
        <v>185662339.62</v>
      </c>
      <c r="F9" s="8">
        <f t="shared" si="0"/>
        <v>184681773.66000003</v>
      </c>
      <c r="G9" s="8">
        <f t="shared" si="0"/>
        <v>167528242.32999998</v>
      </c>
    </row>
    <row r="10" spans="1:7" x14ac:dyDescent="0.25">
      <c r="A10" s="66" t="s">
        <v>140</v>
      </c>
      <c r="B10" s="68">
        <v>4582592</v>
      </c>
      <c r="C10" s="70">
        <v>0</v>
      </c>
      <c r="D10" s="37">
        <f>B10+C10</f>
        <v>4582592</v>
      </c>
      <c r="E10" s="72">
        <v>2361932.9700000002</v>
      </c>
      <c r="F10" s="72">
        <v>2361922.16</v>
      </c>
      <c r="G10" s="37">
        <f>D10-E10</f>
        <v>2220659.0299999998</v>
      </c>
    </row>
    <row r="11" spans="1:7" s="64" customFormat="1" x14ac:dyDescent="0.25">
      <c r="A11" s="66" t="s">
        <v>141</v>
      </c>
      <c r="B11" s="68">
        <v>1763894</v>
      </c>
      <c r="C11" s="70">
        <v>0</v>
      </c>
      <c r="D11" s="37">
        <f t="shared" ref="D11:D55" si="1">B11+C11</f>
        <v>1763894</v>
      </c>
      <c r="E11" s="72">
        <v>1067815.9099999999</v>
      </c>
      <c r="F11" s="72">
        <v>1067815.9099999999</v>
      </c>
      <c r="G11" s="37">
        <f t="shared" ref="G11:G55" si="2">D11-E11</f>
        <v>696078.09000000008</v>
      </c>
    </row>
    <row r="12" spans="1:7" s="64" customFormat="1" x14ac:dyDescent="0.25">
      <c r="A12" s="66" t="s">
        <v>142</v>
      </c>
      <c r="B12" s="68">
        <v>10997463</v>
      </c>
      <c r="C12" s="70">
        <v>0</v>
      </c>
      <c r="D12" s="37">
        <f t="shared" si="1"/>
        <v>10997463</v>
      </c>
      <c r="E12" s="72">
        <v>7658130.6100000003</v>
      </c>
      <c r="F12" s="72">
        <v>7658130.6100000003</v>
      </c>
      <c r="G12" s="37">
        <f t="shared" si="2"/>
        <v>3339332.3899999997</v>
      </c>
    </row>
    <row r="13" spans="1:7" s="64" customFormat="1" x14ac:dyDescent="0.25">
      <c r="A13" s="66" t="s">
        <v>143</v>
      </c>
      <c r="B13" s="68">
        <v>2310870</v>
      </c>
      <c r="C13" s="70">
        <v>0</v>
      </c>
      <c r="D13" s="37">
        <f t="shared" si="1"/>
        <v>2310870</v>
      </c>
      <c r="E13" s="72">
        <v>1388256.61</v>
      </c>
      <c r="F13" s="72">
        <v>1388256.61</v>
      </c>
      <c r="G13" s="37">
        <f t="shared" si="2"/>
        <v>922613.3899999999</v>
      </c>
    </row>
    <row r="14" spans="1:7" s="64" customFormat="1" x14ac:dyDescent="0.25">
      <c r="A14" s="66" t="s">
        <v>144</v>
      </c>
      <c r="B14" s="68">
        <v>3822822</v>
      </c>
      <c r="C14" s="70">
        <v>7000</v>
      </c>
      <c r="D14" s="37">
        <f t="shared" si="1"/>
        <v>3829822</v>
      </c>
      <c r="E14" s="72">
        <v>2139596.0299999998</v>
      </c>
      <c r="F14" s="72">
        <v>2139596.0299999998</v>
      </c>
      <c r="G14" s="37">
        <f t="shared" si="2"/>
        <v>1690225.9700000002</v>
      </c>
    </row>
    <row r="15" spans="1:7" s="64" customFormat="1" x14ac:dyDescent="0.25">
      <c r="A15" s="66" t="s">
        <v>145</v>
      </c>
      <c r="B15" s="68">
        <v>2264311</v>
      </c>
      <c r="C15" s="70">
        <v>0</v>
      </c>
      <c r="D15" s="37">
        <f t="shared" si="1"/>
        <v>2264311</v>
      </c>
      <c r="E15" s="72">
        <v>1260452.3799999999</v>
      </c>
      <c r="F15" s="72">
        <v>1260452.3799999999</v>
      </c>
      <c r="G15" s="37">
        <f t="shared" si="2"/>
        <v>1003858.6200000001</v>
      </c>
    </row>
    <row r="16" spans="1:7" s="64" customFormat="1" x14ac:dyDescent="0.25">
      <c r="A16" s="66" t="s">
        <v>146</v>
      </c>
      <c r="B16" s="68">
        <v>622502</v>
      </c>
      <c r="C16" s="70">
        <v>10000</v>
      </c>
      <c r="D16" s="37">
        <f t="shared" si="1"/>
        <v>632502</v>
      </c>
      <c r="E16" s="72">
        <v>325978.61</v>
      </c>
      <c r="F16" s="72">
        <v>325978.61</v>
      </c>
      <c r="G16" s="37">
        <f t="shared" si="2"/>
        <v>306523.39</v>
      </c>
    </row>
    <row r="17" spans="1:7" s="64" customFormat="1" x14ac:dyDescent="0.25">
      <c r="A17" s="66" t="s">
        <v>147</v>
      </c>
      <c r="B17" s="68">
        <v>304319</v>
      </c>
      <c r="C17" s="70">
        <v>0</v>
      </c>
      <c r="D17" s="37">
        <f t="shared" si="1"/>
        <v>304319</v>
      </c>
      <c r="E17" s="72">
        <v>186621.23</v>
      </c>
      <c r="F17" s="72">
        <v>186621.23</v>
      </c>
      <c r="G17" s="37">
        <f t="shared" si="2"/>
        <v>117697.76999999999</v>
      </c>
    </row>
    <row r="18" spans="1:7" s="64" customFormat="1" x14ac:dyDescent="0.25">
      <c r="A18" s="66" t="s">
        <v>148</v>
      </c>
      <c r="B18" s="68">
        <v>29397749</v>
      </c>
      <c r="C18" s="70">
        <v>-8392935.8000000007</v>
      </c>
      <c r="D18" s="37">
        <f t="shared" si="1"/>
        <v>21004813.199999999</v>
      </c>
      <c r="E18" s="72">
        <v>5599906.3700000001</v>
      </c>
      <c r="F18" s="72">
        <v>5571630.3700000001</v>
      </c>
      <c r="G18" s="37">
        <f t="shared" si="2"/>
        <v>15404906.829999998</v>
      </c>
    </row>
    <row r="19" spans="1:7" s="64" customFormat="1" x14ac:dyDescent="0.25">
      <c r="A19" s="66" t="s">
        <v>149</v>
      </c>
      <c r="B19" s="68">
        <v>2050420</v>
      </c>
      <c r="C19" s="70">
        <v>-300000</v>
      </c>
      <c r="D19" s="37">
        <f t="shared" si="1"/>
        <v>1750420</v>
      </c>
      <c r="E19" s="72">
        <v>864874.97</v>
      </c>
      <c r="F19" s="72">
        <v>864874.97</v>
      </c>
      <c r="G19" s="37">
        <f t="shared" si="2"/>
        <v>885545.03</v>
      </c>
    </row>
    <row r="20" spans="1:7" s="64" customFormat="1" x14ac:dyDescent="0.25">
      <c r="A20" s="66" t="s">
        <v>150</v>
      </c>
      <c r="B20" s="68">
        <v>2335687</v>
      </c>
      <c r="C20" s="70">
        <v>0</v>
      </c>
      <c r="D20" s="37">
        <f t="shared" si="1"/>
        <v>2335687</v>
      </c>
      <c r="E20" s="72">
        <v>1185192.23</v>
      </c>
      <c r="F20" s="72">
        <v>1185192.23</v>
      </c>
      <c r="G20" s="37">
        <f t="shared" si="2"/>
        <v>1150494.77</v>
      </c>
    </row>
    <row r="21" spans="1:7" s="64" customFormat="1" x14ac:dyDescent="0.25">
      <c r="A21" s="66" t="s">
        <v>151</v>
      </c>
      <c r="B21" s="68">
        <v>7748463</v>
      </c>
      <c r="C21" s="70">
        <v>48861443.75</v>
      </c>
      <c r="D21" s="37">
        <f t="shared" si="1"/>
        <v>56609906.75</v>
      </c>
      <c r="E21" s="72">
        <v>12539608.82</v>
      </c>
      <c r="F21" s="72">
        <v>12539608.800000001</v>
      </c>
      <c r="G21" s="37">
        <f t="shared" si="2"/>
        <v>44070297.93</v>
      </c>
    </row>
    <row r="22" spans="1:7" s="64" customFormat="1" x14ac:dyDescent="0.25">
      <c r="A22" s="66" t="s">
        <v>152</v>
      </c>
      <c r="B22" s="68">
        <v>1781701</v>
      </c>
      <c r="C22" s="70">
        <v>178000</v>
      </c>
      <c r="D22" s="37">
        <f t="shared" si="1"/>
        <v>1959701</v>
      </c>
      <c r="E22" s="72">
        <v>1111473.55</v>
      </c>
      <c r="F22" s="72">
        <v>1111473.55</v>
      </c>
      <c r="G22" s="37">
        <f t="shared" si="2"/>
        <v>848227.45</v>
      </c>
    </row>
    <row r="23" spans="1:7" s="64" customFormat="1" x14ac:dyDescent="0.25">
      <c r="A23" s="66" t="s">
        <v>153</v>
      </c>
      <c r="B23" s="68">
        <v>24936701</v>
      </c>
      <c r="C23" s="70">
        <v>450000</v>
      </c>
      <c r="D23" s="37">
        <f t="shared" si="1"/>
        <v>25386701</v>
      </c>
      <c r="E23" s="72">
        <v>13959233.42</v>
      </c>
      <c r="F23" s="72">
        <v>13959233.42</v>
      </c>
      <c r="G23" s="37">
        <f t="shared" si="2"/>
        <v>11427467.58</v>
      </c>
    </row>
    <row r="24" spans="1:7" s="64" customFormat="1" x14ac:dyDescent="0.25">
      <c r="A24" s="66" t="s">
        <v>154</v>
      </c>
      <c r="B24" s="68">
        <v>11314559</v>
      </c>
      <c r="C24" s="70">
        <v>10673716</v>
      </c>
      <c r="D24" s="37">
        <f t="shared" si="1"/>
        <v>21988275</v>
      </c>
      <c r="E24" s="72">
        <v>18291915.719999999</v>
      </c>
      <c r="F24" s="72">
        <v>18291915.719999999</v>
      </c>
      <c r="G24" s="37">
        <f t="shared" si="2"/>
        <v>3696359.2800000012</v>
      </c>
    </row>
    <row r="25" spans="1:7" s="64" customFormat="1" x14ac:dyDescent="0.25">
      <c r="A25" s="66" t="s">
        <v>155</v>
      </c>
      <c r="B25" s="68">
        <v>4594286</v>
      </c>
      <c r="C25" s="70">
        <v>120000</v>
      </c>
      <c r="D25" s="37">
        <f t="shared" si="1"/>
        <v>4714286</v>
      </c>
      <c r="E25" s="72">
        <v>2934435.93</v>
      </c>
      <c r="F25" s="72">
        <v>2934435.93</v>
      </c>
      <c r="G25" s="37">
        <f t="shared" si="2"/>
        <v>1779850.0699999998</v>
      </c>
    </row>
    <row r="26" spans="1:7" s="64" customFormat="1" x14ac:dyDescent="0.25">
      <c r="A26" s="66" t="s">
        <v>156</v>
      </c>
      <c r="B26" s="68">
        <v>4241745</v>
      </c>
      <c r="C26" s="70">
        <v>90000</v>
      </c>
      <c r="D26" s="37">
        <f t="shared" si="1"/>
        <v>4331745</v>
      </c>
      <c r="E26" s="72">
        <v>2739595.41</v>
      </c>
      <c r="F26" s="72">
        <v>2739595.41</v>
      </c>
      <c r="G26" s="37">
        <f t="shared" si="2"/>
        <v>1592149.5899999999</v>
      </c>
    </row>
    <row r="27" spans="1:7" s="64" customFormat="1" x14ac:dyDescent="0.25">
      <c r="A27" s="66" t="s">
        <v>157</v>
      </c>
      <c r="B27" s="68">
        <v>2624463</v>
      </c>
      <c r="C27" s="70">
        <v>150000</v>
      </c>
      <c r="D27" s="37">
        <f t="shared" si="1"/>
        <v>2774463</v>
      </c>
      <c r="E27" s="72">
        <v>1612208.08</v>
      </c>
      <c r="F27" s="72">
        <v>1612166.39</v>
      </c>
      <c r="G27" s="37">
        <f t="shared" si="2"/>
        <v>1162254.92</v>
      </c>
    </row>
    <row r="28" spans="1:7" s="64" customFormat="1" x14ac:dyDescent="0.25">
      <c r="A28" s="66" t="s">
        <v>158</v>
      </c>
      <c r="B28" s="68">
        <v>3832873</v>
      </c>
      <c r="C28" s="70">
        <v>1239000</v>
      </c>
      <c r="D28" s="37">
        <f t="shared" si="1"/>
        <v>5071873</v>
      </c>
      <c r="E28" s="72">
        <v>1622424.86</v>
      </c>
      <c r="F28" s="72">
        <v>1622424.86</v>
      </c>
      <c r="G28" s="37">
        <f t="shared" si="2"/>
        <v>3449448.1399999997</v>
      </c>
    </row>
    <row r="29" spans="1:7" s="64" customFormat="1" x14ac:dyDescent="0.25">
      <c r="A29" s="66" t="s">
        <v>159</v>
      </c>
      <c r="B29" s="68">
        <v>6458955</v>
      </c>
      <c r="C29" s="70">
        <v>5205000</v>
      </c>
      <c r="D29" s="37">
        <f t="shared" si="1"/>
        <v>11663955</v>
      </c>
      <c r="E29" s="72">
        <v>8245310.5499999998</v>
      </c>
      <c r="F29" s="72">
        <v>8245310.5499999998</v>
      </c>
      <c r="G29" s="37">
        <f t="shared" si="2"/>
        <v>3418644.45</v>
      </c>
    </row>
    <row r="30" spans="1:7" s="64" customFormat="1" x14ac:dyDescent="0.25">
      <c r="A30" s="66" t="s">
        <v>160</v>
      </c>
      <c r="B30" s="68">
        <v>1145669</v>
      </c>
      <c r="C30" s="70">
        <v>22800000</v>
      </c>
      <c r="D30" s="37">
        <f t="shared" si="1"/>
        <v>23945669</v>
      </c>
      <c r="E30" s="72">
        <v>6462036.2999999998</v>
      </c>
      <c r="F30" s="72">
        <v>6462036.2999999998</v>
      </c>
      <c r="G30" s="37">
        <f t="shared" si="2"/>
        <v>17483632.699999999</v>
      </c>
    </row>
    <row r="31" spans="1:7" s="64" customFormat="1" x14ac:dyDescent="0.25">
      <c r="A31" s="66" t="s">
        <v>161</v>
      </c>
      <c r="B31" s="68">
        <v>853379</v>
      </c>
      <c r="C31" s="70">
        <v>150000</v>
      </c>
      <c r="D31" s="37">
        <f t="shared" si="1"/>
        <v>1003379</v>
      </c>
      <c r="E31" s="72">
        <v>581128.84</v>
      </c>
      <c r="F31" s="72">
        <v>581128.84</v>
      </c>
      <c r="G31" s="37">
        <f t="shared" si="2"/>
        <v>422250.16000000003</v>
      </c>
    </row>
    <row r="32" spans="1:7" s="64" customFormat="1" x14ac:dyDescent="0.25">
      <c r="A32" s="66" t="s">
        <v>162</v>
      </c>
      <c r="B32" s="68">
        <v>1007413</v>
      </c>
      <c r="C32" s="70">
        <v>0</v>
      </c>
      <c r="D32" s="37">
        <f t="shared" si="1"/>
        <v>1007413</v>
      </c>
      <c r="E32" s="72">
        <v>193655.26</v>
      </c>
      <c r="F32" s="72">
        <v>193655.26</v>
      </c>
      <c r="G32" s="37">
        <f t="shared" si="2"/>
        <v>813757.74</v>
      </c>
    </row>
    <row r="33" spans="1:7" s="64" customFormat="1" x14ac:dyDescent="0.25">
      <c r="A33" s="66" t="s">
        <v>163</v>
      </c>
      <c r="B33" s="68">
        <v>2375806</v>
      </c>
      <c r="C33" s="70">
        <v>873000</v>
      </c>
      <c r="D33" s="37">
        <f t="shared" si="1"/>
        <v>3248806</v>
      </c>
      <c r="E33" s="72">
        <v>1472493.91</v>
      </c>
      <c r="F33" s="72">
        <v>1472493.91</v>
      </c>
      <c r="G33" s="37">
        <f t="shared" si="2"/>
        <v>1776312.09</v>
      </c>
    </row>
    <row r="34" spans="1:7" s="64" customFormat="1" x14ac:dyDescent="0.25">
      <c r="A34" s="66" t="s">
        <v>164</v>
      </c>
      <c r="B34" s="68">
        <v>245569</v>
      </c>
      <c r="C34" s="70">
        <v>0</v>
      </c>
      <c r="D34" s="37">
        <f t="shared" si="1"/>
        <v>245569</v>
      </c>
      <c r="E34" s="72">
        <v>89871.69</v>
      </c>
      <c r="F34" s="72">
        <v>89871.69</v>
      </c>
      <c r="G34" s="37">
        <f t="shared" si="2"/>
        <v>155697.31</v>
      </c>
    </row>
    <row r="35" spans="1:7" s="64" customFormat="1" x14ac:dyDescent="0.25">
      <c r="A35" s="66" t="s">
        <v>165</v>
      </c>
      <c r="B35" s="68">
        <v>13421071.33</v>
      </c>
      <c r="C35" s="70">
        <v>1312200</v>
      </c>
      <c r="D35" s="37">
        <f t="shared" si="1"/>
        <v>14733271.33</v>
      </c>
      <c r="E35" s="72">
        <v>8851795.7899999991</v>
      </c>
      <c r="F35" s="72">
        <v>8851683.7899999991</v>
      </c>
      <c r="G35" s="37">
        <f t="shared" si="2"/>
        <v>5881475.540000001</v>
      </c>
    </row>
    <row r="36" spans="1:7" s="64" customFormat="1" x14ac:dyDescent="0.25">
      <c r="A36" s="66" t="s">
        <v>166</v>
      </c>
      <c r="B36" s="68">
        <v>30789427.670000002</v>
      </c>
      <c r="C36" s="70">
        <v>3500000</v>
      </c>
      <c r="D36" s="37">
        <f t="shared" si="1"/>
        <v>34289427.670000002</v>
      </c>
      <c r="E36" s="72">
        <v>23464764.609999999</v>
      </c>
      <c r="F36" s="72">
        <v>22587596.48</v>
      </c>
      <c r="G36" s="37">
        <f t="shared" si="2"/>
        <v>10824663.060000002</v>
      </c>
    </row>
    <row r="37" spans="1:7" s="64" customFormat="1" x14ac:dyDescent="0.25">
      <c r="A37" s="66" t="s">
        <v>167</v>
      </c>
      <c r="B37" s="68">
        <v>1461260</v>
      </c>
      <c r="C37" s="70">
        <v>25000</v>
      </c>
      <c r="D37" s="37">
        <f t="shared" si="1"/>
        <v>1486260</v>
      </c>
      <c r="E37" s="72">
        <v>912610.08</v>
      </c>
      <c r="F37" s="72">
        <v>912610.08</v>
      </c>
      <c r="G37" s="37">
        <f t="shared" si="2"/>
        <v>573649.92000000004</v>
      </c>
    </row>
    <row r="38" spans="1:7" s="64" customFormat="1" x14ac:dyDescent="0.25">
      <c r="A38" s="66" t="s">
        <v>168</v>
      </c>
      <c r="B38" s="68">
        <v>2994116</v>
      </c>
      <c r="C38" s="70">
        <v>235000</v>
      </c>
      <c r="D38" s="37">
        <f t="shared" si="1"/>
        <v>3229116</v>
      </c>
      <c r="E38" s="72">
        <v>2115465</v>
      </c>
      <c r="F38" s="72">
        <v>2115465</v>
      </c>
      <c r="G38" s="37">
        <f t="shared" si="2"/>
        <v>1113651</v>
      </c>
    </row>
    <row r="39" spans="1:7" s="64" customFormat="1" x14ac:dyDescent="0.25">
      <c r="A39" s="66" t="s">
        <v>169</v>
      </c>
      <c r="B39" s="68">
        <v>657451</v>
      </c>
      <c r="C39" s="70">
        <v>0</v>
      </c>
      <c r="D39" s="37">
        <f t="shared" si="1"/>
        <v>657451</v>
      </c>
      <c r="E39" s="72">
        <v>321013.46000000002</v>
      </c>
      <c r="F39" s="72">
        <v>321013.46000000002</v>
      </c>
      <c r="G39" s="37">
        <f t="shared" si="2"/>
        <v>336437.54</v>
      </c>
    </row>
    <row r="40" spans="1:7" s="64" customFormat="1" x14ac:dyDescent="0.25">
      <c r="A40" s="66" t="s">
        <v>170</v>
      </c>
      <c r="B40" s="68">
        <v>12445484</v>
      </c>
      <c r="C40" s="70">
        <v>2000000</v>
      </c>
      <c r="D40" s="37">
        <f t="shared" si="1"/>
        <v>14445484</v>
      </c>
      <c r="E40" s="72">
        <v>8697850.9800000004</v>
      </c>
      <c r="F40" s="72">
        <v>8697850.9800000004</v>
      </c>
      <c r="G40" s="37">
        <f t="shared" si="2"/>
        <v>5747633.0199999996</v>
      </c>
    </row>
    <row r="41" spans="1:7" s="64" customFormat="1" x14ac:dyDescent="0.25">
      <c r="A41" s="66" t="s">
        <v>171</v>
      </c>
      <c r="B41" s="68">
        <v>3883525</v>
      </c>
      <c r="C41" s="70">
        <v>0</v>
      </c>
      <c r="D41" s="37">
        <f t="shared" si="1"/>
        <v>3883525</v>
      </c>
      <c r="E41" s="72">
        <v>1918129.8</v>
      </c>
      <c r="F41" s="72">
        <v>1918129.8</v>
      </c>
      <c r="G41" s="37">
        <f t="shared" si="2"/>
        <v>1965395.2</v>
      </c>
    </row>
    <row r="42" spans="1:7" s="64" customFormat="1" x14ac:dyDescent="0.25">
      <c r="A42" s="66" t="s">
        <v>172</v>
      </c>
      <c r="B42" s="68">
        <v>2743524</v>
      </c>
      <c r="C42" s="70">
        <v>191000</v>
      </c>
      <c r="D42" s="37">
        <f t="shared" si="1"/>
        <v>2934524</v>
      </c>
      <c r="E42" s="72">
        <v>1730058.22</v>
      </c>
      <c r="F42" s="72">
        <v>1730058.22</v>
      </c>
      <c r="G42" s="37">
        <f t="shared" si="2"/>
        <v>1204465.78</v>
      </c>
    </row>
    <row r="43" spans="1:7" s="64" customFormat="1" x14ac:dyDescent="0.25">
      <c r="A43" s="66" t="s">
        <v>173</v>
      </c>
      <c r="B43" s="68">
        <v>2659324</v>
      </c>
      <c r="C43" s="70">
        <v>850000</v>
      </c>
      <c r="D43" s="37">
        <f t="shared" si="1"/>
        <v>3509324</v>
      </c>
      <c r="E43" s="72">
        <v>1800107.63</v>
      </c>
      <c r="F43" s="72">
        <v>1800107.63</v>
      </c>
      <c r="G43" s="37">
        <f t="shared" si="2"/>
        <v>1709216.37</v>
      </c>
    </row>
    <row r="44" spans="1:7" s="64" customFormat="1" x14ac:dyDescent="0.25">
      <c r="A44" s="66" t="s">
        <v>174</v>
      </c>
      <c r="B44" s="68">
        <v>6373856</v>
      </c>
      <c r="C44" s="70">
        <v>3175000</v>
      </c>
      <c r="D44" s="37">
        <f t="shared" si="1"/>
        <v>9548856</v>
      </c>
      <c r="E44" s="72">
        <v>8808509.5299999993</v>
      </c>
      <c r="F44" s="72">
        <v>8808509.5299999993</v>
      </c>
      <c r="G44" s="37">
        <f t="shared" si="2"/>
        <v>740346.47000000067</v>
      </c>
    </row>
    <row r="45" spans="1:7" s="64" customFormat="1" x14ac:dyDescent="0.25">
      <c r="A45" s="66" t="s">
        <v>175</v>
      </c>
      <c r="B45" s="68">
        <v>8700753</v>
      </c>
      <c r="C45" s="70">
        <v>873000</v>
      </c>
      <c r="D45" s="37">
        <f t="shared" si="1"/>
        <v>9573753</v>
      </c>
      <c r="E45" s="72">
        <v>7196263.4299999997</v>
      </c>
      <c r="F45" s="72">
        <v>7129913.4299999997</v>
      </c>
      <c r="G45" s="37">
        <f t="shared" si="2"/>
        <v>2377489.5700000003</v>
      </c>
    </row>
    <row r="46" spans="1:7" s="64" customFormat="1" x14ac:dyDescent="0.25">
      <c r="A46" s="66" t="s">
        <v>176</v>
      </c>
      <c r="B46" s="68">
        <v>2086718</v>
      </c>
      <c r="C46" s="70">
        <v>30000</v>
      </c>
      <c r="D46" s="37">
        <f t="shared" si="1"/>
        <v>2116718</v>
      </c>
      <c r="E46" s="72">
        <v>1354445.8</v>
      </c>
      <c r="F46" s="72">
        <v>1354445.8</v>
      </c>
      <c r="G46" s="37">
        <f t="shared" si="2"/>
        <v>762272.2</v>
      </c>
    </row>
    <row r="47" spans="1:7" x14ac:dyDescent="0.25">
      <c r="A47" s="66" t="s">
        <v>177</v>
      </c>
      <c r="B47" s="68">
        <v>3499519</v>
      </c>
      <c r="C47" s="70">
        <v>400000</v>
      </c>
      <c r="D47" s="37">
        <f>B47+C47</f>
        <v>3899519</v>
      </c>
      <c r="E47" s="72">
        <v>2480045.37</v>
      </c>
      <c r="F47" s="72">
        <v>2479953.5099999998</v>
      </c>
      <c r="G47" s="37">
        <f>D47-E47</f>
        <v>1419473.63</v>
      </c>
    </row>
    <row r="48" spans="1:7" x14ac:dyDescent="0.25">
      <c r="A48" s="66" t="s">
        <v>178</v>
      </c>
      <c r="B48" s="68">
        <v>1220727</v>
      </c>
      <c r="C48" s="70">
        <v>550000</v>
      </c>
      <c r="D48" s="37">
        <f t="shared" si="1"/>
        <v>1770727</v>
      </c>
      <c r="E48" s="72">
        <v>720317.32</v>
      </c>
      <c r="F48" s="72">
        <v>720206.96</v>
      </c>
      <c r="G48" s="37">
        <f t="shared" si="2"/>
        <v>1050409.6800000002</v>
      </c>
    </row>
    <row r="49" spans="1:7" x14ac:dyDescent="0.25">
      <c r="A49" s="66" t="s">
        <v>179</v>
      </c>
      <c r="B49" s="68">
        <v>1885469</v>
      </c>
      <c r="C49" s="70">
        <v>268000</v>
      </c>
      <c r="D49" s="37">
        <f t="shared" si="1"/>
        <v>2153469</v>
      </c>
      <c r="E49" s="72">
        <v>688839.97</v>
      </c>
      <c r="F49" s="72">
        <v>688797.99</v>
      </c>
      <c r="G49" s="37">
        <f t="shared" si="2"/>
        <v>1464629.03</v>
      </c>
    </row>
    <row r="50" spans="1:7" s="64" customFormat="1" x14ac:dyDescent="0.25">
      <c r="A50" s="66" t="s">
        <v>180</v>
      </c>
      <c r="B50" s="68">
        <v>908372</v>
      </c>
      <c r="C50" s="70">
        <v>517000</v>
      </c>
      <c r="D50" s="37">
        <f t="shared" si="1"/>
        <v>1425372</v>
      </c>
      <c r="E50" s="72">
        <v>1031173.5</v>
      </c>
      <c r="F50" s="72">
        <v>1022810.39</v>
      </c>
      <c r="G50" s="37">
        <f t="shared" si="2"/>
        <v>394198.5</v>
      </c>
    </row>
    <row r="51" spans="1:7" s="64" customFormat="1" x14ac:dyDescent="0.25">
      <c r="A51" s="66" t="s">
        <v>181</v>
      </c>
      <c r="B51" s="68">
        <v>888338</v>
      </c>
      <c r="C51" s="70">
        <v>0</v>
      </c>
      <c r="D51" s="37">
        <f t="shared" si="1"/>
        <v>888338</v>
      </c>
      <c r="E51" s="72">
        <v>445142</v>
      </c>
      <c r="F51" s="72">
        <v>445142</v>
      </c>
      <c r="G51" s="37">
        <f t="shared" si="2"/>
        <v>443196</v>
      </c>
    </row>
    <row r="52" spans="1:7" x14ac:dyDescent="0.25">
      <c r="A52" s="66" t="s">
        <v>182</v>
      </c>
      <c r="B52" s="68">
        <v>5244916</v>
      </c>
      <c r="C52" s="70">
        <v>0</v>
      </c>
      <c r="D52" s="37">
        <f t="shared" si="1"/>
        <v>5244916</v>
      </c>
      <c r="E52" s="72">
        <v>3365045.34</v>
      </c>
      <c r="F52" s="72">
        <v>3365045.34</v>
      </c>
      <c r="G52" s="37">
        <f t="shared" si="2"/>
        <v>1879870.6600000001</v>
      </c>
    </row>
    <row r="53" spans="1:7" x14ac:dyDescent="0.25">
      <c r="A53" s="66" t="s">
        <v>183</v>
      </c>
      <c r="B53" s="68">
        <v>14202338</v>
      </c>
      <c r="C53" s="70">
        <v>800000</v>
      </c>
      <c r="D53" s="37">
        <f t="shared" si="1"/>
        <v>15002338</v>
      </c>
      <c r="E53" s="72">
        <v>11451753.529999999</v>
      </c>
      <c r="F53" s="72">
        <v>11451753.529999999</v>
      </c>
      <c r="G53" s="37">
        <f t="shared" si="2"/>
        <v>3550584.4700000007</v>
      </c>
    </row>
    <row r="54" spans="1:7" x14ac:dyDescent="0.25">
      <c r="A54" s="66" t="s">
        <v>184</v>
      </c>
      <c r="B54" s="68">
        <v>2619600</v>
      </c>
      <c r="C54" s="70">
        <v>450158</v>
      </c>
      <c r="D54" s="37">
        <f t="shared" si="1"/>
        <v>3069758</v>
      </c>
      <c r="E54" s="72">
        <v>2414858</v>
      </c>
      <c r="F54" s="72">
        <v>2414858</v>
      </c>
      <c r="G54" s="37">
        <f t="shared" si="2"/>
        <v>654900</v>
      </c>
    </row>
    <row r="55" spans="1:7" x14ac:dyDescent="0.25">
      <c r="A55" s="66" t="s">
        <v>185</v>
      </c>
      <c r="B55" s="68">
        <v>0</v>
      </c>
      <c r="C55" s="70">
        <v>3600000</v>
      </c>
      <c r="D55" s="37">
        <f t="shared" si="1"/>
        <v>3600000</v>
      </c>
      <c r="E55" s="72">
        <v>0</v>
      </c>
      <c r="F55" s="72">
        <v>0</v>
      </c>
      <c r="G55" s="37">
        <f t="shared" si="2"/>
        <v>3600000</v>
      </c>
    </row>
    <row r="56" spans="1:7" x14ac:dyDescent="0.25">
      <c r="A56" s="9" t="s">
        <v>2</v>
      </c>
      <c r="B56" s="16"/>
      <c r="C56" s="16"/>
      <c r="D56" s="16"/>
      <c r="E56" s="16"/>
      <c r="F56" s="16"/>
      <c r="G56" s="16"/>
    </row>
    <row r="57" spans="1:7" x14ac:dyDescent="0.25">
      <c r="A57" s="1" t="s">
        <v>27</v>
      </c>
      <c r="B57" s="2">
        <f>SUM(B58:B74)</f>
        <v>272700000</v>
      </c>
      <c r="C57" s="2">
        <f t="shared" ref="C57:G57" si="3">SUM(C58:C74)</f>
        <v>35551225.68</v>
      </c>
      <c r="D57" s="2">
        <f t="shared" si="3"/>
        <v>308251225.68000001</v>
      </c>
      <c r="E57" s="2">
        <f t="shared" si="3"/>
        <v>88490696.209999993</v>
      </c>
      <c r="F57" s="2">
        <f t="shared" si="3"/>
        <v>88183380.459999979</v>
      </c>
      <c r="G57" s="2">
        <f t="shared" si="3"/>
        <v>219760529.47000003</v>
      </c>
    </row>
    <row r="58" spans="1:7" x14ac:dyDescent="0.25">
      <c r="A58" s="67" t="s">
        <v>148</v>
      </c>
      <c r="B58" s="69">
        <v>11466408.84</v>
      </c>
      <c r="C58" s="71">
        <v>2827991</v>
      </c>
      <c r="D58" s="37">
        <f>B58+C58</f>
        <v>14294399.84</v>
      </c>
      <c r="E58" s="73">
        <v>2624462.9900000002</v>
      </c>
      <c r="F58" s="73">
        <v>2624462.9900000002</v>
      </c>
      <c r="G58" s="37">
        <f>D58-E58</f>
        <v>11669936.85</v>
      </c>
    </row>
    <row r="59" spans="1:7" s="65" customFormat="1" x14ac:dyDescent="0.25">
      <c r="A59" s="67" t="s">
        <v>151</v>
      </c>
      <c r="B59" s="69">
        <v>151450000</v>
      </c>
      <c r="C59" s="71">
        <v>-2470745.84</v>
      </c>
      <c r="D59" s="37">
        <f t="shared" ref="D59:D74" si="4">B59+C59</f>
        <v>148979254.16</v>
      </c>
      <c r="E59" s="73">
        <v>9658788.7599999998</v>
      </c>
      <c r="F59" s="73">
        <v>9658788.7599999998</v>
      </c>
      <c r="G59" s="37">
        <f t="shared" ref="G59:G74" si="5">D59-E59</f>
        <v>139320465.40000001</v>
      </c>
    </row>
    <row r="60" spans="1:7" s="65" customFormat="1" x14ac:dyDescent="0.25">
      <c r="A60" s="67" t="s">
        <v>153</v>
      </c>
      <c r="B60" s="69">
        <v>27600000</v>
      </c>
      <c r="C60" s="71">
        <v>0</v>
      </c>
      <c r="D60" s="37">
        <f t="shared" si="4"/>
        <v>27600000</v>
      </c>
      <c r="E60" s="73">
        <v>20700000</v>
      </c>
      <c r="F60" s="73">
        <v>20700000</v>
      </c>
      <c r="G60" s="37">
        <f t="shared" si="5"/>
        <v>6900000</v>
      </c>
    </row>
    <row r="61" spans="1:7" s="65" customFormat="1" x14ac:dyDescent="0.25">
      <c r="A61" s="67" t="s">
        <v>159</v>
      </c>
      <c r="B61" s="69">
        <v>5250000</v>
      </c>
      <c r="C61" s="71">
        <v>8874744.5199999996</v>
      </c>
      <c r="D61" s="37">
        <f t="shared" si="4"/>
        <v>14124744.52</v>
      </c>
      <c r="E61" s="73">
        <v>927744.52</v>
      </c>
      <c r="F61" s="73">
        <v>927744.52</v>
      </c>
      <c r="G61" s="37">
        <f t="shared" si="5"/>
        <v>13197000</v>
      </c>
    </row>
    <row r="62" spans="1:7" s="65" customFormat="1" x14ac:dyDescent="0.25">
      <c r="A62" s="67" t="s">
        <v>160</v>
      </c>
      <c r="B62" s="69">
        <v>0</v>
      </c>
      <c r="C62" s="71">
        <v>9450000</v>
      </c>
      <c r="D62" s="37">
        <f t="shared" si="4"/>
        <v>9450000</v>
      </c>
      <c r="E62" s="73">
        <v>3938947.6</v>
      </c>
      <c r="F62" s="73">
        <v>3938947.6</v>
      </c>
      <c r="G62" s="37">
        <f t="shared" si="5"/>
        <v>5511052.4000000004</v>
      </c>
    </row>
    <row r="63" spans="1:7" s="65" customFormat="1" x14ac:dyDescent="0.25">
      <c r="A63" s="67" t="s">
        <v>186</v>
      </c>
      <c r="B63" s="69">
        <v>44395261</v>
      </c>
      <c r="C63" s="71">
        <v>2491016</v>
      </c>
      <c r="D63" s="37">
        <f t="shared" si="4"/>
        <v>46886277</v>
      </c>
      <c r="E63" s="73">
        <v>24807911.93</v>
      </c>
      <c r="F63" s="73">
        <v>24803157.539999999</v>
      </c>
      <c r="G63" s="37">
        <f t="shared" si="5"/>
        <v>22078365.07</v>
      </c>
    </row>
    <row r="64" spans="1:7" s="65" customFormat="1" x14ac:dyDescent="0.25">
      <c r="A64" s="67" t="s">
        <v>187</v>
      </c>
      <c r="B64" s="69">
        <v>8451731</v>
      </c>
      <c r="C64" s="71">
        <v>1124000</v>
      </c>
      <c r="D64" s="37">
        <f t="shared" si="4"/>
        <v>9575731</v>
      </c>
      <c r="E64" s="73">
        <v>5559289.7599999998</v>
      </c>
      <c r="F64" s="73">
        <v>5291058.5</v>
      </c>
      <c r="G64" s="37">
        <f t="shared" si="5"/>
        <v>4016441.24</v>
      </c>
    </row>
    <row r="65" spans="1:7" s="65" customFormat="1" x14ac:dyDescent="0.25">
      <c r="A65" s="67" t="s">
        <v>188</v>
      </c>
      <c r="B65" s="69">
        <v>2842329</v>
      </c>
      <c r="C65" s="71">
        <v>91000</v>
      </c>
      <c r="D65" s="37">
        <f t="shared" si="4"/>
        <v>2933329</v>
      </c>
      <c r="E65" s="73">
        <v>1650695.01</v>
      </c>
      <c r="F65" s="73">
        <v>1650695.01</v>
      </c>
      <c r="G65" s="37">
        <f t="shared" si="5"/>
        <v>1282633.99</v>
      </c>
    </row>
    <row r="66" spans="1:7" s="65" customFormat="1" x14ac:dyDescent="0.25">
      <c r="A66" s="67" t="s">
        <v>189</v>
      </c>
      <c r="B66" s="69">
        <v>1326661</v>
      </c>
      <c r="C66" s="71">
        <v>35000</v>
      </c>
      <c r="D66" s="37">
        <f t="shared" si="4"/>
        <v>1361661</v>
      </c>
      <c r="E66" s="73">
        <v>868999.07</v>
      </c>
      <c r="F66" s="73">
        <v>868999.07</v>
      </c>
      <c r="G66" s="37">
        <f t="shared" si="5"/>
        <v>492661.93000000005</v>
      </c>
    </row>
    <row r="67" spans="1:7" s="65" customFormat="1" x14ac:dyDescent="0.25">
      <c r="A67" s="67" t="s">
        <v>190</v>
      </c>
      <c r="B67" s="69">
        <v>426911</v>
      </c>
      <c r="C67" s="71">
        <v>0</v>
      </c>
      <c r="D67" s="37">
        <f t="shared" si="4"/>
        <v>426911</v>
      </c>
      <c r="E67" s="73">
        <v>242140.1</v>
      </c>
      <c r="F67" s="73">
        <v>242140.1</v>
      </c>
      <c r="G67" s="37">
        <f t="shared" si="5"/>
        <v>184770.9</v>
      </c>
    </row>
    <row r="68" spans="1:7" x14ac:dyDescent="0.25">
      <c r="A68" s="67" t="s">
        <v>163</v>
      </c>
      <c r="B68" s="69">
        <v>0</v>
      </c>
      <c r="C68" s="71">
        <v>608000</v>
      </c>
      <c r="D68" s="37">
        <f t="shared" si="4"/>
        <v>608000</v>
      </c>
      <c r="E68" s="73">
        <v>0</v>
      </c>
      <c r="F68" s="73">
        <v>0</v>
      </c>
      <c r="G68" s="37">
        <f t="shared" si="5"/>
        <v>608000</v>
      </c>
    </row>
    <row r="69" spans="1:7" x14ac:dyDescent="0.25">
      <c r="A69" s="67" t="s">
        <v>165</v>
      </c>
      <c r="B69" s="69">
        <v>15340698.16</v>
      </c>
      <c r="C69" s="71">
        <v>6100000</v>
      </c>
      <c r="D69" s="37">
        <f t="shared" si="4"/>
        <v>21440698.16</v>
      </c>
      <c r="E69" s="73">
        <v>13655035.210000001</v>
      </c>
      <c r="F69" s="73">
        <v>13655035.210000001</v>
      </c>
      <c r="G69" s="37">
        <f t="shared" si="5"/>
        <v>7785662.9499999993</v>
      </c>
    </row>
    <row r="70" spans="1:7" x14ac:dyDescent="0.25">
      <c r="A70" s="67" t="s">
        <v>166</v>
      </c>
      <c r="B70" s="69">
        <v>4150000</v>
      </c>
      <c r="C70" s="71">
        <v>5300000</v>
      </c>
      <c r="D70" s="37">
        <f t="shared" si="4"/>
        <v>9450000</v>
      </c>
      <c r="E70" s="73">
        <v>3533503.98</v>
      </c>
      <c r="F70" s="73">
        <v>3499173.88</v>
      </c>
      <c r="G70" s="37">
        <f t="shared" si="5"/>
        <v>5916496.0199999996</v>
      </c>
    </row>
    <row r="71" spans="1:7" x14ac:dyDescent="0.25">
      <c r="A71" s="67" t="s">
        <v>174</v>
      </c>
      <c r="B71" s="69">
        <v>0</v>
      </c>
      <c r="C71" s="71">
        <v>733000</v>
      </c>
      <c r="D71" s="37">
        <f t="shared" si="4"/>
        <v>733000</v>
      </c>
      <c r="E71" s="73">
        <v>149999.99</v>
      </c>
      <c r="F71" s="73">
        <v>149999.99</v>
      </c>
      <c r="G71" s="37">
        <f t="shared" si="5"/>
        <v>583000.01</v>
      </c>
    </row>
    <row r="72" spans="1:7" x14ac:dyDescent="0.25">
      <c r="A72" s="67" t="s">
        <v>179</v>
      </c>
      <c r="B72" s="69">
        <v>0</v>
      </c>
      <c r="C72" s="71">
        <v>200000</v>
      </c>
      <c r="D72" s="37">
        <f t="shared" si="4"/>
        <v>200000</v>
      </c>
      <c r="E72" s="73">
        <v>0</v>
      </c>
      <c r="F72" s="73">
        <v>0</v>
      </c>
      <c r="G72" s="37">
        <f t="shared" si="5"/>
        <v>200000</v>
      </c>
    </row>
    <row r="73" spans="1:7" x14ac:dyDescent="0.25">
      <c r="A73" s="67" t="s">
        <v>180</v>
      </c>
      <c r="B73" s="69">
        <v>0</v>
      </c>
      <c r="C73" s="71">
        <v>100000</v>
      </c>
      <c r="D73" s="37">
        <f t="shared" si="4"/>
        <v>100000</v>
      </c>
      <c r="E73" s="73">
        <v>85957.29</v>
      </c>
      <c r="F73" s="73">
        <v>85957.29</v>
      </c>
      <c r="G73" s="37">
        <f t="shared" si="5"/>
        <v>14042.710000000006</v>
      </c>
    </row>
    <row r="74" spans="1:7" x14ac:dyDescent="0.25">
      <c r="A74" s="67" t="s">
        <v>181</v>
      </c>
      <c r="B74" s="69">
        <v>0</v>
      </c>
      <c r="C74" s="71">
        <v>87220</v>
      </c>
      <c r="D74" s="37">
        <f t="shared" si="4"/>
        <v>87220</v>
      </c>
      <c r="E74" s="73">
        <v>87220</v>
      </c>
      <c r="F74" s="73">
        <v>87220</v>
      </c>
      <c r="G74" s="37">
        <f t="shared" si="5"/>
        <v>0</v>
      </c>
    </row>
    <row r="75" spans="1:7" x14ac:dyDescent="0.25">
      <c r="A75" s="9" t="s">
        <v>2</v>
      </c>
      <c r="B75" s="16"/>
      <c r="C75" s="16"/>
      <c r="D75" s="16"/>
      <c r="E75" s="16"/>
      <c r="F75" s="16"/>
      <c r="G75" s="16"/>
    </row>
    <row r="76" spans="1:7" x14ac:dyDescent="0.25">
      <c r="A76" s="1" t="s">
        <v>23</v>
      </c>
      <c r="B76" s="2">
        <f>SUM(B57,B9)</f>
        <v>525000000</v>
      </c>
      <c r="C76" s="2">
        <f t="shared" ref="C76:G76" si="6">SUM(C57,C9)</f>
        <v>136441807.63</v>
      </c>
      <c r="D76" s="2">
        <f t="shared" si="6"/>
        <v>661441807.63</v>
      </c>
      <c r="E76" s="2">
        <f t="shared" si="6"/>
        <v>274153035.82999998</v>
      </c>
      <c r="F76" s="2">
        <f t="shared" si="6"/>
        <v>272865154.12</v>
      </c>
      <c r="G76" s="2">
        <f t="shared" si="6"/>
        <v>387288771.80000001</v>
      </c>
    </row>
    <row r="77" spans="1:7" x14ac:dyDescent="0.25">
      <c r="A77" s="18"/>
      <c r="B77" s="18"/>
      <c r="C77" s="18"/>
      <c r="D77" s="18"/>
      <c r="E77" s="18"/>
      <c r="F77" s="18"/>
      <c r="G77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6:G57 B9:G9 B75:G7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9:G9 B56:G5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84" t="s">
        <v>28</v>
      </c>
      <c r="B1" s="84"/>
      <c r="C1" s="84"/>
      <c r="D1" s="84"/>
      <c r="E1" s="84"/>
      <c r="F1" s="84"/>
      <c r="G1" s="8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30</v>
      </c>
      <c r="B5" s="57"/>
      <c r="C5" s="57"/>
      <c r="D5" s="57"/>
      <c r="E5" s="57"/>
      <c r="F5" s="57"/>
      <c r="G5" s="58"/>
    </row>
    <row r="6" spans="1:7" x14ac:dyDescent="0.25">
      <c r="A6" s="82" t="s">
        <v>31</v>
      </c>
      <c r="B6" s="11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32" t="s">
        <v>32</v>
      </c>
      <c r="C7" s="83"/>
      <c r="D7" s="83"/>
      <c r="E7" s="83"/>
      <c r="F7" s="83"/>
      <c r="G7" s="83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47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30</v>
      </c>
      <c r="B5" s="43"/>
      <c r="C5" s="43"/>
      <c r="D5" s="43"/>
      <c r="E5" s="43"/>
      <c r="F5" s="43"/>
      <c r="G5" s="44"/>
    </row>
    <row r="6" spans="1:7" x14ac:dyDescent="0.25">
      <c r="A6" s="86" t="s">
        <v>49</v>
      </c>
      <c r="B6" s="11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12" t="s">
        <v>32</v>
      </c>
      <c r="C7" s="83"/>
      <c r="D7" s="83"/>
      <c r="E7" s="83"/>
      <c r="F7" s="83"/>
      <c r="G7" s="83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63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9" t="s">
        <v>31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1">
        <f>+F5+1</f>
        <v>2022</v>
      </c>
    </row>
    <row r="6" spans="1:7" ht="32.25" x14ac:dyDescent="0.25">
      <c r="A6" s="78"/>
      <c r="B6" s="91"/>
      <c r="C6" s="91"/>
      <c r="D6" s="91"/>
      <c r="E6" s="91"/>
      <c r="F6" s="91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8" t="s">
        <v>86</v>
      </c>
      <c r="B39" s="88"/>
      <c r="C39" s="88"/>
      <c r="D39" s="88"/>
      <c r="E39" s="88"/>
      <c r="F39" s="88"/>
      <c r="G39" s="88"/>
    </row>
    <row r="40" spans="1:7" x14ac:dyDescent="0.25">
      <c r="A40" s="88" t="s">
        <v>87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88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89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2" t="s">
        <v>49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1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8" t="s">
        <v>86</v>
      </c>
      <c r="B32" s="88"/>
      <c r="C32" s="88"/>
      <c r="D32" s="88"/>
      <c r="E32" s="88"/>
      <c r="F32" s="88"/>
      <c r="G32" s="88"/>
    </row>
    <row r="33" spans="1:7" x14ac:dyDescent="0.25">
      <c r="A33" s="88" t="s">
        <v>87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94" t="s">
        <v>92</v>
      </c>
      <c r="B1" s="94"/>
      <c r="C1" s="94"/>
      <c r="D1" s="94"/>
      <c r="E1" s="94"/>
      <c r="F1" s="94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93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94</v>
      </c>
      <c r="C4" s="49" t="s">
        <v>95</v>
      </c>
      <c r="D4" s="49" t="s">
        <v>96</v>
      </c>
      <c r="E4" s="49" t="s">
        <v>97</v>
      </c>
      <c r="F4" s="49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8" t="s">
        <v>104</v>
      </c>
      <c r="B11" s="22"/>
      <c r="C11" s="22"/>
      <c r="D11" s="22"/>
      <c r="E11" s="22"/>
      <c r="F11" s="22"/>
    </row>
    <row r="12" spans="1:6" ht="15" x14ac:dyDescent="0.25">
      <c r="A12" s="38" t="s">
        <v>105</v>
      </c>
      <c r="B12" s="22"/>
      <c r="C12" s="22"/>
      <c r="D12" s="22"/>
      <c r="E12" s="22"/>
      <c r="F12" s="22"/>
    </row>
    <row r="13" spans="1:6" ht="15" x14ac:dyDescent="0.25">
      <c r="A13" s="38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8" t="s">
        <v>104</v>
      </c>
      <c r="B15" s="22"/>
      <c r="C15" s="22"/>
      <c r="D15" s="22"/>
      <c r="E15" s="22"/>
      <c r="F15" s="22"/>
    </row>
    <row r="16" spans="1:6" ht="15" x14ac:dyDescent="0.25">
      <c r="A16" s="38" t="s">
        <v>105</v>
      </c>
      <c r="B16" s="22"/>
      <c r="C16" s="22"/>
      <c r="D16" s="22"/>
      <c r="E16" s="22"/>
      <c r="F16" s="22"/>
    </row>
    <row r="17" spans="1:6" ht="15" x14ac:dyDescent="0.25">
      <c r="A17" s="38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50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1"/>
      <c r="C20" s="51"/>
      <c r="D20" s="51"/>
      <c r="E20" s="51"/>
      <c r="F20" s="51"/>
    </row>
    <row r="21" spans="1:6" ht="30" x14ac:dyDescent="0.25">
      <c r="A21" s="21" t="s">
        <v>111</v>
      </c>
      <c r="B21" s="51"/>
      <c r="C21" s="51"/>
      <c r="D21" s="51"/>
      <c r="E21" s="51"/>
      <c r="F21" s="51"/>
    </row>
    <row r="22" spans="1:6" ht="30" x14ac:dyDescent="0.25">
      <c r="A22" s="21" t="s">
        <v>112</v>
      </c>
      <c r="B22" s="51"/>
      <c r="C22" s="51"/>
      <c r="D22" s="51"/>
      <c r="E22" s="51"/>
      <c r="F22" s="51"/>
    </row>
    <row r="23" spans="1:6" ht="15" x14ac:dyDescent="0.25">
      <c r="A23" s="21" t="s">
        <v>113</v>
      </c>
      <c r="B23" s="51"/>
      <c r="C23" s="51"/>
      <c r="D23" s="51"/>
      <c r="E23" s="51"/>
      <c r="F23" s="51"/>
    </row>
    <row r="24" spans="1:6" ht="15" x14ac:dyDescent="0.25">
      <c r="A24" s="21" t="s">
        <v>114</v>
      </c>
      <c r="B24" s="52"/>
      <c r="C24" s="22"/>
      <c r="D24" s="22"/>
      <c r="E24" s="22"/>
      <c r="F24" s="22"/>
    </row>
    <row r="25" spans="1:6" ht="15" x14ac:dyDescent="0.25">
      <c r="A25" s="21" t="s">
        <v>115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1"/>
      <c r="C48" s="51"/>
      <c r="D48" s="51"/>
      <c r="E48" s="51"/>
      <c r="F48" s="51"/>
    </row>
    <row r="49" spans="1:6" ht="15" x14ac:dyDescent="0.25">
      <c r="A49" s="21" t="s">
        <v>128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