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<sst xmlns="http://schemas.openxmlformats.org/spreadsheetml/2006/main" count="68" uniqueCount="66">
  <si>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Impuestos</t>
  </si>
  <si>
    <t>Impuestos sobre el patrimonio</t>
  </si>
  <si>
    <t>Contribuciones de mejoras</t>
  </si>
  <si>
    <t>Derechos</t>
  </si>
  <si>
    <t>Derechos por el uso, goce, aprovechamiento o explotación de bienes de dominio público</t>
  </si>
  <si>
    <t>Aprovechamientos de tipo corriente</t>
  </si>
  <si>
    <t>Participaciones</t>
  </si>
  <si>
    <t xml:space="preserve">Aportaciones 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</si>
  <si>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</si>
  <si>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</si>
  <si>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</si>
  <si>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</si>
  <si>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</si>
  <si>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</si>
  <si>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</si>
  <si>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</si>
  <si>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</si>
  <si>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</si>
  <si>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</si>
  <si>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</si>
  <si>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</si>
  <si>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</si>
  <si>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 sobre los ingresos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</si>
  <si>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</si>
  <si>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</si>
  <si>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</si>
  <si>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</si>
  <si>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</si>
  <si>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</si>
  <si>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</si>
  <si>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</si>
  <si>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</si>
  <si>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</si>
  <si>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</si>
  <si>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</si>
  <si>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</si>
  <si>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</si>
  <si>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</si>
  <si>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</si>
  <si>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</si>
  <si>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</si>
  <si>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</si>
  <si>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</si>
  <si>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</si>
  <si>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</si>
  <si>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</si>
  <si>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</si>
  <si>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</si>
  <si>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</si>
  <si>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</si>
  <si>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</si>
  <si>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</si>
  <si>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</si>
  <si>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</si>
  <si>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</si>
  <si>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</si>
  <si>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</si>
  <si>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</si>
  <si>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</si>
  <si>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</si>
  <si>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</si>
  <si>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</si>
  <si>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</si>
  <si>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Concepto</t>
  </si>
  <si>
    <t xml:space="preserve">Otros Ingresos 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</si>
  <si>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CALENDARIO DE INGRESOS DEL EJERCICIO FISCAL 2017 BASE MENSUAL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</si>
</sst>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64" fontId="41" fillId="33" borderId="11" xfId="0" applyNumberFormat="1" applyFont="1" applyFill="1" applyBorder="1" applyAlignment="1">
      <alignment vertical="center" wrapText="1"/>
    </xf>
    <xf numFmtId="164" fontId="41" fillId="33" borderId="12" xfId="0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164" fontId="43" fillId="0" borderId="0" xfId="47" applyNumberFormat="1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 wrapText="1"/>
    </xf>
    <xf numFmtId="164" fontId="44" fillId="0" borderId="13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6" fillId="0" borderId="13" xfId="47" applyNumberFormat="1" applyFont="1" applyBorder="1" applyAlignment="1">
      <alignment vertical="center" wrapText="1"/>
    </xf>
    <xf numFmtId="164" fontId="42" fillId="0" borderId="13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0" fontId="46" fillId="0" borderId="13" xfId="0" applyFont="1" applyBorder="1" applyAlignment="1">
      <alignment horizontal="justify" vertical="center" wrapText="1"/>
    </xf>
    <xf numFmtId="164" fontId="47" fillId="0" borderId="13" xfId="0" applyNumberFormat="1" applyFont="1" applyFill="1" applyBorder="1" applyAlignment="1">
      <alignment vertical="center" wrapText="1"/>
    </xf>
    <xf numFmtId="164" fontId="42" fillId="0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0</xdr:row>
      <xdr:rowOff>714375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K4" sqref="K4"/>
    </sheetView>
  </sheetViews>
  <sheetFormatPr defaultColWidth="11.421875" defaultRowHeight="15"/>
  <cols>
    <col min="1" max="1" width="51.7109375" style="1" customWidth="1"/>
    <col min="2" max="2" width="19.140625" style="2" customWidth="1"/>
    <col min="3" max="3" width="18.140625" style="2" customWidth="1"/>
    <col min="4" max="4" width="18.421875" style="2" customWidth="1"/>
    <col min="5" max="5" width="17.28125" style="2" customWidth="1"/>
    <col min="6" max="6" width="15.8515625" style="2" customWidth="1"/>
    <col min="7" max="7" width="17.00390625" style="2" customWidth="1"/>
    <col min="8" max="8" width="18.7109375" style="2" customWidth="1"/>
    <col min="9" max="9" width="15.7109375" style="2" customWidth="1"/>
    <col min="10" max="10" width="15.421875" style="2" customWidth="1"/>
    <col min="11" max="11" width="17.8515625" style="2" customWidth="1"/>
    <col min="12" max="12" width="18.00390625" style="2" customWidth="1"/>
    <col min="13" max="13" width="15.8515625" style="2" customWidth="1"/>
    <col min="14" max="14" width="16.00390625" style="2" customWidth="1"/>
    <col min="15" max="15" width="2.8515625" style="0" customWidth="1"/>
  </cols>
  <sheetData>
    <row r="1" spans="1:14" ht="57" customHeight="1">
      <c r="A1" s="18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>
      <c r="A2" s="3" t="s">
        <v>63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  <c r="K2" s="4" t="s">
        <v>17</v>
      </c>
      <c r="L2" s="4" t="s">
        <v>18</v>
      </c>
      <c r="M2" s="4" t="s">
        <v>19</v>
      </c>
      <c r="N2" s="5" t="s">
        <v>20</v>
      </c>
    </row>
    <row r="3" spans="1:14" ht="15">
      <c r="A3" s="8" t="s">
        <v>21</v>
      </c>
      <c r="B3" s="10">
        <f>B4+B20+B23+B30+B34+B42+B45+B46+B47+B48+B49+B50+B51+B52+B53+B54+B56</f>
        <v>622253800.19</v>
      </c>
      <c r="C3" s="10">
        <f aca="true" t="shared" si="0" ref="C3:N3">C4+C20+C23+C30+C34+C42+C45+C46+C47+C48+C49+C50+C51+C52+C53+C54+C56</f>
        <v>124547139.97416666</v>
      </c>
      <c r="D3" s="10">
        <f t="shared" si="0"/>
        <v>117049802.51416667</v>
      </c>
      <c r="E3" s="10">
        <f t="shared" si="0"/>
        <v>131549887.59416665</v>
      </c>
      <c r="F3" s="10">
        <f t="shared" si="0"/>
        <v>69548039.50416666</v>
      </c>
      <c r="G3" s="10">
        <f t="shared" si="0"/>
        <v>22471570.381666668</v>
      </c>
      <c r="H3" s="10">
        <f t="shared" si="0"/>
        <v>22502207.181666665</v>
      </c>
      <c r="I3" s="10">
        <f t="shared" si="0"/>
        <v>22426689.41166667</v>
      </c>
      <c r="J3" s="10">
        <f t="shared" si="0"/>
        <v>22455898.851666667</v>
      </c>
      <c r="K3" s="10">
        <f t="shared" si="0"/>
        <v>22394565.781666666</v>
      </c>
      <c r="L3" s="10">
        <f t="shared" si="0"/>
        <v>22381724.601666667</v>
      </c>
      <c r="M3" s="10">
        <f t="shared" si="0"/>
        <v>22432182.05166667</v>
      </c>
      <c r="N3" s="10">
        <f t="shared" si="0"/>
        <v>22494092.34166667</v>
      </c>
    </row>
    <row r="4" spans="1:14" ht="15">
      <c r="A4" s="9" t="s">
        <v>0</v>
      </c>
      <c r="B4" s="11">
        <f>SUM(B5:B19)</f>
        <v>15532185</v>
      </c>
      <c r="C4" s="11">
        <f aca="true" t="shared" si="1" ref="C4:N4">SUM(C5:C19)</f>
        <v>9381814.95</v>
      </c>
      <c r="D4" s="11">
        <f t="shared" si="1"/>
        <v>1884477.49</v>
      </c>
      <c r="E4" s="11">
        <f t="shared" si="1"/>
        <v>1384562.57</v>
      </c>
      <c r="F4" s="11">
        <f t="shared" si="1"/>
        <v>424816.48000000004</v>
      </c>
      <c r="G4" s="11">
        <f t="shared" si="1"/>
        <v>333768.24999999994</v>
      </c>
      <c r="H4" s="11">
        <f t="shared" si="1"/>
        <v>364405.05</v>
      </c>
      <c r="I4" s="11">
        <f t="shared" si="1"/>
        <v>288887.27999999997</v>
      </c>
      <c r="J4" s="11">
        <f t="shared" si="1"/>
        <v>318096.72</v>
      </c>
      <c r="K4" s="11">
        <f t="shared" si="1"/>
        <v>256763.65000000002</v>
      </c>
      <c r="L4" s="11">
        <f t="shared" si="1"/>
        <v>243922.47000000003</v>
      </c>
      <c r="M4" s="11">
        <f t="shared" si="1"/>
        <v>294379.92</v>
      </c>
      <c r="N4" s="11">
        <f t="shared" si="1"/>
        <v>356290.17</v>
      </c>
    </row>
    <row r="5" spans="1:14" ht="15">
      <c r="A5" s="9" t="s">
        <v>22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ht="15">
      <c r="A6" s="9" t="s">
        <v>1</v>
      </c>
      <c r="B6" s="13">
        <v>15310811</v>
      </c>
      <c r="C6" s="14">
        <v>9363367.11</v>
      </c>
      <c r="D6" s="14">
        <v>1866029.6500000001</v>
      </c>
      <c r="E6" s="14">
        <v>1366114.7300000002</v>
      </c>
      <c r="F6" s="14">
        <v>406368.6400000001</v>
      </c>
      <c r="G6" s="14">
        <f>314320.41+1000</f>
        <v>315320.41</v>
      </c>
      <c r="H6" s="14">
        <v>345957.21</v>
      </c>
      <c r="I6" s="14">
        <v>270439.44</v>
      </c>
      <c r="J6" s="14">
        <v>299648.88</v>
      </c>
      <c r="K6" s="14">
        <v>238315.81</v>
      </c>
      <c r="L6" s="14">
        <v>225474.63</v>
      </c>
      <c r="M6" s="14">
        <v>275932.08</v>
      </c>
      <c r="N6" s="14">
        <v>337842.41</v>
      </c>
    </row>
    <row r="7" spans="1:14" ht="24">
      <c r="A7" s="9" t="s">
        <v>23</v>
      </c>
      <c r="B7" s="13">
        <v>104252</v>
      </c>
      <c r="C7" s="14">
        <v>8687.67</v>
      </c>
      <c r="D7" s="14">
        <v>8687.67</v>
      </c>
      <c r="E7" s="14">
        <v>8687.67</v>
      </c>
      <c r="F7" s="14">
        <v>8687.67</v>
      </c>
      <c r="G7" s="14">
        <v>8687.67</v>
      </c>
      <c r="H7" s="14">
        <v>8687.67</v>
      </c>
      <c r="I7" s="14">
        <v>8687.67</v>
      </c>
      <c r="J7" s="14">
        <v>8687.67</v>
      </c>
      <c r="K7" s="14">
        <v>8687.67</v>
      </c>
      <c r="L7" s="14">
        <v>8687.67</v>
      </c>
      <c r="M7" s="14">
        <v>8687.67</v>
      </c>
      <c r="N7" s="14">
        <v>8687.63</v>
      </c>
    </row>
    <row r="8" spans="1:14" ht="15">
      <c r="A8" s="9" t="s">
        <v>24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5">
      <c r="A9" s="9" t="s">
        <v>25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ht="15">
      <c r="A10" s="9" t="s">
        <v>26</v>
      </c>
      <c r="B10" s="13">
        <v>117122</v>
      </c>
      <c r="C10" s="14">
        <v>9760.17</v>
      </c>
      <c r="D10" s="14">
        <v>9760.17</v>
      </c>
      <c r="E10" s="14">
        <v>9760.17</v>
      </c>
      <c r="F10" s="14">
        <v>9760.17</v>
      </c>
      <c r="G10" s="14">
        <v>9760.17</v>
      </c>
      <c r="H10" s="14">
        <v>9760.17</v>
      </c>
      <c r="I10" s="14">
        <v>9760.17</v>
      </c>
      <c r="J10" s="14">
        <v>9760.17</v>
      </c>
      <c r="K10" s="14">
        <v>9760.17</v>
      </c>
      <c r="L10" s="14">
        <v>9760.17</v>
      </c>
      <c r="M10" s="14">
        <v>9760.17</v>
      </c>
      <c r="N10" s="14">
        <v>9760.13</v>
      </c>
    </row>
    <row r="11" spans="1:14" ht="15">
      <c r="A11" s="9" t="s">
        <v>27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>
      <c r="A12" s="1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36">
      <c r="A13" s="9" t="s">
        <v>28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15">
      <c r="A14" s="9" t="s">
        <v>29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15">
      <c r="A15" s="9" t="s">
        <v>30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15">
      <c r="A16" s="9" t="s">
        <v>31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5">
      <c r="A17" s="9" t="s">
        <v>32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ht="15">
      <c r="A18" s="9" t="s">
        <v>33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">
      <c r="A19" s="9" t="s">
        <v>27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15">
      <c r="A20" s="9" t="s">
        <v>2</v>
      </c>
      <c r="B20" s="11">
        <f>SUM(B21:B22)</f>
        <v>165510</v>
      </c>
      <c r="C20" s="11">
        <f aca="true" t="shared" si="2" ref="C20:N20">SUM(C21:C22)</f>
        <v>13792.5</v>
      </c>
      <c r="D20" s="11">
        <f t="shared" si="2"/>
        <v>13792.5</v>
      </c>
      <c r="E20" s="11">
        <f t="shared" si="2"/>
        <v>13792.5</v>
      </c>
      <c r="F20" s="11">
        <f t="shared" si="2"/>
        <v>13792.5</v>
      </c>
      <c r="G20" s="11">
        <f t="shared" si="2"/>
        <v>13792.5</v>
      </c>
      <c r="H20" s="11">
        <f t="shared" si="2"/>
        <v>13792.5</v>
      </c>
      <c r="I20" s="11">
        <f t="shared" si="2"/>
        <v>13792.5</v>
      </c>
      <c r="J20" s="11">
        <f t="shared" si="2"/>
        <v>13792.5</v>
      </c>
      <c r="K20" s="11">
        <f t="shared" si="2"/>
        <v>13792.5</v>
      </c>
      <c r="L20" s="11">
        <f t="shared" si="2"/>
        <v>13792.5</v>
      </c>
      <c r="M20" s="11">
        <f t="shared" si="2"/>
        <v>13792.5</v>
      </c>
      <c r="N20" s="11">
        <f t="shared" si="2"/>
        <v>13792.5</v>
      </c>
    </row>
    <row r="21" spans="1:14" ht="15">
      <c r="A21" s="9" t="s">
        <v>34</v>
      </c>
      <c r="B21" s="13">
        <v>165510</v>
      </c>
      <c r="C21" s="14">
        <v>13792.5</v>
      </c>
      <c r="D21" s="14">
        <v>13792.5</v>
      </c>
      <c r="E21" s="14">
        <v>13792.5</v>
      </c>
      <c r="F21" s="14">
        <v>13792.5</v>
      </c>
      <c r="G21" s="14">
        <v>13792.5</v>
      </c>
      <c r="H21" s="14">
        <v>13792.5</v>
      </c>
      <c r="I21" s="14">
        <v>13792.5</v>
      </c>
      <c r="J21" s="14">
        <v>13792.5</v>
      </c>
      <c r="K21" s="14">
        <v>13792.5</v>
      </c>
      <c r="L21" s="14">
        <v>13792.5</v>
      </c>
      <c r="M21" s="14">
        <v>13792.5</v>
      </c>
      <c r="N21" s="14">
        <v>13792.5</v>
      </c>
    </row>
    <row r="22" spans="1:14" ht="36">
      <c r="A22" s="9" t="s">
        <v>35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ht="15">
      <c r="A23" s="9" t="s">
        <v>3</v>
      </c>
      <c r="B23" s="10">
        <f>SUM(B24:B29)</f>
        <v>19579899</v>
      </c>
      <c r="C23" s="10">
        <f aca="true" t="shared" si="3" ref="C23:N23">SUM(C24:C29)</f>
        <v>1631658.25</v>
      </c>
      <c r="D23" s="10">
        <f t="shared" si="3"/>
        <v>1631658.25</v>
      </c>
      <c r="E23" s="10">
        <f t="shared" si="3"/>
        <v>1631658.25</v>
      </c>
      <c r="F23" s="10">
        <f t="shared" si="3"/>
        <v>1631658.25</v>
      </c>
      <c r="G23" s="10">
        <f t="shared" si="3"/>
        <v>1631658.25</v>
      </c>
      <c r="H23" s="10">
        <f t="shared" si="3"/>
        <v>1631658.25</v>
      </c>
      <c r="I23" s="10">
        <f t="shared" si="3"/>
        <v>1631658.25</v>
      </c>
      <c r="J23" s="10">
        <f t="shared" si="3"/>
        <v>1631658.25</v>
      </c>
      <c r="K23" s="10">
        <f t="shared" si="3"/>
        <v>1631658.25</v>
      </c>
      <c r="L23" s="10">
        <f t="shared" si="3"/>
        <v>1631658.25</v>
      </c>
      <c r="M23" s="10">
        <f t="shared" si="3"/>
        <v>1631658.25</v>
      </c>
      <c r="N23" s="10">
        <f t="shared" si="3"/>
        <v>1631658.25</v>
      </c>
    </row>
    <row r="24" spans="1:14" ht="24">
      <c r="A24" s="9" t="s">
        <v>4</v>
      </c>
      <c r="B24" s="13">
        <v>11383565</v>
      </c>
      <c r="C24" s="14">
        <v>948630.4166666666</v>
      </c>
      <c r="D24" s="14">
        <v>948630.4166666666</v>
      </c>
      <c r="E24" s="14">
        <v>948630.4166666666</v>
      </c>
      <c r="F24" s="14">
        <v>948630.4166666666</v>
      </c>
      <c r="G24" s="14">
        <v>948630.4166666666</v>
      </c>
      <c r="H24" s="14">
        <v>948630.4166666666</v>
      </c>
      <c r="I24" s="14">
        <v>948630.4166666666</v>
      </c>
      <c r="J24" s="14">
        <v>948630.4166666666</v>
      </c>
      <c r="K24" s="14">
        <v>948630.4166666666</v>
      </c>
      <c r="L24" s="14">
        <v>948630.4166666666</v>
      </c>
      <c r="M24" s="14">
        <v>948630.4166666666</v>
      </c>
      <c r="N24" s="14">
        <v>948630.4166666666</v>
      </c>
    </row>
    <row r="25" spans="1:14" ht="15">
      <c r="A25" s="9" t="s">
        <v>36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ht="15">
      <c r="A26" s="9" t="s">
        <v>37</v>
      </c>
      <c r="B26" s="13">
        <v>8196334</v>
      </c>
      <c r="C26" s="14">
        <v>683027.8333333334</v>
      </c>
      <c r="D26" s="14">
        <v>683027.8333333334</v>
      </c>
      <c r="E26" s="14">
        <v>683027.8333333334</v>
      </c>
      <c r="F26" s="14">
        <v>683027.8333333334</v>
      </c>
      <c r="G26" s="14">
        <v>683027.8333333334</v>
      </c>
      <c r="H26" s="14">
        <v>683027.8333333334</v>
      </c>
      <c r="I26" s="14">
        <v>683027.8333333334</v>
      </c>
      <c r="J26" s="14">
        <v>683027.8333333334</v>
      </c>
      <c r="K26" s="14">
        <v>683027.8333333334</v>
      </c>
      <c r="L26" s="14">
        <v>683027.8333333334</v>
      </c>
      <c r="M26" s="14">
        <v>683027.8333333334</v>
      </c>
      <c r="N26" s="14">
        <v>683027.8333333334</v>
      </c>
    </row>
    <row r="27" spans="1:14" ht="15">
      <c r="A27" s="9" t="s">
        <v>38</v>
      </c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>
      <c r="A28" s="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36">
      <c r="A29" s="9" t="s">
        <v>39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">
      <c r="A30" s="9" t="s">
        <v>40</v>
      </c>
      <c r="B30" s="11">
        <f>SUM(B31:B33)</f>
        <v>2778279</v>
      </c>
      <c r="C30" s="10">
        <v>231523.25</v>
      </c>
      <c r="D30" s="10">
        <v>231523.25</v>
      </c>
      <c r="E30" s="10">
        <v>231523.25</v>
      </c>
      <c r="F30" s="10">
        <v>231523.25</v>
      </c>
      <c r="G30" s="10">
        <v>231523.25</v>
      </c>
      <c r="H30" s="10">
        <v>231523.25</v>
      </c>
      <c r="I30" s="10">
        <v>231523.25</v>
      </c>
      <c r="J30" s="10">
        <v>231523.25</v>
      </c>
      <c r="K30" s="10">
        <v>231523.25</v>
      </c>
      <c r="L30" s="10">
        <v>231523.25</v>
      </c>
      <c r="M30" s="10">
        <v>231523.25</v>
      </c>
      <c r="N30" s="10">
        <v>231523.25</v>
      </c>
    </row>
    <row r="31" spans="1:14" ht="15">
      <c r="A31" s="9" t="s">
        <v>41</v>
      </c>
      <c r="B31" s="13">
        <v>2778279</v>
      </c>
      <c r="C31" s="14">
        <v>231523.25</v>
      </c>
      <c r="D31" s="14">
        <v>231523.25</v>
      </c>
      <c r="E31" s="14">
        <v>231523.25</v>
      </c>
      <c r="F31" s="14">
        <v>231523.25</v>
      </c>
      <c r="G31" s="14">
        <v>231523.25</v>
      </c>
      <c r="H31" s="14">
        <v>231523.25</v>
      </c>
      <c r="I31" s="14">
        <v>231523.25</v>
      </c>
      <c r="J31" s="14">
        <v>231523.25</v>
      </c>
      <c r="K31" s="14">
        <v>231523.25</v>
      </c>
      <c r="L31" s="14">
        <v>231523.25</v>
      </c>
      <c r="M31" s="14">
        <v>231523.25</v>
      </c>
      <c r="N31" s="14">
        <v>231523.25</v>
      </c>
    </row>
    <row r="32" spans="1:14" ht="15">
      <c r="A32" s="9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36">
      <c r="A33" s="9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">
      <c r="A34" s="9" t="s">
        <v>44</v>
      </c>
      <c r="B34" s="11">
        <f>B35</f>
        <v>2967027</v>
      </c>
      <c r="C34" s="10">
        <f>B34/12</f>
        <v>247252.25</v>
      </c>
      <c r="D34" s="10">
        <v>247252.25</v>
      </c>
      <c r="E34" s="10">
        <v>247252.25</v>
      </c>
      <c r="F34" s="10">
        <v>247252.25</v>
      </c>
      <c r="G34" s="10">
        <v>247252.25</v>
      </c>
      <c r="H34" s="10">
        <v>247252.25</v>
      </c>
      <c r="I34" s="10">
        <v>247252.25</v>
      </c>
      <c r="J34" s="10">
        <v>247252.25</v>
      </c>
      <c r="K34" s="10">
        <v>247252.25</v>
      </c>
      <c r="L34" s="10">
        <v>247252.25</v>
      </c>
      <c r="M34" s="10">
        <v>247252.25</v>
      </c>
      <c r="N34" s="10">
        <v>247252.25</v>
      </c>
    </row>
    <row r="35" spans="1:14" ht="15">
      <c r="A35" s="9" t="s">
        <v>5</v>
      </c>
      <c r="B35" s="13">
        <v>2967027</v>
      </c>
      <c r="C35" s="14">
        <v>247252.25</v>
      </c>
      <c r="D35" s="14">
        <v>247252.25</v>
      </c>
      <c r="E35" s="14">
        <v>247252.25</v>
      </c>
      <c r="F35" s="14">
        <v>247252.25</v>
      </c>
      <c r="G35" s="14">
        <v>247252.25</v>
      </c>
      <c r="H35" s="14">
        <v>247252.25</v>
      </c>
      <c r="I35" s="14">
        <v>247252.25</v>
      </c>
      <c r="J35" s="14">
        <v>247252.25</v>
      </c>
      <c r="K35" s="14">
        <v>247252.25</v>
      </c>
      <c r="L35" s="14">
        <v>247252.25</v>
      </c>
      <c r="M35" s="14">
        <v>247252.25</v>
      </c>
      <c r="N35" s="14">
        <v>247252.25</v>
      </c>
    </row>
    <row r="36" spans="1:14" ht="15">
      <c r="A36" s="9" t="s">
        <v>45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36">
      <c r="A37" s="9" t="s">
        <v>46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ht="15">
      <c r="A38" s="9" t="s">
        <v>47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1:14" ht="24">
      <c r="A39" s="9" t="s">
        <v>48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1:14" ht="24">
      <c r="A40" s="9" t="s">
        <v>49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ht="24">
      <c r="A41" s="9" t="s">
        <v>50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ht="15">
      <c r="A42" s="9" t="s">
        <v>51</v>
      </c>
      <c r="B42" s="10">
        <f>B43+B44</f>
        <v>258090166</v>
      </c>
      <c r="C42" s="10">
        <f aca="true" t="shared" si="4" ref="C42:N42">C43+C44</f>
        <v>56039090.33</v>
      </c>
      <c r="D42" s="10">
        <f t="shared" si="4"/>
        <v>56039090.33</v>
      </c>
      <c r="E42" s="10">
        <f t="shared" si="4"/>
        <v>56039090.33</v>
      </c>
      <c r="F42" s="10">
        <f t="shared" si="4"/>
        <v>9996988.33</v>
      </c>
      <c r="G42" s="10">
        <f t="shared" si="4"/>
        <v>9996988.33</v>
      </c>
      <c r="H42" s="10">
        <f t="shared" si="4"/>
        <v>9996988.33</v>
      </c>
      <c r="I42" s="10">
        <f t="shared" si="4"/>
        <v>9996988.33</v>
      </c>
      <c r="J42" s="10">
        <f t="shared" si="4"/>
        <v>9996988.33</v>
      </c>
      <c r="K42" s="10">
        <f t="shared" si="4"/>
        <v>9996988.33</v>
      </c>
      <c r="L42" s="10">
        <f t="shared" si="4"/>
        <v>9996988.33</v>
      </c>
      <c r="M42" s="10">
        <f t="shared" si="4"/>
        <v>9996988.33</v>
      </c>
      <c r="N42" s="10">
        <f t="shared" si="4"/>
        <v>9996988.37</v>
      </c>
    </row>
    <row r="43" spans="1:14" ht="15">
      <c r="A43" s="9" t="s">
        <v>6</v>
      </c>
      <c r="B43" s="13">
        <v>119963860</v>
      </c>
      <c r="C43" s="14">
        <v>9996988.33</v>
      </c>
      <c r="D43" s="14">
        <v>9996988.33</v>
      </c>
      <c r="E43" s="14">
        <v>9996988.33</v>
      </c>
      <c r="F43" s="14">
        <v>9996988.33</v>
      </c>
      <c r="G43" s="14">
        <v>9996988.33</v>
      </c>
      <c r="H43" s="14">
        <v>9996988.33</v>
      </c>
      <c r="I43" s="14">
        <v>9996988.33</v>
      </c>
      <c r="J43" s="14">
        <v>9996988.33</v>
      </c>
      <c r="K43" s="14">
        <v>9996988.33</v>
      </c>
      <c r="L43" s="14">
        <v>9996988.33</v>
      </c>
      <c r="M43" s="14">
        <v>9996988.33</v>
      </c>
      <c r="N43" s="14">
        <v>9996988.37</v>
      </c>
    </row>
    <row r="44" spans="1:14" ht="15">
      <c r="A44" s="9" t="s">
        <v>7</v>
      </c>
      <c r="B44" s="13">
        <v>138126306</v>
      </c>
      <c r="C44" s="14">
        <v>46042102</v>
      </c>
      <c r="D44" s="14">
        <v>46042102</v>
      </c>
      <c r="E44" s="14">
        <v>46042102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</row>
    <row r="45" spans="1:14" ht="15">
      <c r="A45" s="9" t="s">
        <v>52</v>
      </c>
      <c r="B45" s="12">
        <f>183978824.79+3962858.78</f>
        <v>187941683.57</v>
      </c>
      <c r="C45" s="12">
        <f>B45/4</f>
        <v>46985420.8925</v>
      </c>
      <c r="D45" s="12">
        <v>46985420.8925</v>
      </c>
      <c r="E45" s="12">
        <v>46985420.8925</v>
      </c>
      <c r="F45" s="12">
        <v>46985420.8925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ht="15">
      <c r="A46" s="9" t="s">
        <v>53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15">
      <c r="A47" s="9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ht="15">
      <c r="A48" s="9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1:14" ht="15">
      <c r="A49" s="9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ht="15">
      <c r="A50" s="9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15">
      <c r="A51" s="9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15">
      <c r="A52" s="9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ht="15">
      <c r="A53" s="9" t="s">
        <v>60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15">
      <c r="A54" s="9" t="s">
        <v>61</v>
      </c>
      <c r="B54" s="12">
        <v>15000000</v>
      </c>
      <c r="C54" s="12">
        <v>0</v>
      </c>
      <c r="D54" s="12">
        <v>0</v>
      </c>
      <c r="E54" s="17">
        <v>15000000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ht="15">
      <c r="A55" s="9" t="s">
        <v>62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15">
      <c r="A56" s="9" t="s">
        <v>64</v>
      </c>
      <c r="B56" s="12">
        <f>130073+1450000+409760.59+1709513.7+116499703.33</f>
        <v>120199050.62</v>
      </c>
      <c r="C56" s="12">
        <f>B56/12</f>
        <v>10016587.551666668</v>
      </c>
      <c r="D56" s="12">
        <v>10016587.551666668</v>
      </c>
      <c r="E56" s="12">
        <v>10016587.551666668</v>
      </c>
      <c r="F56" s="12">
        <v>10016587.551666668</v>
      </c>
      <c r="G56" s="12">
        <v>10016587.551666668</v>
      </c>
      <c r="H56" s="12">
        <v>10016587.551666668</v>
      </c>
      <c r="I56" s="12">
        <v>10016587.551666668</v>
      </c>
      <c r="J56" s="12">
        <v>10016587.551666668</v>
      </c>
      <c r="K56" s="12">
        <v>10016587.551666668</v>
      </c>
      <c r="L56" s="12">
        <v>10016587.551666668</v>
      </c>
      <c r="M56" s="12">
        <v>10016587.551666668</v>
      </c>
      <c r="N56" s="12">
        <v>10016587.551666668</v>
      </c>
    </row>
    <row r="57" spans="1:14" ht="1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Toshiba</cp:lastModifiedBy>
  <dcterms:created xsi:type="dcterms:W3CDTF">2017-05-26T14:32:39Z</dcterms:created>
  <dcterms:modified xsi:type="dcterms:W3CDTF">2017-06-10T02:36:37Z</dcterms:modified>
  <cp:category/>
  <cp:version/>
  <cp:contentType/>
  <cp:contentStatus/>
</cp:coreProperties>
</file>