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Hoja1" sheetId="1" state="hidden" r:id="rId1"/>
    <sheet name="F6a" sheetId="2" r:id="rId2"/>
  </sheets>
  <definedNames>
    <definedName name="_xlnm.Print_Titles" localSheetId="1">'F6a'!$1:$3</definedName>
  </definedNames>
  <calcPr fullCalcOnLoad="1"/>
</workbook>
</file>

<file path=xl/sharedStrings.xml><?xml version="1.0" encoding="utf-8"?>
<sst xmlns="http://schemas.openxmlformats.org/spreadsheetml/2006/main" count="166" uniqueCount="93">
  <si>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</si>
  <si>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</si>
  <si>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</si>
  <si>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</si>
  <si>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</si>
  <si>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</si>
  <si>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</si>
  <si>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</si>
  <si>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</si>
  <si>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</si>
  <si>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</si>
  <si>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</si>
  <si>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</si>
  <si>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</si>
  <si>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</si>
  <si>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</si>
  <si>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</si>
  <si>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</si>
  <si>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</si>
  <si>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</si>
  <si>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</si>
  <si>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</si>
  <si>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</si>
  <si>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</si>
  <si>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</si>
  <si>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</si>
  <si>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</si>
  <si>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</si>
  <si>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</si>
  <si>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</si>
  <si>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</si>
  <si>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</si>
  <si>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</si>
  <si>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</si>
  <si>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</si>
  <si>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</si>
  <si>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</si>
  <si>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</si>
  <si>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</si>
  <si>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</si>
  <si>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</si>
  <si>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</si>
  <si>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</si>
  <si>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</si>
  <si>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</si>
  <si>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</si>
  <si>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</si>
  <si>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</si>
  <si>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</si>
  <si>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</si>
  <si>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</si>
  <si>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</si>
  <si>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</si>
  <si>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</si>
  <si>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</si>
  <si>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</si>
  <si>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</si>
  <si>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</si>
  <si>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</si>
  <si>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</si>
  <si>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</si>
  <si>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</si>
  <si>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</si>
  <si>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</si>
  <si>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</si>
  <si>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</si>
  <si>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</si>
  <si>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</si>
  <si>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</si>
  <si>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</si>
  <si>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</si>
  <si>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</si>
  <si>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</si>
  <si>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</si>
  <si>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</si>
  <si>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</si>
  <si>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</si>
  <si>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</si>
  <si>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</si>
  <si>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</si>
  <si>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</si>
  <si>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</si>
  <si>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</si>
  <si>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</si>
  <si>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</si>
  <si>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 (b)
(PESOS)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</si>
  <si>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</si>
  <si>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</si>
  <si>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</si>
  <si>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</si>
  <si>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0191459783 M.V.D.S  VERA AGUILAR GLORIA</t>
  </si>
  <si>
    <t>0191474375 M.V.D.S  ZARATE HENANDEZ JAVI</t>
  </si>
  <si>
    <t>0191474359 M.V.D.S  ZAVALA ESTRADA JOSE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</si>
</sst>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0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2"/>
    </xf>
    <xf numFmtId="0" fontId="48" fillId="0" borderId="13" xfId="0" applyFont="1" applyBorder="1" applyAlignment="1">
      <alignment horizontal="left" vertical="center" indent="1"/>
    </xf>
    <xf numFmtId="4" fontId="48" fillId="0" borderId="13" xfId="0" applyNumberFormat="1" applyFont="1" applyBorder="1" applyAlignment="1">
      <alignment vertical="center"/>
    </xf>
    <xf numFmtId="0" fontId="37" fillId="0" borderId="13" xfId="0" applyFont="1" applyBorder="1" applyAlignment="1">
      <alignment horizontal="left" vertical="center" indent="1"/>
    </xf>
    <xf numFmtId="0" fontId="37" fillId="0" borderId="13" xfId="0" applyFont="1" applyBorder="1" applyAlignment="1">
      <alignment horizontal="left" vertical="center" indent="2"/>
    </xf>
    <xf numFmtId="4" fontId="37" fillId="0" borderId="13" xfId="0" applyNumberFormat="1" applyFont="1" applyBorder="1" applyAlignment="1">
      <alignment vertical="center"/>
    </xf>
    <xf numFmtId="0" fontId="37" fillId="0" borderId="11" xfId="0" applyFont="1" applyBorder="1" applyAlignment="1">
      <alignment horizontal="left" vertical="center"/>
    </xf>
    <xf numFmtId="4" fontId="37" fillId="0" borderId="11" xfId="0" applyNumberFormat="1" applyFont="1" applyBorder="1" applyAlignment="1">
      <alignment vertical="center"/>
    </xf>
    <xf numFmtId="0" fontId="37" fillId="0" borderId="0" xfId="0" applyFont="1" applyAlignment="1">
      <alignment/>
    </xf>
    <xf numFmtId="4" fontId="48" fillId="0" borderId="10" xfId="0" applyNumberFormat="1" applyFont="1" applyBorder="1" applyAlignment="1">
      <alignment vertical="center"/>
    </xf>
    <xf numFmtId="0" fontId="37" fillId="0" borderId="0" xfId="52" applyProtection="1">
      <alignment/>
      <protection locked="0"/>
    </xf>
    <xf numFmtId="0" fontId="37" fillId="0" borderId="0" xfId="52">
      <alignment/>
      <protection/>
    </xf>
    <xf numFmtId="0" fontId="49" fillId="0" borderId="0" xfId="52" applyFont="1">
      <alignment/>
      <protection/>
    </xf>
    <xf numFmtId="4" fontId="47" fillId="0" borderId="14" xfId="0" applyNumberFormat="1" applyFont="1" applyBorder="1" applyAlignment="1">
      <alignment vertical="center"/>
    </xf>
    <xf numFmtId="0" fontId="44" fillId="0" borderId="0" xfId="0" applyFont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4" fontId="48" fillId="0" borderId="18" xfId="0" applyNumberFormat="1" applyFont="1" applyBorder="1" applyAlignment="1">
      <alignment vertical="center"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1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2028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8" customWidth="1"/>
  </cols>
  <sheetData>
    <row r="1" spans="1:2" ht="11.25">
      <c r="A1" s="17"/>
      <c r="B1" s="17"/>
    </row>
    <row r="2020" ht="11.25">
      <c r="A2020" s="19" t="s">
        <v>84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selection activeCell="K5" sqref="K5"/>
    </sheetView>
  </sheetViews>
  <sheetFormatPr defaultColWidth="12" defaultRowHeight="12.75"/>
  <cols>
    <col min="1" max="1" width="80.83203125" style="1" customWidth="1"/>
    <col min="2" max="2" width="15.33203125" style="1" customWidth="1"/>
    <col min="3" max="3" width="16.83203125" style="1" customWidth="1"/>
    <col min="4" max="4" width="14.33203125" style="1" customWidth="1"/>
    <col min="5" max="5" width="13.5" style="1" customWidth="1"/>
    <col min="6" max="6" width="14.5" style="1" customWidth="1"/>
    <col min="7" max="7" width="15.16015625" style="1" customWidth="1"/>
    <col min="8" max="8" width="12" style="1" customWidth="1"/>
    <col min="9" max="9" width="14.33203125" style="1" bestFit="1" customWidth="1"/>
    <col min="10" max="16384" width="12" style="1" customWidth="1"/>
  </cols>
  <sheetData>
    <row r="1" spans="1:7" ht="78.75" customHeight="1">
      <c r="A1" s="33" t="s">
        <v>85</v>
      </c>
      <c r="B1" s="34"/>
      <c r="C1" s="34"/>
      <c r="D1" s="34"/>
      <c r="E1" s="34"/>
      <c r="F1" s="34"/>
      <c r="G1" s="35"/>
    </row>
    <row r="2" spans="1:7" ht="12.75">
      <c r="A2" s="2"/>
      <c r="B2" s="36" t="s">
        <v>0</v>
      </c>
      <c r="C2" s="36"/>
      <c r="D2" s="36"/>
      <c r="E2" s="36"/>
      <c r="F2" s="36"/>
      <c r="G2" s="2"/>
    </row>
    <row r="3" spans="1:7" ht="22.5">
      <c r="A3" s="3" t="s">
        <v>1</v>
      </c>
      <c r="B3" s="4" t="s">
        <v>2</v>
      </c>
      <c r="C3" s="22" t="s">
        <v>3</v>
      </c>
      <c r="D3" s="24" t="s">
        <v>4</v>
      </c>
      <c r="E3" s="23" t="s">
        <v>5</v>
      </c>
      <c r="F3" s="24" t="s">
        <v>6</v>
      </c>
      <c r="G3" s="3" t="s">
        <v>7</v>
      </c>
    </row>
    <row r="4" spans="1:7" ht="12.75">
      <c r="A4" s="5" t="s">
        <v>8</v>
      </c>
      <c r="B4" s="16">
        <f>B5+B13+B23+B33+B43+B53+B57+B66+B70</f>
        <v>183648966.07</v>
      </c>
      <c r="C4" s="30">
        <f>C5+C13+C23+C33+C43+C53+C57+C66+C70</f>
        <v>11855090.140000002</v>
      </c>
      <c r="D4" s="16">
        <f>D5+D13+D23+D33+D43+D53+D57+D66+D70</f>
        <v>195504056.21</v>
      </c>
      <c r="E4" s="30">
        <f>E5+E13+E23+E33+E43+E53+E57+E66+E70</f>
        <v>31297675.350000005</v>
      </c>
      <c r="F4" s="16">
        <f>F5+F13+F23+F33+F43+F53+F57+F66+F70</f>
        <v>29924815.169999998</v>
      </c>
      <c r="G4" s="16">
        <f>G5+G13+G23+G33+G43+G53+G57+G66+G70</f>
        <v>164206380.85999998</v>
      </c>
    </row>
    <row r="5" spans="1:7" ht="12.75">
      <c r="A5" s="6" t="s">
        <v>9</v>
      </c>
      <c r="B5" s="9">
        <f>SUM(B6:B12)</f>
        <v>91522638.94000001</v>
      </c>
      <c r="C5" s="28">
        <f>SUM(C6:C12)</f>
        <v>-439988</v>
      </c>
      <c r="D5" s="9">
        <f>SUM(D6:D12)</f>
        <v>91082650.94000001</v>
      </c>
      <c r="E5" s="28">
        <f>SUM(E6:E12)</f>
        <v>20155343.110000003</v>
      </c>
      <c r="F5" s="9">
        <f>SUM(F6:F12)</f>
        <v>19933682.09</v>
      </c>
      <c r="G5" s="9">
        <f>SUM(G6:G12)</f>
        <v>70927307.82999998</v>
      </c>
    </row>
    <row r="6" spans="1:7" ht="12.75">
      <c r="A6" s="7" t="s">
        <v>10</v>
      </c>
      <c r="B6" s="12">
        <v>53088704.6</v>
      </c>
      <c r="C6" s="27">
        <f>D6-B6</f>
        <v>619812</v>
      </c>
      <c r="D6" s="12">
        <v>53708516.6</v>
      </c>
      <c r="E6" s="27">
        <v>13167091.39</v>
      </c>
      <c r="F6" s="12">
        <v>13166229.41</v>
      </c>
      <c r="G6" s="12">
        <f>D6-E6</f>
        <v>40541425.21</v>
      </c>
    </row>
    <row r="7" spans="1:7" ht="12.75">
      <c r="A7" s="7" t="s">
        <v>11</v>
      </c>
      <c r="B7" s="12">
        <v>1332270.65</v>
      </c>
      <c r="C7" s="27">
        <f aca="true" t="shared" si="0" ref="C7:C32">D7-B7</f>
        <v>950000</v>
      </c>
      <c r="D7" s="12">
        <v>2282270.65</v>
      </c>
      <c r="E7" s="27">
        <v>1120873.74</v>
      </c>
      <c r="F7" s="12">
        <v>1120873.74</v>
      </c>
      <c r="G7" s="12">
        <f aca="true" t="shared" si="1" ref="G7:G70">D7-E7</f>
        <v>1161396.91</v>
      </c>
    </row>
    <row r="8" spans="1:7" ht="12.75">
      <c r="A8" s="7" t="s">
        <v>12</v>
      </c>
      <c r="B8" s="12">
        <v>13197602</v>
      </c>
      <c r="C8" s="27">
        <f t="shared" si="0"/>
        <v>-522740</v>
      </c>
      <c r="D8" s="12">
        <v>12674862</v>
      </c>
      <c r="E8" s="27">
        <v>343403.96</v>
      </c>
      <c r="F8" s="12">
        <v>333508.16</v>
      </c>
      <c r="G8" s="12">
        <f t="shared" si="1"/>
        <v>12331458.04</v>
      </c>
    </row>
    <row r="9" spans="1:7" ht="12.75">
      <c r="A9" s="7" t="s">
        <v>13</v>
      </c>
      <c r="B9" s="12">
        <v>5288069.29</v>
      </c>
      <c r="C9" s="27">
        <f t="shared" si="0"/>
        <v>-1450000</v>
      </c>
      <c r="D9" s="12">
        <v>3838069.29</v>
      </c>
      <c r="E9" s="27">
        <v>646476.06</v>
      </c>
      <c r="F9" s="12">
        <v>459892.82</v>
      </c>
      <c r="G9" s="12">
        <f t="shared" si="1"/>
        <v>3191593.23</v>
      </c>
    </row>
    <row r="10" spans="1:7" ht="12.75">
      <c r="A10" s="7" t="s">
        <v>14</v>
      </c>
      <c r="B10" s="12">
        <v>12141878</v>
      </c>
      <c r="C10" s="27">
        <f t="shared" si="0"/>
        <v>-149628</v>
      </c>
      <c r="D10" s="12">
        <v>11992250</v>
      </c>
      <c r="E10" s="27">
        <v>3247743.16</v>
      </c>
      <c r="F10" s="12">
        <v>3223423.16</v>
      </c>
      <c r="G10" s="12">
        <f t="shared" si="1"/>
        <v>8744506.84</v>
      </c>
    </row>
    <row r="11" spans="1:7" ht="12.75">
      <c r="A11" s="7" t="s">
        <v>15</v>
      </c>
      <c r="B11" s="31"/>
      <c r="C11" s="27"/>
      <c r="D11" s="31"/>
      <c r="E11" s="15"/>
      <c r="F11" s="31"/>
      <c r="G11" s="12">
        <f t="shared" si="1"/>
        <v>0</v>
      </c>
    </row>
    <row r="12" spans="1:7" ht="12.75">
      <c r="A12" s="7" t="s">
        <v>16</v>
      </c>
      <c r="B12" s="12">
        <v>6474114.4</v>
      </c>
      <c r="C12" s="27">
        <f t="shared" si="0"/>
        <v>112568</v>
      </c>
      <c r="D12" s="12">
        <v>6586682.4</v>
      </c>
      <c r="E12" s="27">
        <v>1629754.8</v>
      </c>
      <c r="F12" s="12">
        <v>1629754.8</v>
      </c>
      <c r="G12" s="12">
        <f t="shared" si="1"/>
        <v>4956927.600000001</v>
      </c>
    </row>
    <row r="13" spans="1:7" ht="12.75">
      <c r="A13" s="6" t="s">
        <v>17</v>
      </c>
      <c r="B13" s="9">
        <f>SUM(B14:B22)</f>
        <v>10353951.079999998</v>
      </c>
      <c r="C13" s="28">
        <f>SUM(C14:C22)</f>
        <v>684759.8699999999</v>
      </c>
      <c r="D13" s="9">
        <f>SUM(D14:D22)</f>
        <v>11038710.950000001</v>
      </c>
      <c r="E13" s="28">
        <f>SUM(E14:E22)</f>
        <v>1534649.03</v>
      </c>
      <c r="F13" s="9">
        <f>SUM(F14:F22)</f>
        <v>1200793.59</v>
      </c>
      <c r="G13" s="9">
        <f t="shared" si="1"/>
        <v>9504061.920000002</v>
      </c>
    </row>
    <row r="14" spans="1:7" ht="12.75">
      <c r="A14" s="7" t="s">
        <v>18</v>
      </c>
      <c r="B14" s="12">
        <v>2563873.71</v>
      </c>
      <c r="C14" s="27">
        <f t="shared" si="0"/>
        <v>145872.27000000002</v>
      </c>
      <c r="D14" s="12">
        <v>2709745.98</v>
      </c>
      <c r="E14" s="27">
        <v>434465</v>
      </c>
      <c r="F14" s="12">
        <v>370246.9</v>
      </c>
      <c r="G14" s="12">
        <f t="shared" si="1"/>
        <v>2275280.98</v>
      </c>
    </row>
    <row r="15" spans="1:7" ht="12.75">
      <c r="A15" s="7" t="s">
        <v>19</v>
      </c>
      <c r="B15" s="12">
        <v>744962.75</v>
      </c>
      <c r="C15" s="27">
        <f t="shared" si="0"/>
        <v>40309.82999999996</v>
      </c>
      <c r="D15" s="12">
        <v>785272.58</v>
      </c>
      <c r="E15" s="27">
        <v>96886.58</v>
      </c>
      <c r="F15" s="12">
        <v>79897.23</v>
      </c>
      <c r="G15" s="12">
        <f t="shared" si="1"/>
        <v>688386</v>
      </c>
    </row>
    <row r="16" spans="1:7" ht="12.75">
      <c r="A16" s="7" t="s">
        <v>20</v>
      </c>
      <c r="B16" s="12">
        <v>1000</v>
      </c>
      <c r="C16" s="27">
        <f t="shared" si="0"/>
        <v>0</v>
      </c>
      <c r="D16" s="12">
        <v>1000</v>
      </c>
      <c r="E16" s="27"/>
      <c r="F16" s="12"/>
      <c r="G16" s="12">
        <f t="shared" si="1"/>
        <v>1000</v>
      </c>
    </row>
    <row r="17" spans="1:7" ht="12.75">
      <c r="A17" s="7" t="s">
        <v>21</v>
      </c>
      <c r="B17" s="12">
        <v>2258146.96</v>
      </c>
      <c r="C17" s="27">
        <f t="shared" si="0"/>
        <v>545802.6299999999</v>
      </c>
      <c r="D17" s="12">
        <v>2803949.59</v>
      </c>
      <c r="E17" s="27">
        <v>168229.09</v>
      </c>
      <c r="F17" s="12">
        <v>31531.62</v>
      </c>
      <c r="G17" s="12">
        <f t="shared" si="1"/>
        <v>2635720.5</v>
      </c>
    </row>
    <row r="18" spans="1:7" ht="12.75">
      <c r="A18" s="7" t="s">
        <v>22</v>
      </c>
      <c r="B18" s="12">
        <v>623691.53</v>
      </c>
      <c r="C18" s="27">
        <f t="shared" si="0"/>
        <v>-94542.63</v>
      </c>
      <c r="D18" s="12">
        <v>529148.9</v>
      </c>
      <c r="E18" s="27">
        <v>85320.61</v>
      </c>
      <c r="F18" s="12">
        <v>56973.82</v>
      </c>
      <c r="G18" s="12">
        <f t="shared" si="1"/>
        <v>443828.29000000004</v>
      </c>
    </row>
    <row r="19" spans="1:7" ht="12.75">
      <c r="A19" s="7" t="s">
        <v>23</v>
      </c>
      <c r="B19" s="12">
        <v>1785538</v>
      </c>
      <c r="C19" s="27">
        <f t="shared" si="0"/>
        <v>5000</v>
      </c>
      <c r="D19" s="12">
        <v>1790538</v>
      </c>
      <c r="E19" s="27">
        <v>471069.93</v>
      </c>
      <c r="F19" s="12">
        <v>411006.92</v>
      </c>
      <c r="G19" s="12">
        <f t="shared" si="1"/>
        <v>1319468.07</v>
      </c>
    </row>
    <row r="20" spans="1:7" ht="12.75">
      <c r="A20" s="7" t="s">
        <v>24</v>
      </c>
      <c r="B20" s="12">
        <v>1241649</v>
      </c>
      <c r="C20" s="27">
        <f t="shared" si="0"/>
        <v>4000</v>
      </c>
      <c r="D20" s="12">
        <v>1245649</v>
      </c>
      <c r="E20" s="27">
        <v>203091.1</v>
      </c>
      <c r="F20" s="12">
        <v>203091.1</v>
      </c>
      <c r="G20" s="12">
        <f t="shared" si="1"/>
        <v>1042557.9</v>
      </c>
    </row>
    <row r="21" spans="1:7" ht="12.75">
      <c r="A21" s="7" t="s">
        <v>25</v>
      </c>
      <c r="B21" s="31"/>
      <c r="C21" s="27"/>
      <c r="D21" s="31"/>
      <c r="E21" s="32"/>
      <c r="F21" s="31"/>
      <c r="G21" s="12">
        <f t="shared" si="1"/>
        <v>0</v>
      </c>
    </row>
    <row r="22" spans="1:7" ht="12.75">
      <c r="A22" s="7" t="s">
        <v>26</v>
      </c>
      <c r="B22" s="12">
        <v>1135089.13</v>
      </c>
      <c r="C22" s="27">
        <f t="shared" si="0"/>
        <v>38317.77000000002</v>
      </c>
      <c r="D22" s="12">
        <v>1173406.9</v>
      </c>
      <c r="E22" s="27">
        <v>75586.72</v>
      </c>
      <c r="F22" s="12">
        <v>48046</v>
      </c>
      <c r="G22" s="12">
        <f t="shared" si="1"/>
        <v>1097820.18</v>
      </c>
    </row>
    <row r="23" spans="1:7" ht="12.75">
      <c r="A23" s="6" t="s">
        <v>27</v>
      </c>
      <c r="B23" s="9">
        <f>SUM(B24:B32)</f>
        <v>26398825.53</v>
      </c>
      <c r="C23" s="28">
        <f>SUM(C24:C32)</f>
        <v>-2507534.5100000007</v>
      </c>
      <c r="D23" s="9">
        <f>SUM(D24:D32)</f>
        <v>23891291.02</v>
      </c>
      <c r="E23" s="28">
        <f>SUM(E24:E32)</f>
        <v>3159152.66</v>
      </c>
      <c r="F23" s="9">
        <f>SUM(F24:F32)</f>
        <v>2517687.0800000005</v>
      </c>
      <c r="G23" s="9">
        <f t="shared" si="1"/>
        <v>20732138.36</v>
      </c>
    </row>
    <row r="24" spans="1:9" ht="12.75">
      <c r="A24" s="7" t="s">
        <v>28</v>
      </c>
      <c r="B24" s="12">
        <v>8296505.95</v>
      </c>
      <c r="C24" s="27">
        <f t="shared" si="0"/>
        <v>2000</v>
      </c>
      <c r="D24" s="12">
        <v>8298505.95</v>
      </c>
      <c r="E24" s="27">
        <v>1944536.94</v>
      </c>
      <c r="F24" s="12">
        <v>1928104.52</v>
      </c>
      <c r="G24" s="12">
        <f t="shared" si="1"/>
        <v>6353969.01</v>
      </c>
      <c r="H24" s="20"/>
      <c r="I24" s="21"/>
    </row>
    <row r="25" spans="1:9" ht="12.75">
      <c r="A25" s="7" t="s">
        <v>29</v>
      </c>
      <c r="B25" s="12">
        <v>274288</v>
      </c>
      <c r="C25" s="27">
        <f t="shared" si="0"/>
        <v>98500</v>
      </c>
      <c r="D25" s="12">
        <v>372788</v>
      </c>
      <c r="E25" s="27">
        <v>110502.76</v>
      </c>
      <c r="F25" s="12">
        <v>87000</v>
      </c>
      <c r="G25" s="12">
        <f t="shared" si="1"/>
        <v>262285.24</v>
      </c>
      <c r="H25" s="20"/>
      <c r="I25" s="21"/>
    </row>
    <row r="26" spans="1:9" ht="12.75">
      <c r="A26" s="7" t="s">
        <v>30</v>
      </c>
      <c r="B26" s="12">
        <v>2366125</v>
      </c>
      <c r="C26" s="27">
        <f t="shared" si="0"/>
        <v>-160120</v>
      </c>
      <c r="D26" s="12">
        <v>2206005</v>
      </c>
      <c r="E26" s="27">
        <v>427947.31</v>
      </c>
      <c r="F26" s="12">
        <v>267998.18</v>
      </c>
      <c r="G26" s="12">
        <f t="shared" si="1"/>
        <v>1778057.69</v>
      </c>
      <c r="H26" s="20"/>
      <c r="I26" s="21"/>
    </row>
    <row r="27" spans="1:9" ht="12.75">
      <c r="A27" s="7" t="s">
        <v>31</v>
      </c>
      <c r="B27" s="12">
        <v>119528.9</v>
      </c>
      <c r="C27" s="27">
        <f t="shared" si="0"/>
        <v>39153</v>
      </c>
      <c r="D27" s="12">
        <v>158681.9</v>
      </c>
      <c r="E27" s="27">
        <v>1081.12</v>
      </c>
      <c r="F27" s="12">
        <v>1081.12</v>
      </c>
      <c r="G27" s="12">
        <f t="shared" si="1"/>
        <v>157600.78</v>
      </c>
      <c r="H27" s="20"/>
      <c r="I27" s="21"/>
    </row>
    <row r="28" spans="1:9" ht="12.75">
      <c r="A28" s="7" t="s">
        <v>32</v>
      </c>
      <c r="B28" s="12">
        <v>780812</v>
      </c>
      <c r="C28" s="27">
        <f t="shared" si="0"/>
        <v>3000</v>
      </c>
      <c r="D28" s="12">
        <v>783812</v>
      </c>
      <c r="E28" s="27">
        <v>23496.41</v>
      </c>
      <c r="F28" s="12">
        <v>17403.41</v>
      </c>
      <c r="G28" s="12">
        <f t="shared" si="1"/>
        <v>760315.59</v>
      </c>
      <c r="H28" s="20"/>
      <c r="I28" s="21"/>
    </row>
    <row r="29" spans="1:9" ht="12.75">
      <c r="A29" s="7" t="s">
        <v>33</v>
      </c>
      <c r="B29" s="12">
        <v>1489700</v>
      </c>
      <c r="C29" s="27">
        <f t="shared" si="0"/>
        <v>410000</v>
      </c>
      <c r="D29" s="12">
        <v>1899700</v>
      </c>
      <c r="E29" s="27">
        <v>498165.21</v>
      </c>
      <c r="F29" s="12">
        <v>119256</v>
      </c>
      <c r="G29" s="12">
        <f t="shared" si="1"/>
        <v>1401534.79</v>
      </c>
      <c r="H29" s="20"/>
      <c r="I29" s="21"/>
    </row>
    <row r="30" spans="1:9" ht="12.75">
      <c r="A30" s="7" t="s">
        <v>34</v>
      </c>
      <c r="B30" s="12">
        <v>218178.9</v>
      </c>
      <c r="C30" s="27">
        <f t="shared" si="0"/>
        <v>-6665</v>
      </c>
      <c r="D30" s="12">
        <v>211513.9</v>
      </c>
      <c r="E30" s="27">
        <v>23624.81</v>
      </c>
      <c r="F30" s="12">
        <v>20755</v>
      </c>
      <c r="G30" s="12">
        <f t="shared" si="1"/>
        <v>187889.09</v>
      </c>
      <c r="H30" s="20"/>
      <c r="I30" s="21"/>
    </row>
    <row r="31" spans="1:9" ht="12.75">
      <c r="A31" s="7" t="s">
        <v>35</v>
      </c>
      <c r="B31" s="12">
        <v>1815897.88</v>
      </c>
      <c r="C31" s="27">
        <f t="shared" si="0"/>
        <v>7850</v>
      </c>
      <c r="D31" s="12">
        <v>1823747.88</v>
      </c>
      <c r="E31" s="27">
        <v>62144.37</v>
      </c>
      <c r="F31" s="12">
        <v>29841.85</v>
      </c>
      <c r="G31" s="12">
        <f t="shared" si="1"/>
        <v>1761603.5099999998</v>
      </c>
      <c r="H31" s="20"/>
      <c r="I31" s="21"/>
    </row>
    <row r="32" spans="1:9" ht="12.75">
      <c r="A32" s="7" t="s">
        <v>36</v>
      </c>
      <c r="B32" s="12">
        <v>11037788.9</v>
      </c>
      <c r="C32" s="27">
        <f t="shared" si="0"/>
        <v>-2901252.5100000007</v>
      </c>
      <c r="D32" s="12">
        <v>8136536.39</v>
      </c>
      <c r="E32" s="27">
        <v>67653.73</v>
      </c>
      <c r="F32" s="12">
        <v>46247</v>
      </c>
      <c r="G32" s="12">
        <f t="shared" si="1"/>
        <v>8068882.659999999</v>
      </c>
      <c r="H32" s="20"/>
      <c r="I32" s="21"/>
    </row>
    <row r="33" spans="1:9" ht="12.75">
      <c r="A33" s="6" t="s">
        <v>37</v>
      </c>
      <c r="B33" s="9">
        <f>SUM(B34:B42)</f>
        <v>26518464.65</v>
      </c>
      <c r="C33" s="28">
        <f>SUM(C34:C42)</f>
        <v>4409584.3</v>
      </c>
      <c r="D33" s="9">
        <f>SUM(D34:D42)</f>
        <v>30928048.950000003</v>
      </c>
      <c r="E33" s="28">
        <f>SUM(E34:E42)</f>
        <v>4876254.5600000005</v>
      </c>
      <c r="F33" s="9">
        <f>SUM(F34:F42)</f>
        <v>4700376.42</v>
      </c>
      <c r="G33" s="9">
        <f t="shared" si="1"/>
        <v>26051794.39</v>
      </c>
      <c r="I33" s="21"/>
    </row>
    <row r="34" spans="1:7" ht="12.75">
      <c r="A34" s="7" t="s">
        <v>38</v>
      </c>
      <c r="B34" s="12"/>
      <c r="C34" s="27"/>
      <c r="D34" s="12"/>
      <c r="E34" s="27"/>
      <c r="F34" s="12"/>
      <c r="G34" s="12">
        <f t="shared" si="1"/>
        <v>0</v>
      </c>
    </row>
    <row r="35" spans="1:7" ht="12.75">
      <c r="A35" s="7" t="s">
        <v>39</v>
      </c>
      <c r="B35" s="12">
        <v>11970339.96</v>
      </c>
      <c r="C35" s="27">
        <f>D35-B35</f>
        <v>20000</v>
      </c>
      <c r="D35" s="12">
        <v>11990339.96</v>
      </c>
      <c r="E35" s="27">
        <v>2992584.99</v>
      </c>
      <c r="F35" s="12">
        <v>2992584.99</v>
      </c>
      <c r="G35" s="12">
        <f t="shared" si="1"/>
        <v>8997754.97</v>
      </c>
    </row>
    <row r="36" spans="1:7" ht="12.75">
      <c r="A36" s="7" t="s">
        <v>40</v>
      </c>
      <c r="B36" s="12">
        <v>220657.7</v>
      </c>
      <c r="C36" s="27">
        <f>D36-B36</f>
        <v>4217977.3</v>
      </c>
      <c r="D36" s="12">
        <v>4438635</v>
      </c>
      <c r="E36" s="27"/>
      <c r="F36" s="12"/>
      <c r="G36" s="12">
        <f t="shared" si="1"/>
        <v>4438635</v>
      </c>
    </row>
    <row r="37" spans="1:7" ht="12.75">
      <c r="A37" s="7" t="s">
        <v>41</v>
      </c>
      <c r="B37" s="12">
        <v>10087549.99</v>
      </c>
      <c r="C37" s="27">
        <f>D37-B37</f>
        <v>45544</v>
      </c>
      <c r="D37" s="12">
        <v>10133093.99</v>
      </c>
      <c r="E37" s="27">
        <v>1104048.35</v>
      </c>
      <c r="F37" s="12">
        <v>928170.21</v>
      </c>
      <c r="G37" s="12">
        <f t="shared" si="1"/>
        <v>9029045.64</v>
      </c>
    </row>
    <row r="38" spans="1:7" ht="12.75">
      <c r="A38" s="7" t="s">
        <v>42</v>
      </c>
      <c r="B38" s="12">
        <v>4089917</v>
      </c>
      <c r="C38" s="27">
        <f>D38-B38</f>
        <v>135463</v>
      </c>
      <c r="D38" s="12">
        <v>4225380</v>
      </c>
      <c r="E38" s="27">
        <v>765071.22</v>
      </c>
      <c r="F38" s="12">
        <v>765071.22</v>
      </c>
      <c r="G38" s="12">
        <f t="shared" si="1"/>
        <v>3460308.7800000003</v>
      </c>
    </row>
    <row r="39" spans="1:7" ht="12.75">
      <c r="A39" s="7" t="s">
        <v>43</v>
      </c>
      <c r="B39" s="31"/>
      <c r="C39" s="27"/>
      <c r="D39" s="31"/>
      <c r="E39" s="15"/>
      <c r="F39" s="31"/>
      <c r="G39" s="12">
        <f t="shared" si="1"/>
        <v>0</v>
      </c>
    </row>
    <row r="40" spans="1:7" ht="12.75">
      <c r="A40" s="7" t="s">
        <v>44</v>
      </c>
      <c r="B40" s="12"/>
      <c r="C40" s="27"/>
      <c r="D40" s="12"/>
      <c r="E40" s="27"/>
      <c r="F40" s="12"/>
      <c r="G40" s="12">
        <f t="shared" si="1"/>
        <v>0</v>
      </c>
    </row>
    <row r="41" spans="1:7" ht="12.75">
      <c r="A41" s="7" t="s">
        <v>45</v>
      </c>
      <c r="B41" s="12"/>
      <c r="C41" s="27"/>
      <c r="D41" s="12"/>
      <c r="E41" s="27"/>
      <c r="F41" s="12"/>
      <c r="G41" s="12">
        <f t="shared" si="1"/>
        <v>0</v>
      </c>
    </row>
    <row r="42" spans="1:7" ht="12.75">
      <c r="A42" s="7" t="s">
        <v>46</v>
      </c>
      <c r="B42" s="12">
        <v>150000</v>
      </c>
      <c r="C42" s="27">
        <f>D42-B42</f>
        <v>-9400</v>
      </c>
      <c r="D42" s="12">
        <v>140600</v>
      </c>
      <c r="E42" s="27">
        <v>14550</v>
      </c>
      <c r="F42" s="12">
        <v>14550</v>
      </c>
      <c r="G42" s="12">
        <f t="shared" si="1"/>
        <v>126050</v>
      </c>
    </row>
    <row r="43" spans="1:7" ht="12.75">
      <c r="A43" s="6" t="s">
        <v>47</v>
      </c>
      <c r="B43" s="9">
        <f>SUM(B44:B52)</f>
        <v>1768404.04</v>
      </c>
      <c r="C43" s="28">
        <f>SUM(C44:C52)</f>
        <v>477301.6</v>
      </c>
      <c r="D43" s="9">
        <f>SUM(D44:D52)</f>
        <v>2245705.64</v>
      </c>
      <c r="E43" s="28">
        <f>SUM(E44:E52)</f>
        <v>984948.56</v>
      </c>
      <c r="F43" s="9">
        <f>SUM(F44:F52)</f>
        <v>984948.56</v>
      </c>
      <c r="G43" s="9">
        <f t="shared" si="1"/>
        <v>1260757.08</v>
      </c>
    </row>
    <row r="44" spans="1:7" ht="12.75">
      <c r="A44" s="7" t="s">
        <v>48</v>
      </c>
      <c r="B44" s="12">
        <v>527780.04</v>
      </c>
      <c r="C44" s="27">
        <f>D44-B44</f>
        <v>52301.59999999998</v>
      </c>
      <c r="D44" s="12">
        <v>580081.64</v>
      </c>
      <c r="E44" s="27">
        <v>10986.56</v>
      </c>
      <c r="F44" s="12">
        <v>10986.56</v>
      </c>
      <c r="G44" s="12">
        <f t="shared" si="1"/>
        <v>569095.08</v>
      </c>
    </row>
    <row r="45" spans="1:7" ht="12.75">
      <c r="A45" s="7" t="s">
        <v>49</v>
      </c>
      <c r="B45" s="12">
        <v>145329</v>
      </c>
      <c r="C45" s="27">
        <f>D45-B45</f>
        <v>-31000</v>
      </c>
      <c r="D45" s="12">
        <v>114329</v>
      </c>
      <c r="E45" s="27"/>
      <c r="F45" s="12"/>
      <c r="G45" s="12">
        <f t="shared" si="1"/>
        <v>114329</v>
      </c>
    </row>
    <row r="46" spans="1:7" ht="12.75">
      <c r="A46" s="7" t="s">
        <v>50</v>
      </c>
      <c r="B46" s="31"/>
      <c r="C46" s="27"/>
      <c r="D46" s="31"/>
      <c r="E46" s="15"/>
      <c r="F46" s="31"/>
      <c r="G46" s="12">
        <f t="shared" si="1"/>
        <v>0</v>
      </c>
    </row>
    <row r="47" spans="1:7" ht="12.75">
      <c r="A47" s="7" t="s">
        <v>51</v>
      </c>
      <c r="B47" s="12">
        <v>976000</v>
      </c>
      <c r="C47" s="27">
        <f>D47-B47</f>
        <v>0</v>
      </c>
      <c r="D47" s="12">
        <v>976000</v>
      </c>
      <c r="E47" s="27">
        <v>972262</v>
      </c>
      <c r="F47" s="12">
        <v>972262</v>
      </c>
      <c r="G47" s="12">
        <f t="shared" si="1"/>
        <v>3738</v>
      </c>
    </row>
    <row r="48" spans="1:7" ht="12.75">
      <c r="A48" s="7" t="s">
        <v>52</v>
      </c>
      <c r="B48" s="31"/>
      <c r="C48" s="27"/>
      <c r="D48" s="31"/>
      <c r="E48" s="15"/>
      <c r="F48" s="31"/>
      <c r="G48" s="12">
        <f t="shared" si="1"/>
        <v>0</v>
      </c>
    </row>
    <row r="49" spans="1:7" ht="12.75">
      <c r="A49" s="7" t="s">
        <v>53</v>
      </c>
      <c r="B49" s="12">
        <v>95445</v>
      </c>
      <c r="C49" s="27">
        <f>D49-B49</f>
        <v>6000</v>
      </c>
      <c r="D49" s="12">
        <v>101445</v>
      </c>
      <c r="E49" s="27">
        <v>1700</v>
      </c>
      <c r="F49" s="12">
        <v>1700</v>
      </c>
      <c r="G49" s="12">
        <f t="shared" si="1"/>
        <v>99745</v>
      </c>
    </row>
    <row r="50" spans="1:7" ht="12.75">
      <c r="A50" s="7" t="s">
        <v>54</v>
      </c>
      <c r="B50" s="31"/>
      <c r="C50" s="27"/>
      <c r="D50" s="31"/>
      <c r="E50" s="27"/>
      <c r="F50" s="12"/>
      <c r="G50" s="12">
        <f t="shared" si="1"/>
        <v>0</v>
      </c>
    </row>
    <row r="51" spans="1:7" ht="12.75">
      <c r="A51" s="7" t="s">
        <v>55</v>
      </c>
      <c r="B51" s="12"/>
      <c r="C51" s="27"/>
      <c r="D51" s="12"/>
      <c r="E51" s="27"/>
      <c r="F51" s="12"/>
      <c r="G51" s="12">
        <f t="shared" si="1"/>
        <v>0</v>
      </c>
    </row>
    <row r="52" spans="1:7" ht="12.75">
      <c r="A52" s="7" t="s">
        <v>56</v>
      </c>
      <c r="B52" s="12">
        <v>23850</v>
      </c>
      <c r="C52" s="27">
        <f>D52-B52</f>
        <v>450000</v>
      </c>
      <c r="D52" s="12">
        <v>473850</v>
      </c>
      <c r="E52" s="27"/>
      <c r="F52" s="12"/>
      <c r="G52" s="12">
        <f t="shared" si="1"/>
        <v>473850</v>
      </c>
    </row>
    <row r="53" spans="1:7" ht="12.75">
      <c r="A53" s="6" t="s">
        <v>57</v>
      </c>
      <c r="B53" s="9">
        <f>SUM(B54:B56)</f>
        <v>27086681.83</v>
      </c>
      <c r="C53" s="28">
        <f>SUM(C54:C56)</f>
        <v>9230966.880000003</v>
      </c>
      <c r="D53" s="9">
        <f>SUM(D54:D56)</f>
        <v>36317648.71</v>
      </c>
      <c r="E53" s="28">
        <f>SUM(E54:E56)</f>
        <v>587327.43</v>
      </c>
      <c r="F53" s="9">
        <f>SUM(F54:F56)</f>
        <v>587327.43</v>
      </c>
      <c r="G53" s="9">
        <f t="shared" si="1"/>
        <v>35730321.28</v>
      </c>
    </row>
    <row r="54" spans="1:7" ht="12.75">
      <c r="A54" s="7" t="s">
        <v>58</v>
      </c>
      <c r="B54" s="12">
        <f>12086681.83+15000000</f>
        <v>27086681.83</v>
      </c>
      <c r="C54" s="27">
        <f>D54-B54</f>
        <v>9230966.880000003</v>
      </c>
      <c r="D54" s="12">
        <f>21317648.71+15000000</f>
        <v>36317648.71</v>
      </c>
      <c r="E54" s="27">
        <v>587327.43</v>
      </c>
      <c r="F54" s="12">
        <v>587327.43</v>
      </c>
      <c r="G54" s="12">
        <f t="shared" si="1"/>
        <v>35730321.28</v>
      </c>
    </row>
    <row r="55" spans="1:7" ht="12.75">
      <c r="A55" s="7" t="s">
        <v>59</v>
      </c>
      <c r="B55" s="12"/>
      <c r="C55" s="27"/>
      <c r="D55" s="12"/>
      <c r="E55" s="27"/>
      <c r="F55" s="12"/>
      <c r="G55" s="12">
        <f t="shared" si="1"/>
        <v>0</v>
      </c>
    </row>
    <row r="56" spans="1:7" ht="12.75">
      <c r="A56" s="7" t="s">
        <v>60</v>
      </c>
      <c r="B56" s="12"/>
      <c r="C56" s="27"/>
      <c r="D56" s="12"/>
      <c r="E56" s="27"/>
      <c r="F56" s="12"/>
      <c r="G56" s="12">
        <f t="shared" si="1"/>
        <v>0</v>
      </c>
    </row>
    <row r="57" spans="1:7" ht="12.75">
      <c r="A57" s="6" t="s">
        <v>61</v>
      </c>
      <c r="B57" s="9">
        <f>SUM(B58:B65)</f>
        <v>0</v>
      </c>
      <c r="C57" s="28">
        <f>SUM(C58:C65)</f>
        <v>0</v>
      </c>
      <c r="D57" s="9">
        <f>SUM(D58:D65)</f>
        <v>0</v>
      </c>
      <c r="E57" s="28">
        <f>SUM(E58:E65)</f>
        <v>0</v>
      </c>
      <c r="F57" s="9">
        <f>SUM(F58:F65)</f>
        <v>0</v>
      </c>
      <c r="G57" s="9">
        <f t="shared" si="1"/>
        <v>0</v>
      </c>
    </row>
    <row r="58" spans="1:7" ht="12.75">
      <c r="A58" s="7" t="s">
        <v>62</v>
      </c>
      <c r="B58" s="12"/>
      <c r="C58" s="27"/>
      <c r="D58" s="12"/>
      <c r="E58" s="27"/>
      <c r="F58" s="12"/>
      <c r="G58" s="12">
        <f t="shared" si="1"/>
        <v>0</v>
      </c>
    </row>
    <row r="59" spans="1:7" ht="12.75">
      <c r="A59" s="7" t="s">
        <v>63</v>
      </c>
      <c r="B59" s="12"/>
      <c r="C59" s="27"/>
      <c r="D59" s="12"/>
      <c r="E59" s="27"/>
      <c r="F59" s="12"/>
      <c r="G59" s="12">
        <f t="shared" si="1"/>
        <v>0</v>
      </c>
    </row>
    <row r="60" spans="1:7" ht="12.75">
      <c r="A60" s="7" t="s">
        <v>64</v>
      </c>
      <c r="B60" s="12"/>
      <c r="C60" s="27"/>
      <c r="D60" s="12"/>
      <c r="E60" s="27"/>
      <c r="F60" s="12"/>
      <c r="G60" s="12">
        <f t="shared" si="1"/>
        <v>0</v>
      </c>
    </row>
    <row r="61" spans="1:7" ht="12.75">
      <c r="A61" s="7" t="s">
        <v>65</v>
      </c>
      <c r="B61" s="12"/>
      <c r="C61" s="27"/>
      <c r="D61" s="12"/>
      <c r="E61" s="27"/>
      <c r="F61" s="12"/>
      <c r="G61" s="12">
        <f t="shared" si="1"/>
        <v>0</v>
      </c>
    </row>
    <row r="62" spans="1:7" ht="12.75">
      <c r="A62" s="7" t="s">
        <v>66</v>
      </c>
      <c r="B62" s="12"/>
      <c r="C62" s="27"/>
      <c r="D62" s="12"/>
      <c r="E62" s="27"/>
      <c r="F62" s="12"/>
      <c r="G62" s="12">
        <f t="shared" si="1"/>
        <v>0</v>
      </c>
    </row>
    <row r="63" spans="1:7" ht="12.75">
      <c r="A63" s="7" t="s">
        <v>67</v>
      </c>
      <c r="B63" s="12"/>
      <c r="C63" s="27"/>
      <c r="D63" s="12"/>
      <c r="E63" s="27"/>
      <c r="F63" s="12"/>
      <c r="G63" s="12">
        <f t="shared" si="1"/>
        <v>0</v>
      </c>
    </row>
    <row r="64" spans="1:7" ht="12.75">
      <c r="A64" s="7" t="s">
        <v>68</v>
      </c>
      <c r="B64" s="12"/>
      <c r="C64" s="27"/>
      <c r="D64" s="12"/>
      <c r="E64" s="27"/>
      <c r="F64" s="12"/>
      <c r="G64" s="12">
        <f t="shared" si="1"/>
        <v>0</v>
      </c>
    </row>
    <row r="65" spans="1:7" ht="12.75">
      <c r="A65" s="7" t="s">
        <v>69</v>
      </c>
      <c r="B65" s="12"/>
      <c r="C65" s="27"/>
      <c r="D65" s="12"/>
      <c r="E65" s="27"/>
      <c r="F65" s="12"/>
      <c r="G65" s="12">
        <f t="shared" si="1"/>
        <v>0</v>
      </c>
    </row>
    <row r="66" spans="1:7" ht="12.75">
      <c r="A66" s="6" t="s">
        <v>70</v>
      </c>
      <c r="B66" s="9">
        <f>SUM(B67:B69)</f>
        <v>0</v>
      </c>
      <c r="C66" s="28">
        <f>SUM(C67:C69)</f>
        <v>0</v>
      </c>
      <c r="D66" s="9">
        <f>SUM(D67:D69)</f>
        <v>0</v>
      </c>
      <c r="E66" s="28">
        <f>SUM(E67:E69)</f>
        <v>0</v>
      </c>
      <c r="F66" s="9">
        <f>SUM(F67:F69)</f>
        <v>0</v>
      </c>
      <c r="G66" s="9">
        <f t="shared" si="1"/>
        <v>0</v>
      </c>
    </row>
    <row r="67" spans="1:7" ht="12.75">
      <c r="A67" s="7" t="s">
        <v>71</v>
      </c>
      <c r="B67" s="12"/>
      <c r="C67" s="27"/>
      <c r="D67" s="12"/>
      <c r="E67" s="27"/>
      <c r="F67" s="12"/>
      <c r="G67" s="12">
        <f t="shared" si="1"/>
        <v>0</v>
      </c>
    </row>
    <row r="68" spans="1:7" ht="12.75">
      <c r="A68" s="7" t="s">
        <v>72</v>
      </c>
      <c r="B68" s="12"/>
      <c r="C68" s="27"/>
      <c r="D68" s="12"/>
      <c r="E68" s="27"/>
      <c r="F68" s="12"/>
      <c r="G68" s="12">
        <f t="shared" si="1"/>
        <v>0</v>
      </c>
    </row>
    <row r="69" spans="1:7" ht="12.75">
      <c r="A69" s="7" t="s">
        <v>73</v>
      </c>
      <c r="B69" s="12"/>
      <c r="C69" s="27"/>
      <c r="D69" s="12"/>
      <c r="E69" s="27"/>
      <c r="F69" s="12"/>
      <c r="G69" s="12">
        <f t="shared" si="1"/>
        <v>0</v>
      </c>
    </row>
    <row r="70" spans="1:7" ht="12.75">
      <c r="A70" s="6" t="s">
        <v>74</v>
      </c>
      <c r="B70" s="9">
        <f>SUM(B71:B77)</f>
        <v>0</v>
      </c>
      <c r="C70" s="28">
        <f>SUM(C71:C77)</f>
        <v>0</v>
      </c>
      <c r="D70" s="9">
        <f>SUM(D71:D77)</f>
        <v>0</v>
      </c>
      <c r="E70" s="28">
        <f>SUM(E71:E77)</f>
        <v>0</v>
      </c>
      <c r="F70" s="9">
        <f>SUM(F71:F77)</f>
        <v>0</v>
      </c>
      <c r="G70" s="9">
        <f t="shared" si="1"/>
        <v>0</v>
      </c>
    </row>
    <row r="71" spans="1:7" ht="12.75">
      <c r="A71" s="7" t="s">
        <v>75</v>
      </c>
      <c r="B71" s="12"/>
      <c r="C71" s="27"/>
      <c r="D71" s="12"/>
      <c r="E71" s="27"/>
      <c r="F71" s="12"/>
      <c r="G71" s="12">
        <f aca="true" t="shared" si="2" ref="G71:G134">D71-E71</f>
        <v>0</v>
      </c>
    </row>
    <row r="72" spans="1:7" ht="12.75">
      <c r="A72" s="7" t="s">
        <v>76</v>
      </c>
      <c r="B72" s="12"/>
      <c r="C72" s="27"/>
      <c r="D72" s="12"/>
      <c r="E72" s="27"/>
      <c r="F72" s="12"/>
      <c r="G72" s="12">
        <f t="shared" si="2"/>
        <v>0</v>
      </c>
    </row>
    <row r="73" spans="1:7" ht="12.75">
      <c r="A73" s="7" t="s">
        <v>77</v>
      </c>
      <c r="B73" s="12"/>
      <c r="C73" s="27"/>
      <c r="D73" s="12"/>
      <c r="E73" s="27"/>
      <c r="F73" s="12"/>
      <c r="G73" s="12">
        <f t="shared" si="2"/>
        <v>0</v>
      </c>
    </row>
    <row r="74" spans="1:7" ht="12.75">
      <c r="A74" s="7" t="s">
        <v>78</v>
      </c>
      <c r="B74" s="12"/>
      <c r="C74" s="27"/>
      <c r="D74" s="12"/>
      <c r="E74" s="27"/>
      <c r="F74" s="12"/>
      <c r="G74" s="12">
        <f t="shared" si="2"/>
        <v>0</v>
      </c>
    </row>
    <row r="75" spans="1:7" ht="12.75">
      <c r="A75" s="7" t="s">
        <v>79</v>
      </c>
      <c r="B75" s="12"/>
      <c r="C75" s="27"/>
      <c r="D75" s="12"/>
      <c r="E75" s="27"/>
      <c r="F75" s="12"/>
      <c r="G75" s="12">
        <f t="shared" si="2"/>
        <v>0</v>
      </c>
    </row>
    <row r="76" spans="1:7" ht="12.75">
      <c r="A76" s="7" t="s">
        <v>80</v>
      </c>
      <c r="B76" s="12"/>
      <c r="C76" s="27"/>
      <c r="D76" s="12"/>
      <c r="E76" s="27"/>
      <c r="F76" s="12"/>
      <c r="G76" s="12">
        <f t="shared" si="2"/>
        <v>0</v>
      </c>
    </row>
    <row r="77" spans="1:7" ht="12.75">
      <c r="A77" s="7" t="s">
        <v>81</v>
      </c>
      <c r="B77" s="12"/>
      <c r="C77" s="27"/>
      <c r="D77" s="12"/>
      <c r="E77" s="27"/>
      <c r="F77" s="12"/>
      <c r="G77" s="12">
        <f t="shared" si="2"/>
        <v>0</v>
      </c>
    </row>
    <row r="78" spans="1:7" ht="4.5" customHeight="1">
      <c r="A78" s="8"/>
      <c r="B78" s="9"/>
      <c r="C78" s="28"/>
      <c r="D78" s="9"/>
      <c r="E78" s="28"/>
      <c r="F78" s="9"/>
      <c r="G78" s="12">
        <f t="shared" si="2"/>
        <v>0</v>
      </c>
    </row>
    <row r="79" spans="1:11" ht="12.75">
      <c r="A79" s="8" t="s">
        <v>82</v>
      </c>
      <c r="B79" s="9">
        <f>B80+B88+B98+B108+B118+B128+B132+B141+B145</f>
        <v>438604834.11999995</v>
      </c>
      <c r="C79" s="28">
        <f>C80+C88+C98+C108+C118+C128+C132+C141+C145</f>
        <v>-21412430.349999994</v>
      </c>
      <c r="D79" s="9">
        <f>D80+D88+D98+D108+D118+D128+D132+D141+D145</f>
        <v>417192403.77</v>
      </c>
      <c r="E79" s="28">
        <f>E80+E88+E98+E108+E118+E128+E132+E141+E145</f>
        <v>38174192.919999994</v>
      </c>
      <c r="F79" s="9">
        <f>F80+F88+F98+F108+F118+F128+F132+F141+F145</f>
        <v>35711875.019999996</v>
      </c>
      <c r="G79" s="9">
        <f t="shared" si="2"/>
        <v>379018210.84999996</v>
      </c>
      <c r="I79" s="21"/>
      <c r="J79" s="21"/>
      <c r="K79" s="25"/>
    </row>
    <row r="80" spans="1:10" ht="12.75">
      <c r="A80" s="10" t="s">
        <v>9</v>
      </c>
      <c r="B80" s="9">
        <f>SUM(B81:B87)</f>
        <v>47801372.699999996</v>
      </c>
      <c r="C80" s="28">
        <f>SUM(C81:C87)</f>
        <v>-2384532.3200000003</v>
      </c>
      <c r="D80" s="9">
        <f>SUM(D81:D87)</f>
        <v>45416840.38</v>
      </c>
      <c r="E80" s="28">
        <f>SUM(E81:E87)</f>
        <v>9172133.590000002</v>
      </c>
      <c r="F80" s="9">
        <f>SUM(F81:F87)</f>
        <v>8923711.14</v>
      </c>
      <c r="G80" s="9">
        <f t="shared" si="2"/>
        <v>36244706.79</v>
      </c>
      <c r="I80" s="21"/>
      <c r="J80" s="21"/>
    </row>
    <row r="81" spans="1:10" ht="12.75">
      <c r="A81" s="11" t="s">
        <v>10</v>
      </c>
      <c r="B81" s="12">
        <v>30175938.4</v>
      </c>
      <c r="C81" s="27">
        <f>D81-B81</f>
        <v>271995</v>
      </c>
      <c r="D81" s="12">
        <v>30447933.4</v>
      </c>
      <c r="E81" s="27">
        <v>7004026.23</v>
      </c>
      <c r="F81" s="12">
        <v>7004026.23</v>
      </c>
      <c r="G81" s="12">
        <f t="shared" si="2"/>
        <v>23443907.169999998</v>
      </c>
      <c r="I81" s="27"/>
      <c r="J81" s="21"/>
    </row>
    <row r="82" spans="1:10" ht="12.75">
      <c r="A82" s="11" t="s">
        <v>11</v>
      </c>
      <c r="B82" s="12">
        <v>1179151.7</v>
      </c>
      <c r="C82" s="27">
        <f>D82-B82</f>
        <v>33423.679999999935</v>
      </c>
      <c r="D82" s="12">
        <v>1212575.38</v>
      </c>
      <c r="E82" s="27">
        <v>387950</v>
      </c>
      <c r="F82" s="12">
        <v>387950</v>
      </c>
      <c r="G82" s="12">
        <f t="shared" si="2"/>
        <v>824625.3799999999</v>
      </c>
      <c r="I82" s="27"/>
      <c r="J82" s="21"/>
    </row>
    <row r="83" spans="1:10" ht="12.75">
      <c r="A83" s="11" t="s">
        <v>12</v>
      </c>
      <c r="B83" s="12">
        <v>5470217</v>
      </c>
      <c r="C83" s="27">
        <f>D83-B83</f>
        <v>50329</v>
      </c>
      <c r="D83" s="12">
        <v>5520546</v>
      </c>
      <c r="E83" s="27">
        <v>31747.23</v>
      </c>
      <c r="F83" s="12">
        <v>31747.23</v>
      </c>
      <c r="G83" s="12">
        <f t="shared" si="2"/>
        <v>5488798.77</v>
      </c>
      <c r="I83" s="27"/>
      <c r="J83" s="21"/>
    </row>
    <row r="84" spans="1:10" ht="12.75">
      <c r="A84" s="11" t="s">
        <v>13</v>
      </c>
      <c r="B84" s="12">
        <v>4056000</v>
      </c>
      <c r="C84" s="27">
        <f>D84-B84</f>
        <v>0</v>
      </c>
      <c r="D84" s="12">
        <v>4056000</v>
      </c>
      <c r="E84" s="27">
        <v>824285.53</v>
      </c>
      <c r="F84" s="12">
        <v>575863.08</v>
      </c>
      <c r="G84" s="12">
        <f t="shared" si="2"/>
        <v>3231714.4699999997</v>
      </c>
      <c r="I84" s="27"/>
      <c r="J84" s="21"/>
    </row>
    <row r="85" spans="1:10" ht="12.75">
      <c r="A85" s="11" t="s">
        <v>14</v>
      </c>
      <c r="B85" s="12">
        <v>6874960</v>
      </c>
      <c r="C85" s="27">
        <f>D85-B85</f>
        <v>-2740280</v>
      </c>
      <c r="D85" s="12">
        <v>4134680</v>
      </c>
      <c r="E85" s="27">
        <v>912848.2</v>
      </c>
      <c r="F85" s="12">
        <v>912848.2</v>
      </c>
      <c r="G85" s="12">
        <f t="shared" si="2"/>
        <v>3221831.8</v>
      </c>
      <c r="I85" s="27"/>
      <c r="J85" s="21"/>
    </row>
    <row r="86" spans="1:10" ht="12.75">
      <c r="A86" s="11" t="s">
        <v>15</v>
      </c>
      <c r="B86" s="31"/>
      <c r="C86" s="27"/>
      <c r="D86" s="31"/>
      <c r="E86" s="15"/>
      <c r="F86" s="31"/>
      <c r="G86" s="12">
        <f t="shared" si="2"/>
        <v>0</v>
      </c>
      <c r="I86" s="21"/>
      <c r="J86" s="21"/>
    </row>
    <row r="87" spans="1:10" ht="12.75">
      <c r="A87" s="11" t="s">
        <v>16</v>
      </c>
      <c r="B87" s="12">
        <v>45105.6</v>
      </c>
      <c r="C87" s="27"/>
      <c r="D87" s="12">
        <v>45105.6</v>
      </c>
      <c r="E87" s="27">
        <v>11276.4</v>
      </c>
      <c r="F87" s="12">
        <v>11276.4</v>
      </c>
      <c r="G87" s="12">
        <f t="shared" si="2"/>
        <v>33829.2</v>
      </c>
      <c r="I87" s="27"/>
      <c r="J87" s="21"/>
    </row>
    <row r="88" spans="1:10" ht="12.75">
      <c r="A88" s="10" t="s">
        <v>17</v>
      </c>
      <c r="B88" s="9">
        <f>SUM(B89:B97)</f>
        <v>17336186.009999998</v>
      </c>
      <c r="C88" s="28">
        <f>SUM(C89:C97)</f>
        <v>2360331.82</v>
      </c>
      <c r="D88" s="9">
        <f>SUM(D89:D97)</f>
        <v>19696517.83</v>
      </c>
      <c r="E88" s="28">
        <f>SUM(E89:E97)</f>
        <v>3417325.69</v>
      </c>
      <c r="F88" s="9">
        <f>SUM(F89:F97)</f>
        <v>2834556.77</v>
      </c>
      <c r="G88" s="9">
        <f t="shared" si="2"/>
        <v>16279192.139999999</v>
      </c>
      <c r="I88" s="21"/>
      <c r="J88" s="21"/>
    </row>
    <row r="89" spans="1:10" ht="12.75">
      <c r="A89" s="11" t="s">
        <v>18</v>
      </c>
      <c r="B89" s="12">
        <v>469645.1</v>
      </c>
      <c r="C89" s="27">
        <f>D89-B89</f>
        <v>-208645.09999999998</v>
      </c>
      <c r="D89" s="12">
        <v>261000</v>
      </c>
      <c r="E89" s="27"/>
      <c r="F89" s="12"/>
      <c r="G89" s="12">
        <f t="shared" si="2"/>
        <v>261000</v>
      </c>
      <c r="I89" s="27"/>
      <c r="J89" s="21"/>
    </row>
    <row r="90" spans="1:10" ht="12.75">
      <c r="A90" s="11" t="s">
        <v>19</v>
      </c>
      <c r="B90" s="12">
        <v>1368</v>
      </c>
      <c r="C90" s="27">
        <f>D90-B90</f>
        <v>9000</v>
      </c>
      <c r="D90" s="12">
        <v>10368</v>
      </c>
      <c r="E90" s="27"/>
      <c r="F90" s="12"/>
      <c r="G90" s="12">
        <f t="shared" si="2"/>
        <v>10368</v>
      </c>
      <c r="I90" s="27"/>
      <c r="J90" s="21"/>
    </row>
    <row r="91" spans="1:10" ht="12.75">
      <c r="A91" s="11" t="s">
        <v>20</v>
      </c>
      <c r="B91" s="31"/>
      <c r="C91" s="15"/>
      <c r="D91" s="31"/>
      <c r="E91" s="15"/>
      <c r="F91" s="31"/>
      <c r="G91" s="12">
        <f t="shared" si="2"/>
        <v>0</v>
      </c>
      <c r="I91" s="21"/>
      <c r="J91" s="21"/>
    </row>
    <row r="92" spans="1:10" ht="12.75">
      <c r="A92" s="11" t="s">
        <v>21</v>
      </c>
      <c r="B92" s="12">
        <v>3709459.35</v>
      </c>
      <c r="C92" s="27">
        <f aca="true" t="shared" si="3" ref="C92:C107">D92-B92</f>
        <v>805486.0699999998</v>
      </c>
      <c r="D92" s="12">
        <v>4514945.42</v>
      </c>
      <c r="E92" s="27">
        <v>1082762.78</v>
      </c>
      <c r="F92" s="12">
        <v>781010.36</v>
      </c>
      <c r="G92" s="12">
        <f t="shared" si="2"/>
        <v>3432182.6399999997</v>
      </c>
      <c r="I92" s="27"/>
      <c r="J92" s="21"/>
    </row>
    <row r="93" spans="1:10" ht="12.75">
      <c r="A93" s="11" t="s">
        <v>22</v>
      </c>
      <c r="B93" s="12">
        <v>162050.41</v>
      </c>
      <c r="C93" s="27">
        <f t="shared" si="3"/>
        <v>22600</v>
      </c>
      <c r="D93" s="12">
        <v>184650.41</v>
      </c>
      <c r="E93" s="27">
        <v>19648.75</v>
      </c>
      <c r="F93" s="12">
        <v>19648.75</v>
      </c>
      <c r="G93" s="12">
        <f t="shared" si="2"/>
        <v>165001.66</v>
      </c>
      <c r="I93" s="27"/>
      <c r="J93" s="21"/>
    </row>
    <row r="94" spans="1:10" ht="12.75">
      <c r="A94" s="11" t="s">
        <v>23</v>
      </c>
      <c r="B94" s="12">
        <v>7422252.8</v>
      </c>
      <c r="C94" s="27">
        <f t="shared" si="3"/>
        <v>1950016.9500000002</v>
      </c>
      <c r="D94" s="12">
        <v>9372269.75</v>
      </c>
      <c r="E94" s="27">
        <v>2168002.34</v>
      </c>
      <c r="F94" s="12">
        <v>2008984.86</v>
      </c>
      <c r="G94" s="12">
        <f t="shared" si="2"/>
        <v>7204267.41</v>
      </c>
      <c r="I94" s="27"/>
      <c r="J94" s="21"/>
    </row>
    <row r="95" spans="1:10" ht="12.75">
      <c r="A95" s="11" t="s">
        <v>24</v>
      </c>
      <c r="B95" s="12">
        <v>2484877.1</v>
      </c>
      <c r="C95" s="27">
        <f t="shared" si="3"/>
        <v>-506086.1000000001</v>
      </c>
      <c r="D95" s="12">
        <v>1978791</v>
      </c>
      <c r="E95" s="27"/>
      <c r="F95" s="12"/>
      <c r="G95" s="12">
        <f t="shared" si="2"/>
        <v>1978791</v>
      </c>
      <c r="I95" s="27"/>
      <c r="J95" s="21"/>
    </row>
    <row r="96" spans="1:10" ht="12.75">
      <c r="A96" s="11" t="s">
        <v>25</v>
      </c>
      <c r="B96" s="12">
        <v>542040</v>
      </c>
      <c r="C96" s="27">
        <f t="shared" si="3"/>
        <v>-92040</v>
      </c>
      <c r="D96" s="12">
        <v>450000</v>
      </c>
      <c r="E96" s="27"/>
      <c r="F96" s="12"/>
      <c r="G96" s="12">
        <f t="shared" si="2"/>
        <v>450000</v>
      </c>
      <c r="I96" s="27"/>
      <c r="J96" s="21"/>
    </row>
    <row r="97" spans="1:10" ht="12.75">
      <c r="A97" s="11" t="s">
        <v>26</v>
      </c>
      <c r="B97" s="12">
        <v>2544493.25</v>
      </c>
      <c r="C97" s="27">
        <f t="shared" si="3"/>
        <v>380000</v>
      </c>
      <c r="D97" s="12">
        <v>2924493.25</v>
      </c>
      <c r="E97" s="27">
        <v>146911.82</v>
      </c>
      <c r="F97" s="12">
        <v>24912.8</v>
      </c>
      <c r="G97" s="12">
        <f t="shared" si="2"/>
        <v>2777581.43</v>
      </c>
      <c r="I97" s="27"/>
      <c r="J97" s="21"/>
    </row>
    <row r="98" spans="1:10" ht="12.75">
      <c r="A98" s="10" t="s">
        <v>27</v>
      </c>
      <c r="B98" s="9">
        <f>SUM(B99:B107)</f>
        <v>17999509.38</v>
      </c>
      <c r="C98" s="28">
        <f>SUM(C99:C107)</f>
        <v>873331.5599999996</v>
      </c>
      <c r="D98" s="9">
        <f>SUM(D99:D107)</f>
        <v>18872840.939999998</v>
      </c>
      <c r="E98" s="28">
        <f>SUM(E99:E107)</f>
        <v>3080895.84</v>
      </c>
      <c r="F98" s="9">
        <f>SUM(F99:F107)</f>
        <v>2941164.76</v>
      </c>
      <c r="G98" s="9">
        <f t="shared" si="2"/>
        <v>15791945.099999998</v>
      </c>
      <c r="I98" s="21"/>
      <c r="J98" s="21"/>
    </row>
    <row r="99" spans="1:10" ht="12.75">
      <c r="A99" s="11" t="s">
        <v>28</v>
      </c>
      <c r="B99" s="12">
        <v>916900</v>
      </c>
      <c r="C99" s="27">
        <f t="shared" si="3"/>
        <v>-916500</v>
      </c>
      <c r="D99" s="12">
        <v>400</v>
      </c>
      <c r="E99" s="27"/>
      <c r="F99" s="12"/>
      <c r="G99" s="12">
        <f t="shared" si="2"/>
        <v>400</v>
      </c>
      <c r="I99" s="21"/>
      <c r="J99" s="21"/>
    </row>
    <row r="100" spans="1:10" ht="12.75">
      <c r="A100" s="11" t="s">
        <v>29</v>
      </c>
      <c r="B100" s="31"/>
      <c r="C100" s="27"/>
      <c r="D100" s="12"/>
      <c r="E100" s="27"/>
      <c r="F100" s="12"/>
      <c r="G100" s="12">
        <f t="shared" si="2"/>
        <v>0</v>
      </c>
      <c r="I100" s="21"/>
      <c r="J100" s="21"/>
    </row>
    <row r="101" spans="1:10" ht="12.75">
      <c r="A101" s="11" t="s">
        <v>30</v>
      </c>
      <c r="B101" s="12">
        <v>4555783.7</v>
      </c>
      <c r="C101" s="27">
        <f t="shared" si="3"/>
        <v>-3069926.1</v>
      </c>
      <c r="D101" s="12">
        <v>1485857.6</v>
      </c>
      <c r="E101" s="27"/>
      <c r="F101" s="12"/>
      <c r="G101" s="12">
        <f t="shared" si="2"/>
        <v>1485857.6</v>
      </c>
      <c r="I101" s="21"/>
      <c r="J101" s="21"/>
    </row>
    <row r="102" spans="1:10" ht="12.75">
      <c r="A102" s="11" t="s">
        <v>31</v>
      </c>
      <c r="B102" s="12">
        <v>352263.91</v>
      </c>
      <c r="C102" s="27">
        <f t="shared" si="3"/>
        <v>200000.00000000006</v>
      </c>
      <c r="D102" s="12">
        <v>552263.91</v>
      </c>
      <c r="E102" s="26">
        <v>85494.26</v>
      </c>
      <c r="F102" s="12">
        <v>85494.26</v>
      </c>
      <c r="G102" s="12">
        <f t="shared" si="2"/>
        <v>466769.65</v>
      </c>
      <c r="I102" s="21"/>
      <c r="J102" s="21"/>
    </row>
    <row r="103" spans="1:7" ht="12.75">
      <c r="A103" s="11" t="s">
        <v>32</v>
      </c>
      <c r="B103" s="12">
        <v>1268366</v>
      </c>
      <c r="C103" s="27">
        <f t="shared" si="3"/>
        <v>359590.31000000006</v>
      </c>
      <c r="D103" s="12">
        <v>1627956.31</v>
      </c>
      <c r="E103" s="26">
        <v>113679.49</v>
      </c>
      <c r="F103" s="12">
        <v>35341.68</v>
      </c>
      <c r="G103" s="12">
        <f t="shared" si="2"/>
        <v>1514276.82</v>
      </c>
    </row>
    <row r="104" spans="1:7" ht="12.75">
      <c r="A104" s="11" t="s">
        <v>33</v>
      </c>
      <c r="B104" s="31"/>
      <c r="C104" s="27"/>
      <c r="D104" s="31"/>
      <c r="E104" s="26">
        <v>1797</v>
      </c>
      <c r="F104" s="12">
        <v>1422</v>
      </c>
      <c r="G104" s="12">
        <f t="shared" si="2"/>
        <v>-1797</v>
      </c>
    </row>
    <row r="105" spans="1:7" ht="12.75">
      <c r="A105" s="11" t="s">
        <v>34</v>
      </c>
      <c r="B105" s="12">
        <v>40000</v>
      </c>
      <c r="C105" s="27">
        <f t="shared" si="3"/>
        <v>-30000</v>
      </c>
      <c r="D105" s="12">
        <v>10000</v>
      </c>
      <c r="E105" s="27"/>
      <c r="F105" s="12"/>
      <c r="G105" s="12">
        <f t="shared" si="2"/>
        <v>10000</v>
      </c>
    </row>
    <row r="106" spans="1:7" ht="12.75">
      <c r="A106" s="11" t="s">
        <v>35</v>
      </c>
      <c r="B106" s="12">
        <v>11403</v>
      </c>
      <c r="C106" s="27">
        <f t="shared" si="3"/>
        <v>-11403</v>
      </c>
      <c r="D106" s="31"/>
      <c r="E106" s="27"/>
      <c r="F106" s="12"/>
      <c r="G106" s="12">
        <f t="shared" si="2"/>
        <v>0</v>
      </c>
    </row>
    <row r="107" spans="1:7" ht="12.75">
      <c r="A107" s="11" t="s">
        <v>36</v>
      </c>
      <c r="B107" s="12">
        <v>10854792.77</v>
      </c>
      <c r="C107" s="27">
        <f t="shared" si="3"/>
        <v>4341570.35</v>
      </c>
      <c r="D107" s="12">
        <v>15196363.12</v>
      </c>
      <c r="E107" s="27">
        <v>2879925.09</v>
      </c>
      <c r="F107" s="12">
        <v>2818906.82</v>
      </c>
      <c r="G107" s="12">
        <f t="shared" si="2"/>
        <v>12316438.03</v>
      </c>
    </row>
    <row r="108" spans="1:7" ht="12.75">
      <c r="A108" s="10" t="s">
        <v>37</v>
      </c>
      <c r="B108" s="9">
        <f>SUM(B109:B117)</f>
        <v>1278968.1</v>
      </c>
      <c r="C108" s="28">
        <f>SUM(C109:C117)</f>
        <v>6585831.9</v>
      </c>
      <c r="D108" s="9">
        <f>SUM(D109:D117)</f>
        <v>7864800</v>
      </c>
      <c r="E108" s="28">
        <f>SUM(E109:E117)</f>
        <v>0</v>
      </c>
      <c r="F108" s="9">
        <f>SUM(F109:F117)</f>
        <v>0</v>
      </c>
      <c r="G108" s="9">
        <f t="shared" si="2"/>
        <v>7864800</v>
      </c>
    </row>
    <row r="109" spans="1:7" ht="12.75">
      <c r="A109" s="11" t="s">
        <v>38</v>
      </c>
      <c r="B109" s="12"/>
      <c r="C109" s="27"/>
      <c r="D109" s="12"/>
      <c r="E109" s="27"/>
      <c r="F109" s="12"/>
      <c r="G109" s="12">
        <f t="shared" si="2"/>
        <v>0</v>
      </c>
    </row>
    <row r="110" spans="1:7" ht="12.75">
      <c r="A110" s="11" t="s">
        <v>39</v>
      </c>
      <c r="B110" s="12"/>
      <c r="C110" s="27"/>
      <c r="D110" s="12"/>
      <c r="E110" s="27"/>
      <c r="F110" s="12"/>
      <c r="G110" s="12">
        <f t="shared" si="2"/>
        <v>0</v>
      </c>
    </row>
    <row r="111" spans="1:7" ht="12.75">
      <c r="A111" s="11" t="s">
        <v>40</v>
      </c>
      <c r="B111" s="12">
        <v>1092968.1</v>
      </c>
      <c r="C111" s="27">
        <f>D111-B111</f>
        <v>6671831.9</v>
      </c>
      <c r="D111" s="12">
        <v>7764800</v>
      </c>
      <c r="E111" s="27"/>
      <c r="F111" s="12"/>
      <c r="G111" s="12">
        <f t="shared" si="2"/>
        <v>7764800</v>
      </c>
    </row>
    <row r="112" spans="1:7" ht="12.75">
      <c r="A112" s="11" t="s">
        <v>41</v>
      </c>
      <c r="B112" s="12">
        <v>186000</v>
      </c>
      <c r="C112" s="27">
        <f>D112-B112</f>
        <v>-86000</v>
      </c>
      <c r="D112" s="12">
        <v>100000</v>
      </c>
      <c r="E112" s="27"/>
      <c r="F112" s="12"/>
      <c r="G112" s="12">
        <f t="shared" si="2"/>
        <v>100000</v>
      </c>
    </row>
    <row r="113" spans="1:7" ht="12.75">
      <c r="A113" s="11" t="s">
        <v>42</v>
      </c>
      <c r="B113" s="12"/>
      <c r="C113" s="27"/>
      <c r="D113" s="12"/>
      <c r="E113" s="27"/>
      <c r="F113" s="12"/>
      <c r="G113" s="12">
        <f t="shared" si="2"/>
        <v>0</v>
      </c>
    </row>
    <row r="114" spans="1:7" ht="12.75">
      <c r="A114" s="11" t="s">
        <v>43</v>
      </c>
      <c r="B114" s="12"/>
      <c r="C114" s="27"/>
      <c r="D114" s="12"/>
      <c r="E114" s="27"/>
      <c r="F114" s="12"/>
      <c r="G114" s="12">
        <f t="shared" si="2"/>
        <v>0</v>
      </c>
    </row>
    <row r="115" spans="1:7" ht="12.75">
      <c r="A115" s="11" t="s">
        <v>44</v>
      </c>
      <c r="B115" s="12"/>
      <c r="C115" s="27"/>
      <c r="D115" s="12"/>
      <c r="E115" s="27"/>
      <c r="F115" s="12"/>
      <c r="G115" s="12">
        <f t="shared" si="2"/>
        <v>0</v>
      </c>
    </row>
    <row r="116" spans="1:7" ht="12.75">
      <c r="A116" s="11" t="s">
        <v>45</v>
      </c>
      <c r="B116" s="12"/>
      <c r="C116" s="27"/>
      <c r="D116" s="12"/>
      <c r="E116" s="27"/>
      <c r="F116" s="12"/>
      <c r="G116" s="12">
        <f t="shared" si="2"/>
        <v>0</v>
      </c>
    </row>
    <row r="117" spans="1:7" ht="12.75">
      <c r="A117" s="11" t="s">
        <v>46</v>
      </c>
      <c r="B117" s="12"/>
      <c r="C117" s="27"/>
      <c r="D117" s="12"/>
      <c r="E117" s="27"/>
      <c r="F117" s="12"/>
      <c r="G117" s="12">
        <f t="shared" si="2"/>
        <v>0</v>
      </c>
    </row>
    <row r="118" spans="1:7" ht="12.75">
      <c r="A118" s="10" t="s">
        <v>47</v>
      </c>
      <c r="B118" s="9">
        <f>SUM(B119:B127)</f>
        <v>3992782.3</v>
      </c>
      <c r="C118" s="28">
        <f>SUM(C119:C127)</f>
        <v>-1640889.75</v>
      </c>
      <c r="D118" s="9">
        <f>SUM(D119:D127)</f>
        <v>2351892.55</v>
      </c>
      <c r="E118" s="28">
        <f>SUM(E119:E127)</f>
        <v>505356.28</v>
      </c>
      <c r="F118" s="9">
        <f>SUM(F119:F127)</f>
        <v>505356.28</v>
      </c>
      <c r="G118" s="9">
        <f t="shared" si="2"/>
        <v>1846536.2699999998</v>
      </c>
    </row>
    <row r="119" spans="1:7" ht="12.75">
      <c r="A119" s="11" t="s">
        <v>48</v>
      </c>
      <c r="B119" s="12">
        <v>1241801.2</v>
      </c>
      <c r="C119" s="27">
        <f>D119-B119</f>
        <v>95299.3500000001</v>
      </c>
      <c r="D119" s="12">
        <v>1337100.55</v>
      </c>
      <c r="E119" s="27">
        <v>450140.28</v>
      </c>
      <c r="F119" s="12">
        <v>450140.28</v>
      </c>
      <c r="G119" s="12">
        <f t="shared" si="2"/>
        <v>886960.27</v>
      </c>
    </row>
    <row r="120" spans="1:7" ht="12.75">
      <c r="A120" s="11" t="s">
        <v>49</v>
      </c>
      <c r="B120" s="12">
        <v>186299.1</v>
      </c>
      <c r="C120" s="27">
        <f>D120-B120</f>
        <v>-6299.100000000006</v>
      </c>
      <c r="D120" s="12">
        <v>180000</v>
      </c>
      <c r="E120" s="27"/>
      <c r="F120" s="12"/>
      <c r="G120" s="12">
        <f t="shared" si="2"/>
        <v>180000</v>
      </c>
    </row>
    <row r="121" spans="1:7" ht="12.75">
      <c r="A121" s="11" t="s">
        <v>50</v>
      </c>
      <c r="B121" s="31"/>
      <c r="C121" s="15"/>
      <c r="D121" s="31"/>
      <c r="E121" s="15"/>
      <c r="F121" s="31"/>
      <c r="G121" s="12">
        <f t="shared" si="2"/>
        <v>0</v>
      </c>
    </row>
    <row r="122" spans="1:7" ht="12.75">
      <c r="A122" s="11" t="s">
        <v>51</v>
      </c>
      <c r="B122" s="12">
        <v>2320000</v>
      </c>
      <c r="C122" s="27">
        <f>D122-B122</f>
        <v>-2320000</v>
      </c>
      <c r="D122" s="12"/>
      <c r="E122" s="27"/>
      <c r="F122" s="12"/>
      <c r="G122" s="12">
        <f t="shared" si="2"/>
        <v>0</v>
      </c>
    </row>
    <row r="123" spans="1:7" ht="12.75">
      <c r="A123" s="11" t="s">
        <v>52</v>
      </c>
      <c r="B123" s="31"/>
      <c r="C123" s="15"/>
      <c r="D123" s="31"/>
      <c r="E123" s="15"/>
      <c r="F123" s="31"/>
      <c r="G123" s="12">
        <f t="shared" si="2"/>
        <v>0</v>
      </c>
    </row>
    <row r="124" spans="1:7" ht="12.75">
      <c r="A124" s="11" t="s">
        <v>53</v>
      </c>
      <c r="B124" s="12">
        <v>134250</v>
      </c>
      <c r="C124" s="27">
        <f>D124-B124</f>
        <v>590110</v>
      </c>
      <c r="D124" s="12">
        <v>724360</v>
      </c>
      <c r="E124" s="27"/>
      <c r="F124" s="12"/>
      <c r="G124" s="12">
        <f t="shared" si="2"/>
        <v>724360</v>
      </c>
    </row>
    <row r="125" spans="1:7" ht="12.75">
      <c r="A125" s="11" t="s">
        <v>54</v>
      </c>
      <c r="B125" s="31"/>
      <c r="C125" s="15"/>
      <c r="D125" s="31"/>
      <c r="E125" s="15"/>
      <c r="F125" s="31"/>
      <c r="G125" s="12">
        <f t="shared" si="2"/>
        <v>0</v>
      </c>
    </row>
    <row r="126" spans="1:7" ht="12.75">
      <c r="A126" s="11" t="s">
        <v>55</v>
      </c>
      <c r="B126" s="12"/>
      <c r="C126" s="27"/>
      <c r="D126" s="12"/>
      <c r="E126" s="27"/>
      <c r="F126" s="12"/>
      <c r="G126" s="12">
        <f t="shared" si="2"/>
        <v>0</v>
      </c>
    </row>
    <row r="127" spans="1:7" ht="12.75">
      <c r="A127" s="11" t="s">
        <v>56</v>
      </c>
      <c r="B127" s="12">
        <v>110432</v>
      </c>
      <c r="C127" s="27"/>
      <c r="D127" s="12">
        <v>110432</v>
      </c>
      <c r="E127" s="27">
        <v>55216</v>
      </c>
      <c r="F127" s="12">
        <v>55216</v>
      </c>
      <c r="G127" s="12">
        <f t="shared" si="2"/>
        <v>55216</v>
      </c>
    </row>
    <row r="128" spans="1:7" ht="12.75">
      <c r="A128" s="10" t="s">
        <v>57</v>
      </c>
      <c r="B128" s="9">
        <f>SUM(B129:B131)</f>
        <v>343402320.3</v>
      </c>
      <c r="C128" s="28">
        <f>SUM(C129:C131)</f>
        <v>-27206503.559999995</v>
      </c>
      <c r="D128" s="9">
        <f>SUM(D129:D131)</f>
        <v>316195816.74</v>
      </c>
      <c r="E128" s="28">
        <f>SUM(E129:E131)</f>
        <v>20945202.22</v>
      </c>
      <c r="F128" s="9">
        <f>SUM(F129:F131)</f>
        <v>19453806.77</v>
      </c>
      <c r="G128" s="9">
        <f t="shared" si="2"/>
        <v>295250614.52</v>
      </c>
    </row>
    <row r="129" spans="1:7" ht="12.75">
      <c r="A129" s="11" t="s">
        <v>58</v>
      </c>
      <c r="B129" s="12">
        <v>342511032.44</v>
      </c>
      <c r="C129" s="27">
        <f>D129-B129</f>
        <v>-26760859.629999995</v>
      </c>
      <c r="D129" s="12">
        <f>315750172.81</f>
        <v>315750172.81</v>
      </c>
      <c r="E129" s="27"/>
      <c r="F129" s="12"/>
      <c r="G129" s="12">
        <f t="shared" si="2"/>
        <v>315750172.81</v>
      </c>
    </row>
    <row r="130" spans="1:7" ht="12.75">
      <c r="A130" s="11" t="s">
        <v>59</v>
      </c>
      <c r="B130" s="31"/>
      <c r="C130" s="27"/>
      <c r="D130" s="31"/>
      <c r="E130" s="27"/>
      <c r="F130" s="12"/>
      <c r="G130" s="12">
        <f t="shared" si="2"/>
        <v>0</v>
      </c>
    </row>
    <row r="131" spans="1:7" ht="12.75">
      <c r="A131" s="11" t="s">
        <v>60</v>
      </c>
      <c r="B131" s="12">
        <v>891287.86</v>
      </c>
      <c r="C131" s="27">
        <f>D131-B131</f>
        <v>-445643.93</v>
      </c>
      <c r="D131" s="12">
        <v>445643.93</v>
      </c>
      <c r="E131" s="27">
        <v>20945202.22</v>
      </c>
      <c r="F131" s="12">
        <v>19453806.77</v>
      </c>
      <c r="G131" s="12">
        <f t="shared" si="2"/>
        <v>-20499558.29</v>
      </c>
    </row>
    <row r="132" spans="1:7" ht="12.75">
      <c r="A132" s="10" t="s">
        <v>61</v>
      </c>
      <c r="B132" s="9">
        <f>SUM(B133:B140)</f>
        <v>0</v>
      </c>
      <c r="C132" s="28">
        <f>SUM(C133:C140)</f>
        <v>0</v>
      </c>
      <c r="D132" s="9">
        <f>SUM(D133:D140)</f>
        <v>0</v>
      </c>
      <c r="E132" s="28">
        <f>SUM(E133:E140)</f>
        <v>0</v>
      </c>
      <c r="F132" s="9">
        <f>SUM(F133:F140)</f>
        <v>0</v>
      </c>
      <c r="G132" s="12">
        <f t="shared" si="2"/>
        <v>0</v>
      </c>
    </row>
    <row r="133" spans="1:7" ht="12.75">
      <c r="A133" s="11" t="s">
        <v>62</v>
      </c>
      <c r="B133" s="12"/>
      <c r="C133" s="27"/>
      <c r="D133" s="12"/>
      <c r="E133" s="27"/>
      <c r="F133" s="12"/>
      <c r="G133" s="12">
        <f t="shared" si="2"/>
        <v>0</v>
      </c>
    </row>
    <row r="134" spans="1:7" ht="12.75">
      <c r="A134" s="11" t="s">
        <v>63</v>
      </c>
      <c r="B134" s="12"/>
      <c r="C134" s="27"/>
      <c r="D134" s="12"/>
      <c r="E134" s="27"/>
      <c r="F134" s="12"/>
      <c r="G134" s="12">
        <f t="shared" si="2"/>
        <v>0</v>
      </c>
    </row>
    <row r="135" spans="1:7" ht="12.75">
      <c r="A135" s="11" t="s">
        <v>64</v>
      </c>
      <c r="B135" s="12"/>
      <c r="C135" s="27"/>
      <c r="D135" s="12"/>
      <c r="E135" s="27"/>
      <c r="F135" s="12"/>
      <c r="G135" s="12">
        <f aca="true" t="shared" si="4" ref="G135:G154">D135-E135</f>
        <v>0</v>
      </c>
    </row>
    <row r="136" spans="1:7" ht="12.75">
      <c r="A136" s="11" t="s">
        <v>65</v>
      </c>
      <c r="B136" s="12"/>
      <c r="C136" s="27"/>
      <c r="D136" s="12"/>
      <c r="E136" s="27"/>
      <c r="F136" s="12"/>
      <c r="G136" s="12">
        <f t="shared" si="4"/>
        <v>0</v>
      </c>
    </row>
    <row r="137" spans="1:7" ht="12.75">
      <c r="A137" s="11" t="s">
        <v>66</v>
      </c>
      <c r="B137" s="12"/>
      <c r="C137" s="27"/>
      <c r="D137" s="12"/>
      <c r="E137" s="27"/>
      <c r="F137" s="12"/>
      <c r="G137" s="12">
        <f t="shared" si="4"/>
        <v>0</v>
      </c>
    </row>
    <row r="138" spans="1:7" ht="12.75">
      <c r="A138" s="11" t="s">
        <v>67</v>
      </c>
      <c r="B138" s="12"/>
      <c r="C138" s="27"/>
      <c r="D138" s="12"/>
      <c r="E138" s="27"/>
      <c r="F138" s="12"/>
      <c r="G138" s="12">
        <f t="shared" si="4"/>
        <v>0</v>
      </c>
    </row>
    <row r="139" spans="1:7" ht="12.75">
      <c r="A139" s="11" t="s">
        <v>68</v>
      </c>
      <c r="B139" s="12"/>
      <c r="C139" s="27"/>
      <c r="D139" s="12"/>
      <c r="E139" s="27"/>
      <c r="F139" s="12"/>
      <c r="G139" s="12">
        <f t="shared" si="4"/>
        <v>0</v>
      </c>
    </row>
    <row r="140" spans="1:7" ht="12.75">
      <c r="A140" s="11" t="s">
        <v>69</v>
      </c>
      <c r="B140" s="12"/>
      <c r="C140" s="27"/>
      <c r="D140" s="12"/>
      <c r="E140" s="27"/>
      <c r="F140" s="12"/>
      <c r="G140" s="12">
        <f t="shared" si="4"/>
        <v>0</v>
      </c>
    </row>
    <row r="141" spans="1:7" ht="12.75">
      <c r="A141" s="10" t="s">
        <v>70</v>
      </c>
      <c r="B141" s="9">
        <f>SUM(B142:B144)</f>
        <v>0</v>
      </c>
      <c r="C141" s="28">
        <f>SUM(C142:C144)</f>
        <v>0</v>
      </c>
      <c r="D141" s="9">
        <f>SUM(D142:D144)</f>
        <v>0</v>
      </c>
      <c r="E141" s="28">
        <f>SUM(E142:E144)</f>
        <v>0</v>
      </c>
      <c r="F141" s="9">
        <f>SUM(F142:F144)</f>
        <v>0</v>
      </c>
      <c r="G141" s="12">
        <f t="shared" si="4"/>
        <v>0</v>
      </c>
    </row>
    <row r="142" spans="1:7" ht="12.75">
      <c r="A142" s="11" t="s">
        <v>71</v>
      </c>
      <c r="B142" s="12"/>
      <c r="C142" s="27"/>
      <c r="D142" s="12"/>
      <c r="E142" s="27"/>
      <c r="F142" s="12"/>
      <c r="G142" s="12">
        <f t="shared" si="4"/>
        <v>0</v>
      </c>
    </row>
    <row r="143" spans="1:7" ht="12.75">
      <c r="A143" s="11" t="s">
        <v>72</v>
      </c>
      <c r="B143" s="12"/>
      <c r="C143" s="27"/>
      <c r="D143" s="12"/>
      <c r="E143" s="27"/>
      <c r="F143" s="12"/>
      <c r="G143" s="12">
        <f t="shared" si="4"/>
        <v>0</v>
      </c>
    </row>
    <row r="144" spans="1:7" ht="12.75">
      <c r="A144" s="11" t="s">
        <v>73</v>
      </c>
      <c r="B144" s="12"/>
      <c r="C144" s="27"/>
      <c r="D144" s="12"/>
      <c r="E144" s="27"/>
      <c r="F144" s="12"/>
      <c r="G144" s="12">
        <f t="shared" si="4"/>
        <v>0</v>
      </c>
    </row>
    <row r="145" spans="1:7" ht="12.75">
      <c r="A145" s="10" t="s">
        <v>74</v>
      </c>
      <c r="B145" s="9">
        <f>SUM(B146:B152)</f>
        <v>6793695.33</v>
      </c>
      <c r="C145" s="28">
        <f>SUM(C146:C152)</f>
        <v>0</v>
      </c>
      <c r="D145" s="9">
        <f>SUM(D146:D152)</f>
        <v>6793695.33</v>
      </c>
      <c r="E145" s="28">
        <f>SUM(E146:E152)</f>
        <v>1053279.3</v>
      </c>
      <c r="F145" s="9">
        <f>SUM(F146:F152)</f>
        <v>1053279.3</v>
      </c>
      <c r="G145" s="9">
        <f t="shared" si="4"/>
        <v>5740416.03</v>
      </c>
    </row>
    <row r="146" spans="1:7" ht="12.75">
      <c r="A146" s="11" t="s">
        <v>75</v>
      </c>
      <c r="B146" s="12">
        <v>5791195.33</v>
      </c>
      <c r="C146" s="27">
        <f>D146-B146</f>
        <v>0</v>
      </c>
      <c r="D146" s="12">
        <v>5791195.33</v>
      </c>
      <c r="E146" s="27">
        <v>1033827.05</v>
      </c>
      <c r="F146" s="12">
        <v>1033827.05</v>
      </c>
      <c r="G146" s="12">
        <f t="shared" si="4"/>
        <v>4757368.28</v>
      </c>
    </row>
    <row r="147" spans="1:7" ht="12.75">
      <c r="A147" s="11" t="s">
        <v>76</v>
      </c>
      <c r="B147" s="12">
        <v>1002500</v>
      </c>
      <c r="C147" s="27">
        <f>D147-B147</f>
        <v>0</v>
      </c>
      <c r="D147" s="12">
        <v>1002500</v>
      </c>
      <c r="E147" s="27">
        <v>19452.25</v>
      </c>
      <c r="F147" s="12">
        <v>19452.25</v>
      </c>
      <c r="G147" s="12">
        <f t="shared" si="4"/>
        <v>983047.75</v>
      </c>
    </row>
    <row r="148" spans="1:7" ht="12.75">
      <c r="A148" s="11" t="s">
        <v>77</v>
      </c>
      <c r="B148" s="12"/>
      <c r="C148" s="27"/>
      <c r="D148" s="12"/>
      <c r="E148" s="27"/>
      <c r="F148" s="12"/>
      <c r="G148" s="12">
        <f t="shared" si="4"/>
        <v>0</v>
      </c>
    </row>
    <row r="149" spans="1:7" ht="12.75">
      <c r="A149" s="11" t="s">
        <v>78</v>
      </c>
      <c r="B149" s="12"/>
      <c r="C149" s="27"/>
      <c r="D149" s="12"/>
      <c r="E149" s="27"/>
      <c r="F149" s="12"/>
      <c r="G149" s="12">
        <f t="shared" si="4"/>
        <v>0</v>
      </c>
    </row>
    <row r="150" spans="1:7" ht="12.75">
      <c r="A150" s="11" t="s">
        <v>79</v>
      </c>
      <c r="B150" s="12"/>
      <c r="C150" s="27"/>
      <c r="D150" s="12"/>
      <c r="E150" s="27"/>
      <c r="F150" s="12"/>
      <c r="G150" s="12">
        <f t="shared" si="4"/>
        <v>0</v>
      </c>
    </row>
    <row r="151" spans="1:7" ht="12.75">
      <c r="A151" s="11" t="s">
        <v>80</v>
      </c>
      <c r="B151" s="12"/>
      <c r="C151" s="27"/>
      <c r="D151" s="12"/>
      <c r="E151" s="27"/>
      <c r="F151" s="12"/>
      <c r="G151" s="12">
        <f t="shared" si="4"/>
        <v>0</v>
      </c>
    </row>
    <row r="152" spans="1:7" ht="12.75">
      <c r="A152" s="11" t="s">
        <v>81</v>
      </c>
      <c r="B152" s="12"/>
      <c r="C152" s="27"/>
      <c r="D152" s="12"/>
      <c r="E152" s="27"/>
      <c r="F152" s="12"/>
      <c r="G152" s="12">
        <f t="shared" si="4"/>
        <v>0</v>
      </c>
    </row>
    <row r="153" spans="1:7" ht="4.5" customHeight="1">
      <c r="A153" s="10"/>
      <c r="B153" s="12"/>
      <c r="C153" s="27"/>
      <c r="D153" s="12"/>
      <c r="E153" s="27"/>
      <c r="F153" s="12"/>
      <c r="G153" s="12"/>
    </row>
    <row r="154" spans="1:7" ht="12.75">
      <c r="A154" s="8" t="s">
        <v>83</v>
      </c>
      <c r="B154" s="9">
        <f>B4+B79</f>
        <v>622253800.1899999</v>
      </c>
      <c r="C154" s="28">
        <f>C4+C79</f>
        <v>-9557340.209999992</v>
      </c>
      <c r="D154" s="9">
        <f>D4+D79</f>
        <v>612696459.98</v>
      </c>
      <c r="E154" s="28">
        <f>E4+E79</f>
        <v>69471868.27</v>
      </c>
      <c r="F154" s="9">
        <f>F4+F79</f>
        <v>65636690.19</v>
      </c>
      <c r="G154" s="9">
        <f t="shared" si="4"/>
        <v>543224591.71</v>
      </c>
    </row>
    <row r="155" spans="1:7" ht="4.5" customHeight="1">
      <c r="A155" s="13"/>
      <c r="B155" s="14"/>
      <c r="C155" s="29"/>
      <c r="D155" s="14"/>
      <c r="E155" s="29"/>
      <c r="F155" s="14"/>
      <c r="G155" s="14"/>
    </row>
    <row r="158" ht="12.75">
      <c r="D158" s="25"/>
    </row>
    <row r="161" spans="2:6" ht="12.75">
      <c r="B161" s="25"/>
      <c r="C161" s="25"/>
      <c r="D161" s="25"/>
      <c r="E161" s="25"/>
      <c r="F161" s="25"/>
    </row>
    <row r="264" spans="4:7" ht="12.75">
      <c r="D264" s="1">
        <v>0</v>
      </c>
      <c r="E264" s="1">
        <v>0</v>
      </c>
      <c r="F264" s="1">
        <v>4061.91</v>
      </c>
      <c r="G264" s="1">
        <v>0</v>
      </c>
    </row>
    <row r="265" spans="1:7" ht="12.75">
      <c r="A265" s="1">
        <v>111601144</v>
      </c>
      <c r="B265" s="1" t="s">
        <v>86</v>
      </c>
      <c r="C265" s="1">
        <v>4061.91</v>
      </c>
      <c r="D265" s="1">
        <v>0</v>
      </c>
      <c r="E265" s="1">
        <v>0</v>
      </c>
      <c r="F265" s="1">
        <v>4061.91</v>
      </c>
      <c r="G265" s="1">
        <v>0</v>
      </c>
    </row>
    <row r="266" spans="1:7" ht="12.75">
      <c r="A266" s="1">
        <v>111601146</v>
      </c>
      <c r="B266" s="1" t="s">
        <v>87</v>
      </c>
      <c r="C266" s="1">
        <v>4061.91</v>
      </c>
      <c r="D266" s="1">
        <v>0</v>
      </c>
      <c r="E266" s="1">
        <v>0</v>
      </c>
      <c r="F266" s="1">
        <v>4061.91</v>
      </c>
      <c r="G266" s="1">
        <v>0</v>
      </c>
    </row>
    <row r="267" spans="1:7" ht="12.75">
      <c r="A267" s="1">
        <v>111601147</v>
      </c>
      <c r="B267" s="1" t="s">
        <v>88</v>
      </c>
      <c r="C267" s="1">
        <v>4061.91</v>
      </c>
      <c r="D267" s="1">
        <v>0</v>
      </c>
      <c r="E267" s="1">
        <v>0</v>
      </c>
      <c r="F267" s="1">
        <v>4061.91</v>
      </c>
      <c r="G267" s="1">
        <v>0</v>
      </c>
    </row>
    <row r="268" spans="1:5" ht="12.75">
      <c r="A268" s="1">
        <v>111601148</v>
      </c>
      <c r="B268" s="1" t="s">
        <v>89</v>
      </c>
      <c r="C268" s="1">
        <v>4061.91</v>
      </c>
      <c r="D268" s="1">
        <v>0</v>
      </c>
      <c r="E268" s="1">
        <v>0</v>
      </c>
    </row>
    <row r="281" ht="12.75">
      <c r="G281" s="1">
        <v>0</v>
      </c>
    </row>
    <row r="282" spans="1:7" ht="12.75">
      <c r="A282" s="1">
        <v>111601170</v>
      </c>
      <c r="B282" s="1" t="s">
        <v>90</v>
      </c>
      <c r="C282" s="1">
        <v>4061.91</v>
      </c>
      <c r="D282" s="1">
        <v>0</v>
      </c>
      <c r="E282" s="1">
        <v>0</v>
      </c>
      <c r="G282" s="1">
        <v>0</v>
      </c>
    </row>
    <row r="283" spans="1:7" ht="12.75">
      <c r="A283" s="1">
        <v>111601171</v>
      </c>
      <c r="B283" s="1" t="s">
        <v>91</v>
      </c>
      <c r="C283" s="1">
        <v>4061.91</v>
      </c>
      <c r="E283" s="1">
        <v>0</v>
      </c>
      <c r="F283" s="1">
        <v>4061.91</v>
      </c>
      <c r="G283" s="1">
        <v>0</v>
      </c>
    </row>
    <row r="284" spans="1:6" ht="12.75">
      <c r="A284" s="1">
        <v>111601173</v>
      </c>
      <c r="B284" s="1" t="s">
        <v>92</v>
      </c>
      <c r="C284" s="1">
        <v>4061.91</v>
      </c>
      <c r="D284" s="1">
        <v>0</v>
      </c>
      <c r="E284" s="1">
        <v>0</v>
      </c>
      <c r="F284" s="1">
        <v>4061.91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2017-04-26T22:47:19Z</cp:lastPrinted>
  <dcterms:created xsi:type="dcterms:W3CDTF">2017-01-11T17:22:36Z</dcterms:created>
  <dcterms:modified xsi:type="dcterms:W3CDTF">2017-06-10T20:04:41Z</dcterms:modified>
  <cp:category/>
  <cp:version/>
  <cp:contentType/>
  <cp:contentStatus/>
</cp:coreProperties>
</file>