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CUENTA PÚBLICA\2024\Información Financiera\3\Digital\"/>
    </mc:Choice>
  </mc:AlternateContent>
  <bookViews>
    <workbookView xWindow="0" yWindow="0" windowWidth="28800" windowHeight="12585" tabRatio="782"/>
  </bookViews>
  <sheets>
    <sheet name="Notas de Disciplina Financiera" sheetId="2" r:id="rId1"/>
    <sheet name="NDF-01" sheetId="6" r:id="rId2"/>
    <sheet name="NDF-02" sheetId="1" r:id="rId3"/>
    <sheet name="NDF-03" sheetId="3" r:id="rId4"/>
    <sheet name="NDF-04" sheetId="7" r:id="rId5"/>
    <sheet name="NDF-05" sheetId="8" r:id="rId6"/>
    <sheet name="NDF-06" sheetId="9" r:id="rId7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2" i="1" l="1"/>
  <c r="H126" i="1"/>
  <c r="H116" i="1"/>
  <c r="H106" i="1"/>
  <c r="H96" i="1"/>
  <c r="H52" i="1"/>
  <c r="H42" i="1"/>
  <c r="H32" i="1"/>
  <c r="I161" i="1"/>
  <c r="G161" i="1"/>
  <c r="F161" i="1"/>
  <c r="E161" i="1"/>
  <c r="D161" i="1"/>
  <c r="C161" i="1"/>
  <c r="I87" i="1"/>
  <c r="G87" i="1"/>
  <c r="F87" i="1"/>
  <c r="E87" i="1"/>
  <c r="D87" i="1"/>
  <c r="C87" i="1"/>
  <c r="I13" i="1"/>
  <c r="G13" i="1"/>
  <c r="F13" i="1"/>
  <c r="E13" i="1"/>
  <c r="D13" i="1"/>
  <c r="C13" i="1"/>
  <c r="I152" i="1"/>
  <c r="G152" i="1"/>
  <c r="F152" i="1"/>
  <c r="E152" i="1"/>
  <c r="D152" i="1"/>
  <c r="C152" i="1"/>
  <c r="I148" i="1"/>
  <c r="H148" i="1"/>
  <c r="G148" i="1"/>
  <c r="F148" i="1"/>
  <c r="E148" i="1"/>
  <c r="D148" i="1"/>
  <c r="C148" i="1"/>
  <c r="I140" i="1"/>
  <c r="H140" i="1"/>
  <c r="G140" i="1"/>
  <c r="F140" i="1"/>
  <c r="E140" i="1"/>
  <c r="D140" i="1"/>
  <c r="C140" i="1"/>
  <c r="I136" i="1"/>
  <c r="H136" i="1"/>
  <c r="G136" i="1"/>
  <c r="F136" i="1"/>
  <c r="E136" i="1"/>
  <c r="D136" i="1"/>
  <c r="C136" i="1"/>
  <c r="I78" i="1"/>
  <c r="H78" i="1"/>
  <c r="G78" i="1"/>
  <c r="F78" i="1"/>
  <c r="E78" i="1"/>
  <c r="D78" i="1"/>
  <c r="C78" i="1"/>
  <c r="I74" i="1"/>
  <c r="H74" i="1"/>
  <c r="G74" i="1"/>
  <c r="F74" i="1"/>
  <c r="E74" i="1"/>
  <c r="D74" i="1"/>
  <c r="C74" i="1"/>
  <c r="I66" i="1"/>
  <c r="H66" i="1"/>
  <c r="G66" i="1"/>
  <c r="F66" i="1"/>
  <c r="E66" i="1"/>
  <c r="D66" i="1"/>
  <c r="C66" i="1"/>
  <c r="I62" i="1"/>
  <c r="H62" i="1"/>
  <c r="G62" i="1"/>
  <c r="F62" i="1"/>
  <c r="E62" i="1"/>
  <c r="D62" i="1"/>
  <c r="C62" i="1"/>
  <c r="I126" i="1"/>
  <c r="G126" i="1"/>
  <c r="F126" i="1"/>
  <c r="E126" i="1"/>
  <c r="D126" i="1"/>
  <c r="C126" i="1"/>
  <c r="I52" i="1"/>
  <c r="G52" i="1"/>
  <c r="F52" i="1"/>
  <c r="E52" i="1"/>
  <c r="D52" i="1"/>
  <c r="C52" i="1"/>
  <c r="I116" i="1"/>
  <c r="G116" i="1"/>
  <c r="F116" i="1"/>
  <c r="E116" i="1"/>
  <c r="D116" i="1"/>
  <c r="C116" i="1"/>
  <c r="I42" i="1"/>
  <c r="G42" i="1"/>
  <c r="F42" i="1"/>
  <c r="E42" i="1"/>
  <c r="D42" i="1"/>
  <c r="C42" i="1"/>
  <c r="I106" i="1"/>
  <c r="G106" i="1"/>
  <c r="F106" i="1"/>
  <c r="E106" i="1"/>
  <c r="D106" i="1"/>
  <c r="C106" i="1"/>
  <c r="I32" i="1"/>
  <c r="G32" i="1"/>
  <c r="F32" i="1"/>
  <c r="E32" i="1"/>
  <c r="D32" i="1"/>
  <c r="C32" i="1"/>
  <c r="I96" i="1"/>
  <c r="G96" i="1"/>
  <c r="F96" i="1"/>
  <c r="E96" i="1"/>
  <c r="D96" i="1"/>
  <c r="C96" i="1"/>
  <c r="G88" i="1"/>
  <c r="F88" i="1"/>
  <c r="G14" i="1"/>
  <c r="F14" i="1"/>
  <c r="I22" i="1"/>
  <c r="G22" i="1"/>
  <c r="F22" i="1"/>
  <c r="E22" i="1"/>
  <c r="D22" i="1"/>
  <c r="C22" i="1"/>
  <c r="I14" i="1"/>
  <c r="I88" i="1"/>
  <c r="H88" i="1"/>
  <c r="E88" i="1"/>
  <c r="D88" i="1"/>
  <c r="C88" i="1"/>
  <c r="E14" i="1"/>
  <c r="D14" i="1"/>
  <c r="C14" i="1"/>
  <c r="H87" i="1" l="1"/>
  <c r="H22" i="1"/>
  <c r="H14" i="1"/>
  <c r="F3" i="9"/>
  <c r="F2" i="9"/>
  <c r="F1" i="9"/>
  <c r="F3" i="8"/>
  <c r="F2" i="8"/>
  <c r="F1" i="8"/>
  <c r="F3" i="7"/>
  <c r="F2" i="7"/>
  <c r="F1" i="7"/>
  <c r="F3" i="3"/>
  <c r="F2" i="3"/>
  <c r="F1" i="3"/>
  <c r="F3" i="1"/>
  <c r="F2" i="1"/>
  <c r="F1" i="1"/>
  <c r="F3" i="6"/>
  <c r="F2" i="6"/>
  <c r="F1" i="6"/>
  <c r="B3" i="9"/>
  <c r="B1" i="9"/>
  <c r="B3" i="8"/>
  <c r="B1" i="8"/>
  <c r="B3" i="7"/>
  <c r="B1" i="7"/>
  <c r="B3" i="3"/>
  <c r="B1" i="3"/>
  <c r="B6" i="3" s="1"/>
  <c r="B3" i="1"/>
  <c r="B9" i="1" s="1"/>
  <c r="B1" i="1"/>
  <c r="B6" i="1" s="1"/>
  <c r="B3" i="6"/>
  <c r="B1" i="6"/>
  <c r="E21" i="3"/>
  <c r="F21" i="3"/>
  <c r="D21" i="3"/>
  <c r="E11" i="3"/>
  <c r="F11" i="3"/>
  <c r="F31" i="3" s="1"/>
  <c r="D11" i="3"/>
  <c r="H13" i="1" l="1"/>
  <c r="H161" i="1" s="1"/>
  <c r="D31" i="3"/>
  <c r="E31" i="3"/>
</calcChain>
</file>

<file path=xl/sharedStrings.xml><?xml version="1.0" encoding="utf-8"?>
<sst xmlns="http://schemas.openxmlformats.org/spreadsheetml/2006/main" count="284" uniqueCount="172">
  <si>
    <t>Ejercicio:</t>
  </si>
  <si>
    <t>Notas de Disciplina Financiera</t>
  </si>
  <si>
    <t>Periodicidad:</t>
  </si>
  <si>
    <t>Trimestral</t>
  </si>
  <si>
    <t>Corte:</t>
  </si>
  <si>
    <t>(Cifras en Pesos)</t>
  </si>
  <si>
    <t>NOTAS</t>
  </si>
  <si>
    <t>DESCRIPCIÓN</t>
  </si>
  <si>
    <t>NOTAS DE DISCIPLINA FINANCIERA:</t>
  </si>
  <si>
    <t>NDF-01</t>
  </si>
  <si>
    <t>1. Balance Presupuestario de Recursos Disponibles Negativo</t>
  </si>
  <si>
    <t>NDF-02</t>
  </si>
  <si>
    <t>2. Aumento o creación de nuevo Gasto</t>
  </si>
  <si>
    <t>NDF-03</t>
  </si>
  <si>
    <t>3. Pasivo Circulante al Cierre del Ejercicio (ESF-12)</t>
  </si>
  <si>
    <t>NDF-04</t>
  </si>
  <si>
    <t>4. Deuda Pública y Obligaciones</t>
  </si>
  <si>
    <t>NDF-05</t>
  </si>
  <si>
    <t>5. Obligaciones a Corto Plazo</t>
  </si>
  <si>
    <t>NDF-06</t>
  </si>
  <si>
    <t>6. Evaluación de Cumplimiento</t>
  </si>
  <si>
    <t>Se informará:</t>
  </si>
  <si>
    <t>a) Acciones para recuperar el Balance Presupuestario de Recursos Disponibles Sostenible.</t>
  </si>
  <si>
    <t>Favor de ver el instructivo de esta nota (NDF-01):</t>
  </si>
  <si>
    <t>En caso de no obtener un Balance Presupuestario de Recursos Disponibles Negativo, indicar la aclaración.</t>
  </si>
  <si>
    <t>2. Aumento o creación de nuevo Gasto:</t>
  </si>
  <si>
    <t>Art. 8 LDF</t>
  </si>
  <si>
    <t xml:space="preserve">Clasificación por Objeto del Gasto (Capítulo y Concepto) </t>
  </si>
  <si>
    <t>(PESOS)</t>
  </si>
  <si>
    <t>Modificaciones</t>
  </si>
  <si>
    <t>Concepto (c)</t>
  </si>
  <si>
    <t>Aprobado (d)</t>
  </si>
  <si>
    <t>Ampliaciones
 Líquidas</t>
  </si>
  <si>
    <t>Reducciones
Líquidas</t>
  </si>
  <si>
    <t>Ampliaciones
 Compensadas</t>
  </si>
  <si>
    <t>Reducciones
Compensadas</t>
  </si>
  <si>
    <t>Total</t>
  </si>
  <si>
    <t>Modificado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</si>
  <si>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</si>
  <si>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</si>
  <si>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</si>
  <si>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</si>
  <si>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</si>
  <si>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</si>
  <si>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</si>
  <si>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</si>
  <si>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</si>
  <si>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</si>
  <si>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</si>
  <si>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</si>
  <si>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</si>
  <si>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</si>
  <si>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</si>
  <si>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</si>
  <si>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</si>
  <si>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</si>
  <si>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</si>
  <si>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</si>
  <si>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</si>
  <si>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</si>
  <si>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</si>
  <si>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</si>
  <si>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</si>
  <si>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</si>
  <si>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</si>
  <si>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</si>
  <si>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</si>
  <si>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</si>
  <si>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</si>
  <si>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</si>
  <si>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</si>
  <si>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</si>
  <si>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</si>
  <si>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</si>
  <si>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</si>
  <si>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</si>
  <si>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</si>
  <si>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</si>
  <si>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</si>
  <si>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</si>
  <si>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</si>
  <si>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</si>
  <si>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</si>
  <si>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</si>
  <si>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</si>
  <si>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</si>
  <si>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</si>
  <si>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</si>
  <si>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</si>
  <si>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</si>
  <si>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</si>
  <si>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</si>
  <si>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</si>
  <si>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</si>
  <si>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</si>
  <si>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</si>
  <si>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</si>
  <si>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</si>
  <si>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</si>
  <si>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</si>
  <si>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</si>
  <si>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</si>
  <si>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</si>
  <si>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</si>
  <si>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</si>
  <si>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</si>
  <si>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</si>
  <si>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</si>
  <si>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</si>
  <si>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</si>
  <si>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</si>
  <si>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</si>
  <si>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</si>
  <si>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3. Pasivo Circulante al Cierre del Ejercicio (ESF-12):</t>
  </si>
  <si>
    <t>Informe de cuentas por pagar y que integran el pasivo circulante al cierre del ejercicio</t>
  </si>
  <si>
    <t>Ejercicio 20XN</t>
  </si>
  <si>
    <t>COG</t>
  </si>
  <si>
    <t>Concepto</t>
  </si>
  <si>
    <t>Devengado</t>
  </si>
  <si>
    <t>Pagado</t>
  </si>
  <si>
    <t>Cuentas por pagar</t>
  </si>
  <si>
    <t>(a)</t>
  </si>
  <si>
    <t>(b)</t>
  </si>
  <si>
    <t>(c) = (a-b)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</si>
  <si>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</si>
  <si>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</si>
  <si>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</si>
  <si>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</si>
  <si>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</si>
  <si>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</si>
  <si>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</si>
  <si>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</si>
  <si>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</si>
  <si>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</si>
  <si>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Gasto Etiquetado</t>
  </si>
  <si>
    <t>Favor de ver el instructivo de esta nota (NDF-03):</t>
  </si>
  <si>
    <t>En caso de no tener pasivos al cierre del ejercicio, hacer la aclaración o la inidcación.</t>
  </si>
  <si>
    <t>Se revelará:</t>
  </si>
  <si>
    <t>a) La información detallada de cada Financiamiento u Obligación contraída en los términos del Título Tercero Capítulo</t>
  </si>
  <si>
    <t>Uno de la Ley de Disciplina Financiera de las Entidades Federativas y Municipios, incluyendocomo mínimo,el importe,</t>
  </si>
  <si>
    <t>tasa, plazo, comisiones y demás accesorios pactados.</t>
  </si>
  <si>
    <t>Favor de ver el instructivo de esta nota (NDF-04):</t>
  </si>
  <si>
    <t>En caso de no contar deuda pública u obligaciones, hacer la aclaración o la inidcación.</t>
  </si>
  <si>
    <t>a) La información detallada de las Obligaciones a corto plazo contraídas en los términos del Título Tercero Capítulo Uno</t>
  </si>
  <si>
    <t>de la Ley de Disciplina Financiera de las Entidades Federativas y Municipios, incluyendo por lo menos importe, tasas,</t>
  </si>
  <si>
    <t xml:space="preserve"> plazo, comisiones y cualquier costo relacionado, así mismo se deberá incluir la tasa efectiva.</t>
  </si>
  <si>
    <t>Favor de ver el instructivo de esta nota (NDF-05):</t>
  </si>
  <si>
    <t>En caso de no contar con Obligaciones a Corto Plazo, hacer la aclaración o la inidcación.</t>
  </si>
  <si>
    <t>a) La información relativa al cumplimiento de los convenios de Deuda Garantizada.</t>
  </si>
  <si>
    <t>Municipio de Valle de Santiago, Gto.</t>
  </si>
  <si>
    <t>Correspondiente del 01 de enero al 30 de septiembre de 2024</t>
  </si>
  <si>
    <t>El Municipio no presenta un balance de recursos negativos.</t>
  </si>
  <si>
    <t>No aplica, por tratarse del tercer trimestre del ejercicio fiscal 2024.</t>
  </si>
  <si>
    <t>Financiamiento Interno 2018 (Deuda Pública)</t>
  </si>
  <si>
    <t>Identificación de Crédito o Instrumento</t>
  </si>
  <si>
    <t>Acreedor</t>
  </si>
  <si>
    <t>Financiamiento Contratado</t>
  </si>
  <si>
    <t>Capital Amortizado</t>
  </si>
  <si>
    <t>Intereses Pagados Acumulado</t>
  </si>
  <si>
    <t>Finan. Adeudado</t>
  </si>
  <si>
    <t xml:space="preserve">Tasa de Interés </t>
  </si>
  <si>
    <t xml:space="preserve">Tasa Efectiva </t>
  </si>
  <si>
    <t xml:space="preserve">No. de pagos </t>
  </si>
  <si>
    <t>Fecha de Contratación</t>
  </si>
  <si>
    <t>Fecha de Vencimiento</t>
  </si>
  <si>
    <t xml:space="preserve">Contrato de Apertura de Crédito Simple </t>
  </si>
  <si>
    <t>Banco del Bajío, S.A.</t>
  </si>
  <si>
    <t xml:space="preserve"> TIIE 28 días más sobre tasa de 1.25%  </t>
  </si>
  <si>
    <t xml:space="preserve">Total </t>
  </si>
  <si>
    <t>Datos al 30 de septiembre de 2024</t>
  </si>
  <si>
    <t>73/112</t>
  </si>
  <si>
    <t>No se ha realizado Evaluación de cumplimiento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</si>
</sst>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9" x14ac:knownFonts="1">
    <font>
      <sz val="9"/>
      <color theme="1"/>
      <name val="Calibri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9"/>
      <color theme="10"/>
      <name val="Calibri"/>
      <family val="2"/>
    </font>
    <font>
      <sz val="11"/>
      <color rgb="FF00000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</font>
    <font>
      <b/>
      <sz val="8"/>
      <color rgb="FF0070C0"/>
      <name val="Arial"/>
      <family val="2"/>
    </font>
    <font>
      <b/>
      <sz val="8"/>
      <color rgb="FF000000"/>
      <name val="Arial"/>
      <family val="2"/>
    </font>
    <font>
      <b/>
      <u/>
      <sz val="8"/>
      <color theme="1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5" tint="-0.249977111117893"/>
      <name val="Arial"/>
      <family val="2"/>
    </font>
    <font>
      <u/>
      <sz val="8"/>
      <color theme="10"/>
      <name val="Arial"/>
      <family val="2"/>
    </font>
    <font>
      <sz val="9"/>
      <color theme="1"/>
      <name val="Calibri"/>
      <family val="2"/>
    </font>
    <font>
      <b/>
      <sz val="6"/>
      <color rgb="FF000000"/>
      <name val="Arial"/>
      <family val="2"/>
    </font>
    <font>
      <b/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12" fillId="0" borderId="0"/>
    <xf numFmtId="0" fontId="13" fillId="0" borderId="0"/>
    <xf numFmtId="0" fontId="4" fillId="0" borderId="0"/>
    <xf numFmtId="43" fontId="16" fillId="0" borderId="0" applyFont="0" applyFill="0" applyBorder="0" applyAlignment="0" applyProtection="0"/>
  </cellStyleXfs>
  <cellXfs count="118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4" fontId="1" fillId="0" borderId="2" xfId="0" applyNumberFormat="1" applyFont="1" applyBorder="1" applyAlignment="1" applyProtection="1">
      <alignment horizontal="right" vertical="top"/>
      <protection locked="0"/>
    </xf>
    <xf numFmtId="4" fontId="2" fillId="0" borderId="2" xfId="0" applyNumberFormat="1" applyFont="1" applyBorder="1" applyAlignment="1" applyProtection="1">
      <alignment horizontal="right" vertical="top"/>
      <protection locked="0"/>
    </xf>
    <xf numFmtId="4" fontId="2" fillId="0" borderId="8" xfId="0" applyNumberFormat="1" applyFont="1" applyBorder="1" applyAlignment="1">
      <alignment horizontal="center" vertical="center"/>
    </xf>
    <xf numFmtId="4" fontId="1" fillId="0" borderId="8" xfId="0" applyNumberFormat="1" applyFont="1" applyBorder="1" applyAlignment="1">
      <alignment horizontal="right" vertical="center"/>
    </xf>
    <xf numFmtId="3" fontId="2" fillId="0" borderId="3" xfId="0" applyNumberFormat="1" applyFont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indent="3"/>
    </xf>
    <xf numFmtId="0" fontId="2" fillId="0" borderId="2" xfId="0" applyFont="1" applyBorder="1" applyAlignment="1">
      <alignment horizontal="left" indent="3"/>
    </xf>
    <xf numFmtId="0" fontId="2" fillId="0" borderId="3" xfId="0" applyFont="1" applyBorder="1" applyAlignment="1">
      <alignment vertical="center"/>
    </xf>
    <xf numFmtId="0" fontId="1" fillId="0" borderId="1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indent="1"/>
    </xf>
    <xf numFmtId="0" fontId="2" fillId="0" borderId="2" xfId="0" applyFont="1" applyBorder="1" applyAlignment="1">
      <alignment horizontal="left" vertical="center" indent="4"/>
    </xf>
    <xf numFmtId="0" fontId="2" fillId="0" borderId="2" xfId="0" applyFont="1" applyBorder="1" applyAlignment="1">
      <alignment horizontal="left" vertical="center" indent="2"/>
    </xf>
    <xf numFmtId="0" fontId="2" fillId="0" borderId="2" xfId="0" applyFont="1" applyBorder="1" applyAlignment="1">
      <alignment horizontal="left" indent="4"/>
    </xf>
    <xf numFmtId="0" fontId="5" fillId="3" borderId="9" xfId="2" applyFont="1" applyFill="1" applyBorder="1" applyAlignment="1">
      <alignment horizontal="centerContinuous" vertical="center"/>
    </xf>
    <xf numFmtId="0" fontId="5" fillId="3" borderId="10" xfId="2" applyFont="1" applyFill="1" applyBorder="1" applyAlignment="1">
      <alignment horizontal="centerContinuous" vertical="center"/>
    </xf>
    <xf numFmtId="0" fontId="5" fillId="3" borderId="10" xfId="2" applyFont="1" applyFill="1" applyBorder="1" applyAlignment="1">
      <alignment horizontal="right" vertical="center"/>
    </xf>
    <xf numFmtId="0" fontId="5" fillId="3" borderId="11" xfId="2" applyFont="1" applyFill="1" applyBorder="1" applyAlignment="1">
      <alignment horizontal="left" vertical="center"/>
    </xf>
    <xf numFmtId="0" fontId="5" fillId="3" borderId="12" xfId="2" applyFont="1" applyFill="1" applyBorder="1" applyAlignment="1">
      <alignment horizontal="centerContinuous" vertical="center"/>
    </xf>
    <xf numFmtId="0" fontId="5" fillId="3" borderId="0" xfId="2" applyFont="1" applyFill="1" applyAlignment="1">
      <alignment horizontal="centerContinuous" vertical="center"/>
    </xf>
    <xf numFmtId="0" fontId="5" fillId="3" borderId="0" xfId="2" applyFont="1" applyFill="1" applyAlignment="1">
      <alignment horizontal="right" vertical="center"/>
    </xf>
    <xf numFmtId="0" fontId="5" fillId="3" borderId="8" xfId="2" applyFont="1" applyFill="1" applyBorder="1" applyAlignment="1">
      <alignment vertical="center"/>
    </xf>
    <xf numFmtId="0" fontId="5" fillId="3" borderId="8" xfId="2" applyFont="1" applyFill="1" applyBorder="1" applyAlignment="1">
      <alignment horizontal="left" vertical="center"/>
    </xf>
    <xf numFmtId="0" fontId="5" fillId="3" borderId="14" xfId="2" applyFont="1" applyFill="1" applyBorder="1" applyAlignment="1">
      <alignment horizontal="centerContinuous" vertical="center"/>
    </xf>
    <xf numFmtId="0" fontId="5" fillId="3" borderId="15" xfId="2" applyFont="1" applyFill="1" applyBorder="1" applyAlignment="1">
      <alignment horizontal="centerContinuous" vertical="center"/>
    </xf>
    <xf numFmtId="0" fontId="5" fillId="4" borderId="16" xfId="0" applyFont="1" applyFill="1" applyBorder="1" applyAlignment="1" applyProtection="1">
      <alignment horizontal="center" vertical="center" wrapText="1"/>
      <protection locked="0"/>
    </xf>
    <xf numFmtId="0" fontId="5" fillId="4" borderId="17" xfId="0" applyFont="1" applyFill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/>
      <protection locked="0"/>
    </xf>
    <xf numFmtId="0" fontId="6" fillId="0" borderId="19" xfId="0" applyFont="1" applyBorder="1" applyProtection="1">
      <protection locked="0"/>
    </xf>
    <xf numFmtId="0" fontId="5" fillId="0" borderId="20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left" indent="1"/>
      <protection locked="0"/>
    </xf>
    <xf numFmtId="0" fontId="5" fillId="0" borderId="22" xfId="0" applyFont="1" applyBorder="1" applyAlignment="1" applyProtection="1">
      <alignment horizontal="center"/>
      <protection locked="0"/>
    </xf>
    <xf numFmtId="0" fontId="5" fillId="0" borderId="23" xfId="0" applyFont="1" applyBorder="1" applyAlignment="1" applyProtection="1">
      <alignment horizontal="left" indent="1"/>
      <protection locked="0"/>
    </xf>
    <xf numFmtId="0" fontId="8" fillId="0" borderId="21" xfId="0" applyFont="1" applyBorder="1" applyAlignment="1" applyProtection="1">
      <alignment horizontal="center"/>
      <protection locked="0"/>
    </xf>
    <xf numFmtId="10" fontId="9" fillId="3" borderId="0" xfId="2" applyNumberFormat="1" applyFont="1" applyFill="1" applyAlignment="1">
      <alignment horizontal="right" vertical="center"/>
    </xf>
    <xf numFmtId="0" fontId="5" fillId="3" borderId="0" xfId="2" applyFont="1" applyFill="1" applyAlignment="1">
      <alignment horizontal="left" vertical="center"/>
    </xf>
    <xf numFmtId="0" fontId="6" fillId="0" borderId="0" xfId="0" applyFont="1"/>
    <xf numFmtId="0" fontId="1" fillId="0" borderId="0" xfId="0" applyFont="1"/>
    <xf numFmtId="0" fontId="10" fillId="0" borderId="20" xfId="1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left" indent="2"/>
    </xf>
    <xf numFmtId="0" fontId="2" fillId="0" borderId="0" xfId="0" applyFont="1" applyAlignment="1">
      <alignment horizontal="left" indent="3"/>
    </xf>
    <xf numFmtId="0" fontId="2" fillId="0" borderId="0" xfId="0" applyFont="1" applyAlignment="1">
      <alignment horizontal="left" indent="4"/>
    </xf>
    <xf numFmtId="0" fontId="11" fillId="0" borderId="30" xfId="0" applyFont="1" applyBorder="1" applyAlignment="1">
      <alignment vertical="center"/>
    </xf>
    <xf numFmtId="0" fontId="9" fillId="0" borderId="31" xfId="0" applyFont="1" applyBorder="1" applyAlignment="1">
      <alignment horizontal="right" vertical="center" wrapText="1"/>
    </xf>
    <xf numFmtId="4" fontId="9" fillId="0" borderId="31" xfId="0" applyNumberFormat="1" applyFont="1" applyBorder="1" applyAlignment="1">
      <alignment horizontal="right" vertical="center" wrapText="1"/>
    </xf>
    <xf numFmtId="4" fontId="9" fillId="0" borderId="32" xfId="0" applyNumberFormat="1" applyFont="1" applyBorder="1" applyAlignment="1">
      <alignment horizontal="right" vertical="center" wrapText="1"/>
    </xf>
    <xf numFmtId="0" fontId="11" fillId="0" borderId="33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9" fillId="0" borderId="34" xfId="0" applyNumberFormat="1" applyFont="1" applyBorder="1" applyAlignment="1">
      <alignment horizontal="right" vertical="center" wrapText="1"/>
    </xf>
    <xf numFmtId="0" fontId="11" fillId="0" borderId="35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 indent="1"/>
    </xf>
    <xf numFmtId="4" fontId="2" fillId="0" borderId="2" xfId="0" applyNumberFormat="1" applyFont="1" applyBorder="1" applyAlignment="1">
      <alignment vertical="center" wrapText="1"/>
    </xf>
    <xf numFmtId="4" fontId="11" fillId="0" borderId="36" xfId="0" applyNumberFormat="1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4" fontId="9" fillId="0" borderId="2" xfId="0" applyNumberFormat="1" applyFont="1" applyBorder="1" applyAlignment="1">
      <alignment horizontal="right" vertical="center" wrapText="1"/>
    </xf>
    <xf numFmtId="4" fontId="9" fillId="0" borderId="36" xfId="0" applyNumberFormat="1" applyFont="1" applyBorder="1" applyAlignment="1">
      <alignment horizontal="right" vertical="center" wrapText="1"/>
    </xf>
    <xf numFmtId="0" fontId="11" fillId="0" borderId="16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 indent="1"/>
    </xf>
    <xf numFmtId="4" fontId="2" fillId="0" borderId="3" xfId="0" applyNumberFormat="1" applyFont="1" applyBorder="1" applyAlignment="1">
      <alignment vertical="center" wrapText="1"/>
    </xf>
    <xf numFmtId="4" fontId="11" fillId="0" borderId="17" xfId="0" applyNumberFormat="1" applyFont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14" fillId="0" borderId="0" xfId="3" applyFont="1"/>
    <xf numFmtId="0" fontId="15" fillId="0" borderId="0" xfId="1" applyFont="1"/>
    <xf numFmtId="0" fontId="5" fillId="3" borderId="13" xfId="2" applyFont="1" applyFill="1" applyBorder="1" applyAlignment="1">
      <alignment horizontal="center" vertical="center"/>
    </xf>
    <xf numFmtId="0" fontId="5" fillId="3" borderId="14" xfId="2" applyFont="1" applyFill="1" applyBorder="1" applyAlignment="1">
      <alignment horizontal="center" vertical="center"/>
    </xf>
    <xf numFmtId="0" fontId="9" fillId="3" borderId="0" xfId="2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11" fillId="0" borderId="42" xfId="0" applyFont="1" applyBorder="1" applyAlignment="1">
      <alignment vertical="center" wrapText="1"/>
    </xf>
    <xf numFmtId="0" fontId="11" fillId="0" borderId="23" xfId="0" applyFont="1" applyBorder="1" applyAlignment="1">
      <alignment vertical="center"/>
    </xf>
    <xf numFmtId="0" fontId="17" fillId="5" borderId="23" xfId="0" applyFont="1" applyFill="1" applyBorder="1" applyAlignment="1">
      <alignment horizontal="center" vertical="center" wrapText="1"/>
    </xf>
    <xf numFmtId="0" fontId="9" fillId="5" borderId="23" xfId="0" applyFont="1" applyFill="1" applyBorder="1" applyAlignment="1">
      <alignment horizontal="center" vertical="center" wrapText="1"/>
    </xf>
    <xf numFmtId="0" fontId="9" fillId="5" borderId="39" xfId="0" applyFont="1" applyFill="1" applyBorder="1" applyAlignment="1">
      <alignment horizontal="center" vertical="center"/>
    </xf>
    <xf numFmtId="0" fontId="9" fillId="5" borderId="40" xfId="0" applyFont="1" applyFill="1" applyBorder="1" applyAlignment="1">
      <alignment horizontal="center" vertical="center"/>
    </xf>
    <xf numFmtId="0" fontId="9" fillId="5" borderId="41" xfId="0" applyFont="1" applyFill="1" applyBorder="1" applyAlignment="1">
      <alignment horizontal="center" vertical="center"/>
    </xf>
    <xf numFmtId="4" fontId="2" fillId="0" borderId="0" xfId="0" applyNumberFormat="1" applyFont="1"/>
    <xf numFmtId="0" fontId="11" fillId="0" borderId="4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4" fontId="11" fillId="0" borderId="23" xfId="0" applyNumberFormat="1" applyFont="1" applyBorder="1" applyAlignment="1">
      <alignment horizontal="center" vertical="center"/>
    </xf>
    <xf numFmtId="4" fontId="2" fillId="0" borderId="23" xfId="0" applyNumberFormat="1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 wrapText="1"/>
    </xf>
    <xf numFmtId="0" fontId="9" fillId="0" borderId="23" xfId="0" applyFont="1" applyBorder="1" applyAlignment="1">
      <alignment vertical="center"/>
    </xf>
    <xf numFmtId="4" fontId="9" fillId="0" borderId="23" xfId="0" applyNumberFormat="1" applyFont="1" applyBorder="1" applyAlignment="1">
      <alignment horizontal="right" vertical="center"/>
    </xf>
    <xf numFmtId="4" fontId="1" fillId="0" borderId="23" xfId="0" applyNumberFormat="1" applyFont="1" applyBorder="1" applyAlignment="1">
      <alignment horizontal="right" vertical="center"/>
    </xf>
    <xf numFmtId="0" fontId="18" fillId="5" borderId="42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4" fontId="1" fillId="0" borderId="38" xfId="0" applyNumberFormat="1" applyFont="1" applyBorder="1" applyAlignment="1">
      <alignment horizontal="right" vertical="center"/>
    </xf>
    <xf numFmtId="0" fontId="11" fillId="0" borderId="38" xfId="0" applyFont="1" applyBorder="1" applyAlignment="1">
      <alignment horizontal="center" vertical="center" wrapText="1"/>
    </xf>
    <xf numFmtId="10" fontId="11" fillId="0" borderId="41" xfId="0" applyNumberFormat="1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14" fontId="11" fillId="0" borderId="41" xfId="0" applyNumberFormat="1" applyFont="1" applyBorder="1" applyAlignment="1">
      <alignment horizontal="center" vertical="center"/>
    </xf>
    <xf numFmtId="43" fontId="2" fillId="0" borderId="0" xfId="6" applyFont="1"/>
    <xf numFmtId="43" fontId="2" fillId="0" borderId="0" xfId="0" applyNumberFormat="1" applyFont="1"/>
    <xf numFmtId="4" fontId="2" fillId="0" borderId="2" xfId="0" applyNumberFormat="1" applyFont="1" applyBorder="1"/>
  </cellXfs>
  <cellStyles count="7">
    <cellStyle name="Hipervínculo" xfId="1" builtinId="8"/>
    <cellStyle name="Millares" xfId="6" builtinId="3"/>
    <cellStyle name="Normal" xfId="0" builtinId="0"/>
    <cellStyle name="Normal 2" xfId="3"/>
    <cellStyle name="Normal 2 2" xfId="4"/>
    <cellStyle name="Normal 3" xfId="2"/>
    <cellStyle name="Normal 3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14</xdr:row>
      <xdr:rowOff>76199</xdr:rowOff>
    </xdr:from>
    <xdr:to>
      <xdr:col>5</xdr:col>
      <xdr:colOff>384737</xdr:colOff>
      <xdr:row>54</xdr:row>
      <xdr:rowOff>114300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250" t="18984" r="48275" b="13970"/>
        <a:stretch/>
      </xdr:blipFill>
      <xdr:spPr>
        <a:xfrm>
          <a:off x="161925" y="1885949"/>
          <a:ext cx="7699937" cy="57531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D15"/>
  <sheetViews>
    <sheetView tabSelected="1" workbookViewId="0">
      <selection activeCell="B11" sqref="B11"/>
    </sheetView>
  </sheetViews>
  <sheetFormatPr baseColWidth="10" defaultColWidth="12" defaultRowHeight="11.25" x14ac:dyDescent="0.2"/>
  <cols>
    <col min="1" max="1" width="17.33203125" style="1" customWidth="1"/>
    <col min="2" max="2" width="86.1640625" style="1" bestFit="1" customWidth="1"/>
    <col min="3" max="16384" width="12" style="1"/>
  </cols>
  <sheetData>
    <row r="1" spans="1:4" x14ac:dyDescent="0.2">
      <c r="A1" s="19" t="s">
        <v>149</v>
      </c>
      <c r="B1" s="20"/>
      <c r="C1" s="21" t="s">
        <v>0</v>
      </c>
      <c r="D1" s="22">
        <v>2024</v>
      </c>
    </row>
    <row r="2" spans="1:4" x14ac:dyDescent="0.2">
      <c r="A2" s="23" t="s">
        <v>1</v>
      </c>
      <c r="B2" s="24"/>
      <c r="C2" s="25" t="s">
        <v>2</v>
      </c>
      <c r="D2" s="26" t="s">
        <v>3</v>
      </c>
    </row>
    <row r="3" spans="1:4" x14ac:dyDescent="0.2">
      <c r="A3" s="23" t="s">
        <v>150</v>
      </c>
      <c r="B3" s="24"/>
      <c r="C3" s="25" t="s">
        <v>4</v>
      </c>
      <c r="D3" s="27">
        <v>3</v>
      </c>
    </row>
    <row r="4" spans="1:4" x14ac:dyDescent="0.2">
      <c r="A4" s="71" t="s">
        <v>5</v>
      </c>
      <c r="B4" s="72"/>
      <c r="C4" s="28"/>
      <c r="D4" s="29"/>
    </row>
    <row r="5" spans="1:4" x14ac:dyDescent="0.2">
      <c r="A5" s="30" t="s">
        <v>6</v>
      </c>
      <c r="B5" s="31" t="s">
        <v>7</v>
      </c>
    </row>
    <row r="6" spans="1:4" x14ac:dyDescent="0.2">
      <c r="A6" s="32"/>
      <c r="B6" s="33"/>
    </row>
    <row r="7" spans="1:4" x14ac:dyDescent="0.2">
      <c r="A7" s="34"/>
      <c r="B7" s="39" t="s">
        <v>8</v>
      </c>
    </row>
    <row r="8" spans="1:4" x14ac:dyDescent="0.2">
      <c r="A8" s="34"/>
      <c r="B8" s="35"/>
    </row>
    <row r="9" spans="1:4" x14ac:dyDescent="0.2">
      <c r="A9" s="44" t="s">
        <v>9</v>
      </c>
      <c r="B9" s="36" t="s">
        <v>10</v>
      </c>
    </row>
    <row r="10" spans="1:4" x14ac:dyDescent="0.2">
      <c r="A10" s="44" t="s">
        <v>11</v>
      </c>
      <c r="B10" s="36" t="s">
        <v>12</v>
      </c>
    </row>
    <row r="11" spans="1:4" x14ac:dyDescent="0.2">
      <c r="A11" s="44" t="s">
        <v>13</v>
      </c>
      <c r="B11" s="36" t="s">
        <v>14</v>
      </c>
    </row>
    <row r="12" spans="1:4" x14ac:dyDescent="0.2">
      <c r="A12" s="44" t="s">
        <v>15</v>
      </c>
      <c r="B12" s="36" t="s">
        <v>16</v>
      </c>
    </row>
    <row r="13" spans="1:4" x14ac:dyDescent="0.2">
      <c r="A13" s="44" t="s">
        <v>17</v>
      </c>
      <c r="B13" s="36" t="s">
        <v>18</v>
      </c>
    </row>
    <row r="14" spans="1:4" x14ac:dyDescent="0.2">
      <c r="A14" s="44" t="s">
        <v>19</v>
      </c>
      <c r="B14" s="36" t="s">
        <v>20</v>
      </c>
    </row>
    <row r="15" spans="1:4" ht="12" thickBot="1" x14ac:dyDescent="0.25">
      <c r="A15" s="37"/>
      <c r="B15" s="38"/>
    </row>
  </sheetData>
  <mergeCells count="1">
    <mergeCell ref="A4:B4"/>
  </mergeCells>
  <phoneticPr fontId="7" type="noConversion"/>
  <dataValidations count="3">
    <dataValidation type="list" allowBlank="1" showInputMessage="1" showErrorMessage="1" prompt="Escoger el corte de la información, ya se trimestral (1 al 4) o anual (Cuenta Pública)." sqref="D3">
      <formula1>"1, 2, 3, 4, Cuenta Pública"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  <dataValidation type="list" allowBlank="1" showInputMessage="1" showErrorMessage="1" prompt="Escoger el corte de la información, ya se trimestral (1 al 4) o anual (4)." sqref="D4">
      <formula1>"1, 2, 3, 4"</formula1>
    </dataValidation>
  </dataValidations>
  <hyperlinks>
    <hyperlink ref="A9" location="'NDF-01'!C5" display="NDF-01"/>
    <hyperlink ref="A10" location="'NDF-02'!B5" display="NDF-02"/>
    <hyperlink ref="A14" location="'NDF-06'!C5" display="NDF-06"/>
    <hyperlink ref="A13" location="'NDF-05'!C5" display="NDF-05"/>
    <hyperlink ref="A12" location="'NDF-04'!C5" display="NDF-04"/>
    <hyperlink ref="A11" location="'NDF-03'!C5" display="NDF-03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showGridLines="0" workbookViewId="0">
      <selection activeCell="C25" sqref="C25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ht="10.15" x14ac:dyDescent="0.2">
      <c r="B1" s="73" t="str">
        <f>'Notas de Disciplina Financiera'!A1</f>
        <v>Municipio de Valle de Santiago, Gto.</v>
      </c>
      <c r="C1" s="73"/>
      <c r="D1" s="73"/>
      <c r="E1" s="40" t="s">
        <v>0</v>
      </c>
      <c r="F1" s="41">
        <f>'Notas de Disciplina Financiera'!D1</f>
        <v>2024</v>
      </c>
    </row>
    <row r="2" spans="1:6" ht="10.15" x14ac:dyDescent="0.2">
      <c r="B2" s="73" t="s">
        <v>1</v>
      </c>
      <c r="C2" s="73"/>
      <c r="D2" s="73"/>
      <c r="E2" s="40" t="s">
        <v>2</v>
      </c>
      <c r="F2" s="41" t="str">
        <f>'Notas de Disciplina Financiera'!D2</f>
        <v>Trimestral</v>
      </c>
    </row>
    <row r="3" spans="1:6" ht="10.15" x14ac:dyDescent="0.2">
      <c r="B3" s="73" t="str">
        <f>'Notas de Disciplina Financiera'!A3</f>
        <v>Correspondiente del 01 de enero al 30 de septiembre de 2024</v>
      </c>
      <c r="C3" s="73"/>
      <c r="D3" s="73"/>
      <c r="E3" s="40" t="s">
        <v>4</v>
      </c>
      <c r="F3" s="41">
        <f>'Notas de Disciplina Financiera'!D3</f>
        <v>3</v>
      </c>
    </row>
    <row r="5" spans="1:6" ht="10.15" x14ac:dyDescent="0.2">
      <c r="B5" s="43"/>
      <c r="C5" s="43" t="s">
        <v>10</v>
      </c>
    </row>
    <row r="7" spans="1:6" ht="10.15" x14ac:dyDescent="0.2">
      <c r="B7" s="1" t="s">
        <v>21</v>
      </c>
    </row>
    <row r="8" spans="1:6" x14ac:dyDescent="0.2">
      <c r="B8" s="45" t="s">
        <v>22</v>
      </c>
    </row>
    <row r="9" spans="1:6" x14ac:dyDescent="0.2">
      <c r="A9" s="42"/>
      <c r="B9" s="91" t="s">
        <v>151</v>
      </c>
      <c r="C9" s="91"/>
    </row>
    <row r="16" spans="1:6" ht="10.15" x14ac:dyDescent="0.2">
      <c r="C16" s="70" t="s">
        <v>23</v>
      </c>
    </row>
    <row r="17" spans="3:3" ht="10.15" x14ac:dyDescent="0.2">
      <c r="C17" s="69" t="s">
        <v>24</v>
      </c>
    </row>
  </sheetData>
  <mergeCells count="4">
    <mergeCell ref="B1:D1"/>
    <mergeCell ref="B2:D2"/>
    <mergeCell ref="B3:D3"/>
    <mergeCell ref="B9:C9"/>
  </mergeCells>
  <hyperlinks>
    <hyperlink ref="C16" location="'NDF-01 (I)'!B63" display="Favor de ver el instructivo de esta nota (NDF-01):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2"/>
  <sheetViews>
    <sheetView showGridLines="0" zoomScaleNormal="100" workbookViewId="0">
      <selection activeCell="K144" sqref="K144"/>
    </sheetView>
  </sheetViews>
  <sheetFormatPr baseColWidth="10" defaultColWidth="12" defaultRowHeight="11.25" x14ac:dyDescent="0.2"/>
  <cols>
    <col min="1" max="1" width="2.6640625" style="1" customWidth="1"/>
    <col min="2" max="2" width="83.33203125" style="1" customWidth="1"/>
    <col min="3" max="3" width="18" style="1" bestFit="1" customWidth="1"/>
    <col min="4" max="4" width="14.33203125" style="1" customWidth="1"/>
    <col min="5" max="5" width="14.33203125" style="1" bestFit="1" customWidth="1"/>
    <col min="6" max="6" width="15" style="1" customWidth="1"/>
    <col min="7" max="7" width="14.6640625" style="1" customWidth="1"/>
    <col min="8" max="8" width="15.1640625" style="1" bestFit="1" customWidth="1"/>
    <col min="9" max="9" width="18" style="1" bestFit="1" customWidth="1"/>
    <col min="10" max="10" width="12.6640625" style="1" bestFit="1" customWidth="1"/>
    <col min="11" max="11" width="13.6640625" style="1" bestFit="1" customWidth="1"/>
    <col min="12" max="16384" width="12" style="1"/>
  </cols>
  <sheetData>
    <row r="1" spans="1:13" x14ac:dyDescent="0.2">
      <c r="B1" s="73" t="str">
        <f>'Notas de Disciplina Financiera'!A1</f>
        <v>Municipio de Valle de Santiago, Gto.</v>
      </c>
      <c r="C1" s="73"/>
      <c r="D1" s="73"/>
      <c r="E1" s="40" t="s">
        <v>0</v>
      </c>
      <c r="F1" s="41">
        <f>'Notas de Disciplina Financiera'!D1</f>
        <v>2024</v>
      </c>
    </row>
    <row r="2" spans="1:13" x14ac:dyDescent="0.2">
      <c r="B2" s="73" t="s">
        <v>1</v>
      </c>
      <c r="C2" s="73"/>
      <c r="D2" s="73"/>
      <c r="E2" s="40" t="s">
        <v>2</v>
      </c>
      <c r="F2" s="41" t="str">
        <f>'Notas de Disciplina Financiera'!D2</f>
        <v>Trimestral</v>
      </c>
    </row>
    <row r="3" spans="1:13" x14ac:dyDescent="0.2">
      <c r="B3" s="73" t="str">
        <f>'Notas de Disciplina Financiera'!A3</f>
        <v>Correspondiente del 01 de enero al 30 de septiembre de 2024</v>
      </c>
      <c r="C3" s="73"/>
      <c r="D3" s="73"/>
      <c r="E3" s="40" t="s">
        <v>4</v>
      </c>
      <c r="F3" s="41">
        <f>'Notas de Disciplina Financiera'!D3</f>
        <v>3</v>
      </c>
    </row>
    <row r="5" spans="1:13" x14ac:dyDescent="0.2">
      <c r="B5" s="43" t="s">
        <v>25</v>
      </c>
    </row>
    <row r="6" spans="1:13" x14ac:dyDescent="0.2">
      <c r="B6" s="79" t="str">
        <f>B1</f>
        <v>Municipio de Valle de Santiago, Gto.</v>
      </c>
      <c r="C6" s="79"/>
      <c r="D6" s="79"/>
      <c r="E6" s="79"/>
      <c r="F6" s="79"/>
      <c r="G6" s="79"/>
      <c r="H6" s="79"/>
      <c r="I6" s="79"/>
    </row>
    <row r="7" spans="1:13" x14ac:dyDescent="0.2">
      <c r="B7" s="74" t="s">
        <v>26</v>
      </c>
      <c r="C7" s="74"/>
      <c r="D7" s="74"/>
      <c r="E7" s="74"/>
      <c r="F7" s="74"/>
      <c r="G7" s="74"/>
      <c r="H7" s="74"/>
      <c r="I7" s="74"/>
    </row>
    <row r="8" spans="1:13" x14ac:dyDescent="0.2">
      <c r="B8" s="74" t="s">
        <v>27</v>
      </c>
      <c r="C8" s="74"/>
      <c r="D8" s="74"/>
      <c r="E8" s="74"/>
      <c r="F8" s="74"/>
      <c r="G8" s="74"/>
      <c r="H8" s="74"/>
      <c r="I8" s="74"/>
    </row>
    <row r="9" spans="1:13" x14ac:dyDescent="0.2">
      <c r="B9" s="74" t="str">
        <f>B3</f>
        <v>Correspondiente del 01 de enero al 30 de septiembre de 2024</v>
      </c>
      <c r="C9" s="74"/>
      <c r="D9" s="74"/>
      <c r="E9" s="74"/>
      <c r="F9" s="74"/>
      <c r="G9" s="74"/>
      <c r="H9" s="74"/>
      <c r="I9" s="74"/>
    </row>
    <row r="10" spans="1:13" x14ac:dyDescent="0.2">
      <c r="B10" s="75" t="s">
        <v>28</v>
      </c>
      <c r="C10" s="75"/>
      <c r="D10" s="75"/>
      <c r="E10" s="75"/>
      <c r="F10" s="75"/>
      <c r="G10" s="75"/>
      <c r="H10" s="75"/>
      <c r="I10" s="75"/>
    </row>
    <row r="11" spans="1:13" x14ac:dyDescent="0.2">
      <c r="B11" s="9"/>
      <c r="C11" s="9"/>
      <c r="D11" s="76" t="s">
        <v>29</v>
      </c>
      <c r="E11" s="77"/>
      <c r="F11" s="77"/>
      <c r="G11" s="77"/>
      <c r="H11" s="78"/>
      <c r="I11" s="9"/>
    </row>
    <row r="12" spans="1:13" ht="56.25" customHeight="1" x14ac:dyDescent="0.2">
      <c r="B12" s="8" t="s">
        <v>30</v>
      </c>
      <c r="C12" s="8" t="s">
        <v>31</v>
      </c>
      <c r="D12" s="2" t="s">
        <v>32</v>
      </c>
      <c r="E12" s="2" t="s">
        <v>33</v>
      </c>
      <c r="F12" s="2" t="s">
        <v>34</v>
      </c>
      <c r="G12" s="2" t="s">
        <v>35</v>
      </c>
      <c r="H12" s="2" t="s">
        <v>36</v>
      </c>
      <c r="I12" s="8" t="s">
        <v>37</v>
      </c>
      <c r="L12" s="99"/>
    </row>
    <row r="13" spans="1:13" x14ac:dyDescent="0.2">
      <c r="A13" s="42"/>
      <c r="B13" s="13" t="s">
        <v>38</v>
      </c>
      <c r="C13" s="3">
        <f>C14+C22+C32+C42+C52+C62+C66+C74+C78</f>
        <v>323000000</v>
      </c>
      <c r="D13" s="3">
        <f>D14+D22+D32+D42+D52+D62+D66+D74+D78</f>
        <v>280303089.36000001</v>
      </c>
      <c r="E13" s="3">
        <f>E14+E22+E32+E42+E52+E62+E66+E74+E78</f>
        <v>-128495326.09</v>
      </c>
      <c r="F13" s="3">
        <f>F14+F22+F32+F42+F52+F62+F66+F74+F78</f>
        <v>0</v>
      </c>
      <c r="G13" s="3">
        <f>G14+G22+G32+G42+G52+G62+G66+G74+G78</f>
        <v>0</v>
      </c>
      <c r="H13" s="3">
        <f>H14+H22+H32+H42+H52+H62+H66+H74+H78</f>
        <v>151807763.27000001</v>
      </c>
      <c r="I13" s="3">
        <f>I14+I22+I32+I42+I52+I62+I66+I74+I78</f>
        <v>474807763.26999998</v>
      </c>
      <c r="K13" s="99"/>
      <c r="L13" s="99"/>
    </row>
    <row r="14" spans="1:13" x14ac:dyDescent="0.2">
      <c r="B14" s="17" t="s">
        <v>39</v>
      </c>
      <c r="C14" s="3">
        <f>SUM(C15:C21)</f>
        <v>136703147</v>
      </c>
      <c r="D14" s="3">
        <f>SUM(D15:D21)</f>
        <v>14500000</v>
      </c>
      <c r="E14" s="3">
        <f>SUM(E15:E21)</f>
        <v>-11286333</v>
      </c>
      <c r="F14" s="3">
        <f>SUM(F15:F21)</f>
        <v>0</v>
      </c>
      <c r="G14" s="3">
        <f>SUM(G15:G21)</f>
        <v>0</v>
      </c>
      <c r="H14" s="3">
        <f>SUM(H15:H21)</f>
        <v>3213667</v>
      </c>
      <c r="I14" s="3">
        <f>SUM(I15:I21)</f>
        <v>139916814</v>
      </c>
      <c r="K14" s="99"/>
      <c r="L14" s="99"/>
      <c r="M14" s="99"/>
    </row>
    <row r="15" spans="1:13" x14ac:dyDescent="0.2">
      <c r="B15" s="16" t="s">
        <v>40</v>
      </c>
      <c r="C15" s="4">
        <v>72414608</v>
      </c>
      <c r="D15" s="4">
        <v>1000000</v>
      </c>
      <c r="E15" s="4">
        <v>-4511940</v>
      </c>
      <c r="F15" s="4">
        <v>0</v>
      </c>
      <c r="G15" s="4">
        <v>0</v>
      </c>
      <c r="H15" s="4">
        <v>-3511940</v>
      </c>
      <c r="I15" s="4">
        <v>68902668</v>
      </c>
      <c r="J15" s="99"/>
      <c r="K15" s="99"/>
      <c r="L15" s="99"/>
      <c r="M15" s="99"/>
    </row>
    <row r="16" spans="1:13" x14ac:dyDescent="0.2">
      <c r="B16" s="16" t="s">
        <v>41</v>
      </c>
      <c r="C16" s="4">
        <v>2120000</v>
      </c>
      <c r="D16" s="4">
        <v>1000000</v>
      </c>
      <c r="E16" s="4">
        <v>-100000</v>
      </c>
      <c r="F16" s="4">
        <v>0</v>
      </c>
      <c r="G16" s="4">
        <v>0</v>
      </c>
      <c r="H16" s="4">
        <v>900000</v>
      </c>
      <c r="I16" s="4">
        <v>3020000</v>
      </c>
      <c r="K16" s="99"/>
      <c r="M16" s="99"/>
    </row>
    <row r="17" spans="2:14" x14ac:dyDescent="0.2">
      <c r="B17" s="16" t="s">
        <v>42</v>
      </c>
      <c r="C17" s="4">
        <v>22623407</v>
      </c>
      <c r="D17" s="4">
        <v>6400000</v>
      </c>
      <c r="E17" s="4">
        <v>-4642393</v>
      </c>
      <c r="F17" s="4">
        <v>0</v>
      </c>
      <c r="G17" s="4">
        <v>0</v>
      </c>
      <c r="H17" s="4">
        <v>1757607</v>
      </c>
      <c r="I17" s="4">
        <v>24381014</v>
      </c>
      <c r="K17" s="99"/>
    </row>
    <row r="18" spans="2:14" x14ac:dyDescent="0.2">
      <c r="B18" s="16" t="s">
        <v>43</v>
      </c>
      <c r="C18" s="4">
        <v>6500000</v>
      </c>
      <c r="D18" s="4">
        <v>500000</v>
      </c>
      <c r="E18" s="4">
        <v>-300000</v>
      </c>
      <c r="F18" s="4">
        <v>0</v>
      </c>
      <c r="G18" s="4">
        <v>0</v>
      </c>
      <c r="H18" s="4">
        <v>200000</v>
      </c>
      <c r="I18" s="4">
        <v>6700000</v>
      </c>
      <c r="K18" s="99"/>
      <c r="M18" s="99"/>
    </row>
    <row r="19" spans="2:14" x14ac:dyDescent="0.2">
      <c r="B19" s="16" t="s">
        <v>44</v>
      </c>
      <c r="C19" s="4">
        <v>33045132</v>
      </c>
      <c r="D19" s="4">
        <v>5600000</v>
      </c>
      <c r="E19" s="4">
        <v>-1732000</v>
      </c>
      <c r="F19" s="4">
        <v>0</v>
      </c>
      <c r="G19" s="4">
        <v>0</v>
      </c>
      <c r="H19" s="4">
        <v>3868000</v>
      </c>
      <c r="I19" s="4">
        <v>36913132</v>
      </c>
      <c r="K19" s="99"/>
    </row>
    <row r="20" spans="2:14" x14ac:dyDescent="0.2">
      <c r="B20" s="16" t="s">
        <v>45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K20" s="99"/>
    </row>
    <row r="21" spans="2:14" x14ac:dyDescent="0.2">
      <c r="B21" s="16" t="s">
        <v>46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K21" s="99"/>
    </row>
    <row r="22" spans="2:14" x14ac:dyDescent="0.2">
      <c r="B22" s="17" t="s">
        <v>47</v>
      </c>
      <c r="C22" s="3">
        <f>SUM(C23:C31)</f>
        <v>14328000</v>
      </c>
      <c r="D22" s="3">
        <f>SUM(D23:D31)</f>
        <v>4357826.6500000004</v>
      </c>
      <c r="E22" s="3">
        <f>SUM(E23:E31)</f>
        <v>-1897672.21</v>
      </c>
      <c r="F22" s="3">
        <f>SUM(F23:F31)</f>
        <v>0</v>
      </c>
      <c r="G22" s="3">
        <f>SUM(G23:G31)</f>
        <v>0</v>
      </c>
      <c r="H22" s="3">
        <f>SUM(H23:H31)</f>
        <v>2460154.44</v>
      </c>
      <c r="I22" s="3">
        <f>SUM(I23:I31)</f>
        <v>16788154.440000001</v>
      </c>
      <c r="K22" s="99"/>
    </row>
    <row r="23" spans="2:14" x14ac:dyDescent="0.2">
      <c r="B23" s="16" t="s">
        <v>48</v>
      </c>
      <c r="C23" s="4">
        <v>4506000</v>
      </c>
      <c r="D23" s="4">
        <v>974180.28</v>
      </c>
      <c r="E23" s="4">
        <v>-167500</v>
      </c>
      <c r="F23" s="4">
        <v>0</v>
      </c>
      <c r="G23" s="4">
        <v>0</v>
      </c>
      <c r="H23" s="4">
        <v>806680.28</v>
      </c>
      <c r="I23" s="4">
        <v>5312680.28</v>
      </c>
      <c r="K23" s="99"/>
    </row>
    <row r="24" spans="2:14" x14ac:dyDescent="0.2">
      <c r="B24" s="16" t="s">
        <v>49</v>
      </c>
      <c r="C24" s="4">
        <v>563000</v>
      </c>
      <c r="D24" s="4">
        <v>109500</v>
      </c>
      <c r="E24" s="4">
        <v>-70000</v>
      </c>
      <c r="F24" s="4">
        <v>0</v>
      </c>
      <c r="G24" s="4">
        <v>0</v>
      </c>
      <c r="H24" s="4">
        <v>39500</v>
      </c>
      <c r="I24" s="4">
        <v>602500</v>
      </c>
      <c r="K24" s="99"/>
      <c r="M24" s="99"/>
    </row>
    <row r="25" spans="2:14" x14ac:dyDescent="0.2">
      <c r="B25" s="16" t="s">
        <v>50</v>
      </c>
      <c r="C25" s="4">
        <v>12000</v>
      </c>
      <c r="D25" s="4">
        <v>0</v>
      </c>
      <c r="E25" s="4">
        <v>-12000</v>
      </c>
      <c r="F25" s="4">
        <v>0</v>
      </c>
      <c r="G25" s="4">
        <v>0</v>
      </c>
      <c r="H25" s="4">
        <v>-12000</v>
      </c>
      <c r="I25" s="4">
        <v>0</v>
      </c>
      <c r="K25" s="99"/>
      <c r="L25" s="99"/>
      <c r="M25" s="99"/>
    </row>
    <row r="26" spans="2:14" x14ac:dyDescent="0.2">
      <c r="B26" s="16" t="s">
        <v>51</v>
      </c>
      <c r="C26" s="4">
        <v>1914000</v>
      </c>
      <c r="D26" s="4">
        <v>958598.4</v>
      </c>
      <c r="E26" s="4">
        <v>-225000</v>
      </c>
      <c r="F26" s="4">
        <v>0</v>
      </c>
      <c r="G26" s="4">
        <v>0</v>
      </c>
      <c r="H26" s="4">
        <v>733598.4</v>
      </c>
      <c r="I26" s="4">
        <v>2647598.4</v>
      </c>
      <c r="K26" s="99"/>
      <c r="L26" s="99"/>
      <c r="M26" s="99"/>
    </row>
    <row r="27" spans="2:14" x14ac:dyDescent="0.2">
      <c r="B27" s="16" t="s">
        <v>52</v>
      </c>
      <c r="C27" s="4">
        <v>867000</v>
      </c>
      <c r="D27" s="4">
        <v>730692.54</v>
      </c>
      <c r="E27" s="4">
        <v>-160750.14000000001</v>
      </c>
      <c r="F27" s="4">
        <v>0</v>
      </c>
      <c r="G27" s="4">
        <v>0</v>
      </c>
      <c r="H27" s="4">
        <v>569942.4</v>
      </c>
      <c r="I27" s="4">
        <v>1436942.4</v>
      </c>
      <c r="K27" s="99"/>
      <c r="L27" s="99"/>
      <c r="M27" s="99"/>
      <c r="N27" s="99"/>
    </row>
    <row r="28" spans="2:14" x14ac:dyDescent="0.2">
      <c r="B28" s="16" t="s">
        <v>53</v>
      </c>
      <c r="C28" s="4">
        <v>2632000</v>
      </c>
      <c r="D28" s="4">
        <v>446043.89</v>
      </c>
      <c r="E28" s="4">
        <v>-247123.84</v>
      </c>
      <c r="F28" s="4">
        <v>0</v>
      </c>
      <c r="G28" s="4">
        <v>0</v>
      </c>
      <c r="H28" s="4">
        <v>198920.05000000002</v>
      </c>
      <c r="I28" s="4">
        <v>2830920.05</v>
      </c>
      <c r="K28" s="99"/>
      <c r="L28" s="99"/>
      <c r="M28" s="99"/>
      <c r="N28" s="99"/>
    </row>
    <row r="29" spans="2:14" x14ac:dyDescent="0.2">
      <c r="B29" s="16" t="s">
        <v>54</v>
      </c>
      <c r="C29" s="4">
        <v>2579000</v>
      </c>
      <c r="D29" s="4">
        <v>591074</v>
      </c>
      <c r="E29" s="4">
        <v>-934547.2</v>
      </c>
      <c r="F29" s="4">
        <v>0</v>
      </c>
      <c r="G29" s="4">
        <v>0</v>
      </c>
      <c r="H29" s="4">
        <v>-343473.19999999995</v>
      </c>
      <c r="I29" s="4">
        <v>2235526.7999999998</v>
      </c>
      <c r="K29" s="99"/>
      <c r="N29" s="99"/>
    </row>
    <row r="30" spans="2:14" x14ac:dyDescent="0.2">
      <c r="B30" s="16" t="s">
        <v>55</v>
      </c>
      <c r="C30" s="4">
        <v>0</v>
      </c>
      <c r="D30" s="4">
        <v>20000</v>
      </c>
      <c r="E30" s="4">
        <v>0</v>
      </c>
      <c r="F30" s="4">
        <v>0</v>
      </c>
      <c r="G30" s="4">
        <v>0</v>
      </c>
      <c r="H30" s="4">
        <v>20000</v>
      </c>
      <c r="I30" s="4">
        <v>20000</v>
      </c>
      <c r="K30" s="99"/>
    </row>
    <row r="31" spans="2:14" x14ac:dyDescent="0.2">
      <c r="B31" s="16" t="s">
        <v>56</v>
      </c>
      <c r="C31" s="4">
        <v>1255000</v>
      </c>
      <c r="D31" s="4">
        <v>527737.54</v>
      </c>
      <c r="E31" s="4">
        <v>-80751.03</v>
      </c>
      <c r="F31" s="4">
        <v>0</v>
      </c>
      <c r="G31" s="4">
        <v>0</v>
      </c>
      <c r="H31" s="4">
        <v>446986.51</v>
      </c>
      <c r="I31" s="4">
        <v>1701986.51</v>
      </c>
      <c r="K31" s="99"/>
    </row>
    <row r="32" spans="2:14" x14ac:dyDescent="0.2">
      <c r="B32" s="17" t="s">
        <v>57</v>
      </c>
      <c r="C32" s="3">
        <f>SUM(C33:C41)</f>
        <v>48696028.480000004</v>
      </c>
      <c r="D32" s="3">
        <f>SUM(D33:D41)</f>
        <v>19289417.489999998</v>
      </c>
      <c r="E32" s="3">
        <f>SUM(E33:E41)</f>
        <v>-4991481</v>
      </c>
      <c r="F32" s="3">
        <f>SUM(F33:F41)</f>
        <v>0</v>
      </c>
      <c r="G32" s="3">
        <f>SUM(G33:G41)</f>
        <v>0</v>
      </c>
      <c r="H32" s="3">
        <f>SUM(H33:H41)</f>
        <v>14297936.489999998</v>
      </c>
      <c r="I32" s="3">
        <f>SUM(I33:I41)</f>
        <v>62993964.969999999</v>
      </c>
      <c r="K32" s="99"/>
    </row>
    <row r="33" spans="2:11" x14ac:dyDescent="0.2">
      <c r="B33" s="16" t="s">
        <v>58</v>
      </c>
      <c r="C33" s="4">
        <v>18941000</v>
      </c>
      <c r="D33" s="4">
        <v>2673000</v>
      </c>
      <c r="E33" s="4">
        <v>-130000</v>
      </c>
      <c r="F33" s="4">
        <v>0</v>
      </c>
      <c r="G33" s="4">
        <v>0</v>
      </c>
      <c r="H33" s="4">
        <v>2543000</v>
      </c>
      <c r="I33" s="4">
        <v>21484000</v>
      </c>
      <c r="K33" s="99"/>
    </row>
    <row r="34" spans="2:11" x14ac:dyDescent="0.2">
      <c r="B34" s="16" t="s">
        <v>59</v>
      </c>
      <c r="C34" s="4">
        <v>1790000</v>
      </c>
      <c r="D34" s="4">
        <v>103000</v>
      </c>
      <c r="E34" s="4">
        <v>-320000</v>
      </c>
      <c r="F34" s="4">
        <v>0</v>
      </c>
      <c r="G34" s="4">
        <v>0</v>
      </c>
      <c r="H34" s="4">
        <v>-217000</v>
      </c>
      <c r="I34" s="4">
        <v>1573000</v>
      </c>
    </row>
    <row r="35" spans="2:11" x14ac:dyDescent="0.2">
      <c r="B35" s="16" t="s">
        <v>60</v>
      </c>
      <c r="C35" s="4">
        <v>5783000</v>
      </c>
      <c r="D35" s="4">
        <v>6477217.4899999993</v>
      </c>
      <c r="E35" s="4">
        <v>-2867339.83</v>
      </c>
      <c r="F35" s="4">
        <v>0</v>
      </c>
      <c r="G35" s="4">
        <v>0</v>
      </c>
      <c r="H35" s="4">
        <v>3609877.6599999992</v>
      </c>
      <c r="I35" s="4">
        <v>9392877.6600000001</v>
      </c>
    </row>
    <row r="36" spans="2:11" x14ac:dyDescent="0.2">
      <c r="B36" s="16" t="s">
        <v>61</v>
      </c>
      <c r="C36" s="4">
        <v>1937000</v>
      </c>
      <c r="D36" s="4">
        <v>397500</v>
      </c>
      <c r="E36" s="4">
        <v>-351601.17</v>
      </c>
      <c r="F36" s="4">
        <v>0</v>
      </c>
      <c r="G36" s="4">
        <v>0</v>
      </c>
      <c r="H36" s="4">
        <v>45898.830000000016</v>
      </c>
      <c r="I36" s="4">
        <v>1982898.83</v>
      </c>
    </row>
    <row r="37" spans="2:11" x14ac:dyDescent="0.2">
      <c r="B37" s="16" t="s">
        <v>62</v>
      </c>
      <c r="C37" s="4">
        <v>938028.48</v>
      </c>
      <c r="D37" s="4">
        <v>3022000</v>
      </c>
      <c r="E37" s="4">
        <v>-298040</v>
      </c>
      <c r="F37" s="4">
        <v>0</v>
      </c>
      <c r="G37" s="4">
        <v>0</v>
      </c>
      <c r="H37" s="4">
        <v>2723960</v>
      </c>
      <c r="I37" s="4">
        <v>3661988.48</v>
      </c>
    </row>
    <row r="38" spans="2:11" x14ac:dyDescent="0.2">
      <c r="B38" s="16" t="s">
        <v>63</v>
      </c>
      <c r="C38" s="4">
        <v>2800000</v>
      </c>
      <c r="D38" s="4">
        <v>785000</v>
      </c>
      <c r="E38" s="4">
        <v>-50000</v>
      </c>
      <c r="F38" s="4">
        <v>0</v>
      </c>
      <c r="G38" s="4">
        <v>0</v>
      </c>
      <c r="H38" s="4">
        <v>735000</v>
      </c>
      <c r="I38" s="4">
        <v>3535000</v>
      </c>
    </row>
    <row r="39" spans="2:11" x14ac:dyDescent="0.2">
      <c r="B39" s="16" t="s">
        <v>64</v>
      </c>
      <c r="C39" s="4">
        <v>272000</v>
      </c>
      <c r="D39" s="4">
        <v>148200</v>
      </c>
      <c r="E39" s="4">
        <v>-81500</v>
      </c>
      <c r="F39" s="4">
        <v>0</v>
      </c>
      <c r="G39" s="4">
        <v>0</v>
      </c>
      <c r="H39" s="4">
        <v>66700</v>
      </c>
      <c r="I39" s="4">
        <v>338700</v>
      </c>
    </row>
    <row r="40" spans="2:11" x14ac:dyDescent="0.2">
      <c r="B40" s="16" t="s">
        <v>65</v>
      </c>
      <c r="C40" s="4">
        <v>5394000</v>
      </c>
      <c r="D40" s="4">
        <v>3403500</v>
      </c>
      <c r="E40" s="4">
        <v>-579000</v>
      </c>
      <c r="F40" s="4">
        <v>0</v>
      </c>
      <c r="G40" s="4">
        <v>0</v>
      </c>
      <c r="H40" s="4">
        <v>2824500</v>
      </c>
      <c r="I40" s="4">
        <v>8218500</v>
      </c>
    </row>
    <row r="41" spans="2:11" x14ac:dyDescent="0.2">
      <c r="B41" s="16" t="s">
        <v>66</v>
      </c>
      <c r="C41" s="4">
        <v>10841000</v>
      </c>
      <c r="D41" s="4">
        <v>2280000</v>
      </c>
      <c r="E41" s="4">
        <v>-314000</v>
      </c>
      <c r="F41" s="4">
        <v>0</v>
      </c>
      <c r="G41" s="4">
        <v>0</v>
      </c>
      <c r="H41" s="4">
        <v>1966000</v>
      </c>
      <c r="I41" s="4">
        <v>12807000</v>
      </c>
    </row>
    <row r="42" spans="2:11" x14ac:dyDescent="0.2">
      <c r="B42" s="17" t="s">
        <v>67</v>
      </c>
      <c r="C42" s="3">
        <f>SUM(C43:C51)</f>
        <v>68559661.289999992</v>
      </c>
      <c r="D42" s="3">
        <f>SUM(D43:D51)</f>
        <v>45761631.32</v>
      </c>
      <c r="E42" s="3">
        <f>SUM(E43:E51)</f>
        <v>-22060609.599999998</v>
      </c>
      <c r="F42" s="3">
        <f>SUM(F43:F51)</f>
        <v>0</v>
      </c>
      <c r="G42" s="3">
        <f>SUM(G43:G51)</f>
        <v>0</v>
      </c>
      <c r="H42" s="3">
        <f>SUM(H43:H51)</f>
        <v>23701021.719999999</v>
      </c>
      <c r="I42" s="3">
        <f>SUM(I43:I51)</f>
        <v>92260683.00999999</v>
      </c>
    </row>
    <row r="43" spans="2:11" x14ac:dyDescent="0.2">
      <c r="B43" s="16" t="s">
        <v>68</v>
      </c>
      <c r="C43" s="4">
        <v>18008075.289999999</v>
      </c>
      <c r="D43" s="4">
        <v>7633977.2000000002</v>
      </c>
      <c r="E43" s="4">
        <v>-4923477.2</v>
      </c>
      <c r="F43" s="4">
        <v>0</v>
      </c>
      <c r="G43" s="4">
        <v>0</v>
      </c>
      <c r="H43" s="4">
        <v>2710500</v>
      </c>
      <c r="I43" s="4">
        <v>20718575.289999999</v>
      </c>
    </row>
    <row r="44" spans="2:11" x14ac:dyDescent="0.2">
      <c r="B44" s="16" t="s">
        <v>69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</row>
    <row r="45" spans="2:11" x14ac:dyDescent="0.2">
      <c r="B45" s="16" t="s">
        <v>70</v>
      </c>
      <c r="C45" s="4">
        <v>11700000</v>
      </c>
      <c r="D45" s="4">
        <v>24026006.52</v>
      </c>
      <c r="E45" s="4">
        <v>-14500000</v>
      </c>
      <c r="F45" s="4">
        <v>0</v>
      </c>
      <c r="G45" s="4">
        <v>0</v>
      </c>
      <c r="H45" s="4">
        <v>9526006.5199999996</v>
      </c>
      <c r="I45" s="4">
        <v>21226006.52</v>
      </c>
    </row>
    <row r="46" spans="2:11" x14ac:dyDescent="0.2">
      <c r="B46" s="16" t="s">
        <v>71</v>
      </c>
      <c r="C46" s="4">
        <v>29750000</v>
      </c>
      <c r="D46" s="4">
        <v>13520148.6</v>
      </c>
      <c r="E46" s="4">
        <v>-1904846.4</v>
      </c>
      <c r="F46" s="4">
        <v>0</v>
      </c>
      <c r="G46" s="4">
        <v>0</v>
      </c>
      <c r="H46" s="4">
        <v>11615302.199999999</v>
      </c>
      <c r="I46" s="4">
        <v>41365302.199999996</v>
      </c>
    </row>
    <row r="47" spans="2:11" x14ac:dyDescent="0.2">
      <c r="B47" s="16" t="s">
        <v>72</v>
      </c>
      <c r="C47" s="4">
        <v>9101586</v>
      </c>
      <c r="D47" s="4">
        <v>581499</v>
      </c>
      <c r="E47" s="4">
        <v>-732286</v>
      </c>
      <c r="F47" s="4">
        <v>0</v>
      </c>
      <c r="G47" s="4">
        <v>0</v>
      </c>
      <c r="H47" s="4">
        <v>-150787</v>
      </c>
      <c r="I47" s="4">
        <v>8950799</v>
      </c>
    </row>
    <row r="48" spans="2:11" x14ac:dyDescent="0.2">
      <c r="B48" s="16" t="s">
        <v>73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</row>
    <row r="49" spans="2:9" x14ac:dyDescent="0.2">
      <c r="B49" s="16" t="s">
        <v>74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</row>
    <row r="50" spans="2:9" x14ac:dyDescent="0.2">
      <c r="B50" s="16" t="s">
        <v>75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</row>
    <row r="51" spans="2:9" x14ac:dyDescent="0.2">
      <c r="B51" s="16" t="s">
        <v>76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</row>
    <row r="52" spans="2:9" x14ac:dyDescent="0.2">
      <c r="B52" s="17" t="s">
        <v>77</v>
      </c>
      <c r="C52" s="3">
        <f>SUM(C53:C61)</f>
        <v>1098000</v>
      </c>
      <c r="D52" s="3">
        <f>SUM(D53:D61)</f>
        <v>77075131.25</v>
      </c>
      <c r="E52" s="3">
        <f>SUM(E53:E61)</f>
        <v>-3768259.0900000003</v>
      </c>
      <c r="F52" s="3">
        <f>SUM(F53:F61)</f>
        <v>0</v>
      </c>
      <c r="G52" s="3">
        <f>SUM(G53:G61)</f>
        <v>0</v>
      </c>
      <c r="H52" s="3">
        <f>SUM(H53:H61)</f>
        <v>73306872.160000011</v>
      </c>
      <c r="I52" s="3">
        <f>SUM(I53:I61)</f>
        <v>74404872.160000011</v>
      </c>
    </row>
    <row r="53" spans="2:9" x14ac:dyDescent="0.2">
      <c r="B53" s="16" t="s">
        <v>78</v>
      </c>
      <c r="C53" s="4">
        <v>398000</v>
      </c>
      <c r="D53" s="4">
        <v>993424.58</v>
      </c>
      <c r="E53" s="4">
        <v>-101000</v>
      </c>
      <c r="F53" s="4">
        <v>0</v>
      </c>
      <c r="G53" s="4">
        <v>0</v>
      </c>
      <c r="H53" s="4">
        <v>892424.58</v>
      </c>
      <c r="I53" s="4">
        <v>1290424.58</v>
      </c>
    </row>
    <row r="54" spans="2:9" x14ac:dyDescent="0.2">
      <c r="B54" s="16" t="s">
        <v>79</v>
      </c>
      <c r="C54" s="4">
        <v>360000</v>
      </c>
      <c r="D54" s="4">
        <v>876086</v>
      </c>
      <c r="E54" s="4">
        <v>-285000</v>
      </c>
      <c r="F54" s="4">
        <v>0</v>
      </c>
      <c r="G54" s="4">
        <v>0</v>
      </c>
      <c r="H54" s="4">
        <v>591086</v>
      </c>
      <c r="I54" s="4">
        <v>951086</v>
      </c>
    </row>
    <row r="55" spans="2:9" x14ac:dyDescent="0.2">
      <c r="B55" s="16" t="s">
        <v>80</v>
      </c>
      <c r="C55" s="4">
        <v>15000</v>
      </c>
      <c r="D55" s="4">
        <v>2408622.4</v>
      </c>
      <c r="E55" s="4">
        <v>-1852171.56</v>
      </c>
      <c r="F55" s="4">
        <v>0</v>
      </c>
      <c r="G55" s="4">
        <v>0</v>
      </c>
      <c r="H55" s="4">
        <v>556450.83999999985</v>
      </c>
      <c r="I55" s="4">
        <v>571450.84</v>
      </c>
    </row>
    <row r="56" spans="2:9" x14ac:dyDescent="0.2">
      <c r="B56" s="16" t="s">
        <v>81</v>
      </c>
      <c r="C56" s="4">
        <v>0</v>
      </c>
      <c r="D56" s="4">
        <v>7925609.7999999998</v>
      </c>
      <c r="E56" s="4">
        <v>-57399.99</v>
      </c>
      <c r="F56" s="4">
        <v>0</v>
      </c>
      <c r="G56" s="4">
        <v>0</v>
      </c>
      <c r="H56" s="4">
        <v>7868209.8099999996</v>
      </c>
      <c r="I56" s="4">
        <v>7868209.8099999996</v>
      </c>
    </row>
    <row r="57" spans="2:9" x14ac:dyDescent="0.2">
      <c r="B57" s="16" t="s">
        <v>82</v>
      </c>
      <c r="C57" s="4">
        <v>0</v>
      </c>
      <c r="D57" s="4">
        <v>57096315</v>
      </c>
      <c r="E57" s="4">
        <v>0</v>
      </c>
      <c r="F57" s="4">
        <v>0</v>
      </c>
      <c r="G57" s="4">
        <v>0</v>
      </c>
      <c r="H57" s="4">
        <v>57096315</v>
      </c>
      <c r="I57" s="4">
        <v>57096315</v>
      </c>
    </row>
    <row r="58" spans="2:9" x14ac:dyDescent="0.2">
      <c r="B58" s="16" t="s">
        <v>83</v>
      </c>
      <c r="C58" s="4">
        <v>325000</v>
      </c>
      <c r="D58" s="4">
        <v>4175073.47</v>
      </c>
      <c r="E58" s="4">
        <v>-172687.54</v>
      </c>
      <c r="F58" s="4">
        <v>0</v>
      </c>
      <c r="G58" s="4">
        <v>0</v>
      </c>
      <c r="H58" s="4">
        <v>4002385.93</v>
      </c>
      <c r="I58" s="4">
        <v>4327385.9300000006</v>
      </c>
    </row>
    <row r="59" spans="2:9" x14ac:dyDescent="0.2">
      <c r="B59" s="16" t="s">
        <v>84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</row>
    <row r="60" spans="2:9" x14ac:dyDescent="0.2">
      <c r="B60" s="16" t="s">
        <v>85</v>
      </c>
      <c r="C60" s="4">
        <v>0</v>
      </c>
      <c r="D60" s="4">
        <v>3600000</v>
      </c>
      <c r="E60" s="4">
        <v>-1300000</v>
      </c>
      <c r="F60" s="4">
        <v>0</v>
      </c>
      <c r="G60" s="4">
        <v>0</v>
      </c>
      <c r="H60" s="4">
        <v>2300000</v>
      </c>
      <c r="I60" s="4">
        <v>2300000</v>
      </c>
    </row>
    <row r="61" spans="2:9" x14ac:dyDescent="0.2">
      <c r="B61" s="16" t="s">
        <v>86</v>
      </c>
      <c r="C61" s="4">
        <v>0</v>
      </c>
      <c r="D61" s="4">
        <v>0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</row>
    <row r="62" spans="2:9" x14ac:dyDescent="0.2">
      <c r="B62" s="17" t="s">
        <v>87</v>
      </c>
      <c r="C62" s="3">
        <f>SUM(C63:C65)</f>
        <v>52665163.230000004</v>
      </c>
      <c r="D62" s="3">
        <f>SUM(D63:D65)</f>
        <v>118869082.65000001</v>
      </c>
      <c r="E62" s="3">
        <f>SUM(E63:E65)</f>
        <v>-83860971.189999998</v>
      </c>
      <c r="F62" s="3">
        <f>SUM(F63:F65)</f>
        <v>0</v>
      </c>
      <c r="G62" s="3">
        <f>SUM(G63:G65)</f>
        <v>0</v>
      </c>
      <c r="H62" s="3">
        <f>SUM(H63:H65)</f>
        <v>35008111.460000008</v>
      </c>
      <c r="I62" s="3">
        <f>SUM(I63:I65)</f>
        <v>87673274.689999998</v>
      </c>
    </row>
    <row r="63" spans="2:9" x14ac:dyDescent="0.2">
      <c r="B63" s="16" t="s">
        <v>88</v>
      </c>
      <c r="C63" s="4">
        <v>52665163.230000004</v>
      </c>
      <c r="D63" s="4">
        <v>89910247.870000005</v>
      </c>
      <c r="E63" s="4">
        <v>-74259971.189999998</v>
      </c>
      <c r="F63" s="4">
        <v>0</v>
      </c>
      <c r="G63" s="4">
        <v>0</v>
      </c>
      <c r="H63" s="4">
        <v>15650276.680000007</v>
      </c>
      <c r="I63" s="4">
        <v>68315439.909999996</v>
      </c>
    </row>
    <row r="64" spans="2:9" x14ac:dyDescent="0.2">
      <c r="B64" s="16" t="s">
        <v>89</v>
      </c>
      <c r="C64" s="4">
        <v>0</v>
      </c>
      <c r="D64" s="4">
        <v>28958834.780000001</v>
      </c>
      <c r="E64" s="4">
        <v>-9601000</v>
      </c>
      <c r="F64" s="4">
        <v>0</v>
      </c>
      <c r="G64" s="4">
        <v>0</v>
      </c>
      <c r="H64" s="4">
        <v>19357834.780000001</v>
      </c>
      <c r="I64" s="4">
        <v>19357834.779999997</v>
      </c>
    </row>
    <row r="65" spans="2:9" x14ac:dyDescent="0.2">
      <c r="B65" s="16" t="s">
        <v>90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</row>
    <row r="66" spans="2:9" x14ac:dyDescent="0.2">
      <c r="B66" s="17" t="s">
        <v>91</v>
      </c>
      <c r="C66" s="3">
        <f>SUM(C67:C73)</f>
        <v>0</v>
      </c>
      <c r="D66" s="3">
        <f>SUM(D67:D73)</f>
        <v>0</v>
      </c>
      <c r="E66" s="3">
        <f>SUM(E67:E73)</f>
        <v>0</v>
      </c>
      <c r="F66" s="3">
        <f>SUM(F67:F73)</f>
        <v>0</v>
      </c>
      <c r="G66" s="3">
        <f>SUM(G67:G73)</f>
        <v>0</v>
      </c>
      <c r="H66" s="3">
        <f>SUM(H67:H73)</f>
        <v>0</v>
      </c>
      <c r="I66" s="3">
        <f>SUM(I67:I73)</f>
        <v>0</v>
      </c>
    </row>
    <row r="67" spans="2:9" x14ac:dyDescent="0.2">
      <c r="B67" s="16" t="s">
        <v>92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v>0</v>
      </c>
      <c r="I67" s="4">
        <v>0</v>
      </c>
    </row>
    <row r="68" spans="2:9" x14ac:dyDescent="0.2">
      <c r="B68" s="16" t="s">
        <v>93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</row>
    <row r="69" spans="2:9" x14ac:dyDescent="0.2">
      <c r="B69" s="16" t="s">
        <v>94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  <c r="I69" s="4">
        <v>0</v>
      </c>
    </row>
    <row r="70" spans="2:9" x14ac:dyDescent="0.2">
      <c r="B70" s="16" t="s">
        <v>95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4">
        <v>0</v>
      </c>
    </row>
    <row r="71" spans="2:9" x14ac:dyDescent="0.2">
      <c r="B71" s="16" t="s">
        <v>96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</row>
    <row r="72" spans="2:9" x14ac:dyDescent="0.2">
      <c r="B72" s="16" t="s">
        <v>97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v>0</v>
      </c>
      <c r="I72" s="4">
        <v>0</v>
      </c>
    </row>
    <row r="73" spans="2:9" x14ac:dyDescent="0.2">
      <c r="B73" s="16" t="s">
        <v>98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</row>
    <row r="74" spans="2:9" x14ac:dyDescent="0.2">
      <c r="B74" s="17" t="s">
        <v>99</v>
      </c>
      <c r="C74" s="3">
        <f>SUM(C75:C77)</f>
        <v>950000</v>
      </c>
      <c r="D74" s="3">
        <f>SUM(D75:D77)</f>
        <v>450000</v>
      </c>
      <c r="E74" s="3">
        <f>SUM(E75:E77)</f>
        <v>-630000</v>
      </c>
      <c r="F74" s="3">
        <f>SUM(F75:F77)</f>
        <v>0</v>
      </c>
      <c r="G74" s="3">
        <f>SUM(G75:G77)</f>
        <v>0</v>
      </c>
      <c r="H74" s="3">
        <f>SUM(H75:H77)</f>
        <v>-180000</v>
      </c>
      <c r="I74" s="3">
        <f>SUM(I75:I77)</f>
        <v>770000</v>
      </c>
    </row>
    <row r="75" spans="2:9" x14ac:dyDescent="0.2">
      <c r="B75" s="16" t="s">
        <v>100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v>0</v>
      </c>
      <c r="I75" s="4">
        <v>0</v>
      </c>
    </row>
    <row r="76" spans="2:9" x14ac:dyDescent="0.2">
      <c r="B76" s="16" t="s">
        <v>101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  <c r="H76" s="4">
        <v>0</v>
      </c>
      <c r="I76" s="4">
        <v>0</v>
      </c>
    </row>
    <row r="77" spans="2:9" x14ac:dyDescent="0.2">
      <c r="B77" s="16" t="s">
        <v>102</v>
      </c>
      <c r="C77" s="4">
        <v>950000</v>
      </c>
      <c r="D77" s="4">
        <v>450000</v>
      </c>
      <c r="E77" s="4">
        <v>-630000</v>
      </c>
      <c r="F77" s="4">
        <v>0</v>
      </c>
      <c r="G77" s="4">
        <v>0</v>
      </c>
      <c r="H77" s="4">
        <v>-180000</v>
      </c>
      <c r="I77" s="4">
        <v>770000</v>
      </c>
    </row>
    <row r="78" spans="2:9" x14ac:dyDescent="0.2">
      <c r="B78" s="17" t="s">
        <v>103</v>
      </c>
      <c r="C78" s="3">
        <f>SUM(C79:C85)</f>
        <v>0</v>
      </c>
      <c r="D78" s="3">
        <f>SUM(D79:D85)</f>
        <v>0</v>
      </c>
      <c r="E78" s="3">
        <f>SUM(E79:E85)</f>
        <v>0</v>
      </c>
      <c r="F78" s="3">
        <f>SUM(F79:F85)</f>
        <v>0</v>
      </c>
      <c r="G78" s="3">
        <f>SUM(G79:G85)</f>
        <v>0</v>
      </c>
      <c r="H78" s="3">
        <f>SUM(H79:H85)</f>
        <v>0</v>
      </c>
      <c r="I78" s="3">
        <f>SUM(I79:I85)</f>
        <v>0</v>
      </c>
    </row>
    <row r="79" spans="2:9" x14ac:dyDescent="0.2">
      <c r="B79" s="16" t="s">
        <v>104</v>
      </c>
      <c r="C79" s="4">
        <v>0</v>
      </c>
      <c r="D79" s="4">
        <v>0</v>
      </c>
      <c r="E79" s="4">
        <v>0</v>
      </c>
      <c r="F79" s="4">
        <v>0</v>
      </c>
      <c r="G79" s="4">
        <v>0</v>
      </c>
      <c r="H79" s="4">
        <v>0</v>
      </c>
      <c r="I79" s="4">
        <v>0</v>
      </c>
    </row>
    <row r="80" spans="2:9" x14ac:dyDescent="0.2">
      <c r="B80" s="16" t="s">
        <v>105</v>
      </c>
      <c r="C80" s="4">
        <v>0</v>
      </c>
      <c r="D80" s="4">
        <v>0</v>
      </c>
      <c r="E80" s="4">
        <v>0</v>
      </c>
      <c r="F80" s="4">
        <v>0</v>
      </c>
      <c r="G80" s="4">
        <v>0</v>
      </c>
      <c r="H80" s="4">
        <v>0</v>
      </c>
      <c r="I80" s="4">
        <v>0</v>
      </c>
    </row>
    <row r="81" spans="2:11" x14ac:dyDescent="0.2">
      <c r="B81" s="16" t="s">
        <v>106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</row>
    <row r="82" spans="2:11" x14ac:dyDescent="0.2">
      <c r="B82" s="16" t="s">
        <v>107</v>
      </c>
      <c r="C82" s="4">
        <v>0</v>
      </c>
      <c r="D82" s="4">
        <v>0</v>
      </c>
      <c r="E82" s="4">
        <v>0</v>
      </c>
      <c r="F82" s="4">
        <v>0</v>
      </c>
      <c r="G82" s="4">
        <v>0</v>
      </c>
      <c r="H82" s="4">
        <v>0</v>
      </c>
      <c r="I82" s="4">
        <v>0</v>
      </c>
    </row>
    <row r="83" spans="2:11" x14ac:dyDescent="0.2">
      <c r="B83" s="16" t="s">
        <v>108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</row>
    <row r="84" spans="2:11" x14ac:dyDescent="0.2">
      <c r="B84" s="16" t="s">
        <v>109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</row>
    <row r="85" spans="2:11" x14ac:dyDescent="0.2">
      <c r="B85" s="16" t="s">
        <v>110</v>
      </c>
      <c r="C85" s="4">
        <v>0</v>
      </c>
      <c r="D85" s="4">
        <v>0</v>
      </c>
      <c r="E85" s="4">
        <v>0</v>
      </c>
      <c r="F85" s="4">
        <v>0</v>
      </c>
      <c r="G85" s="4">
        <v>0</v>
      </c>
      <c r="H85" s="4">
        <v>0</v>
      </c>
      <c r="I85" s="4">
        <v>0</v>
      </c>
    </row>
    <row r="86" spans="2:11" x14ac:dyDescent="0.2">
      <c r="B86" s="10"/>
      <c r="C86" s="4"/>
      <c r="D86" s="4"/>
      <c r="E86" s="4"/>
      <c r="F86" s="4"/>
      <c r="G86" s="4"/>
      <c r="H86" s="4"/>
      <c r="I86" s="4"/>
    </row>
    <row r="87" spans="2:11" x14ac:dyDescent="0.2">
      <c r="B87" s="14" t="s">
        <v>111</v>
      </c>
      <c r="C87" s="3">
        <f>C88+C96+C106+C116+C126+C136+C140+C148+C152</f>
        <v>223000000</v>
      </c>
      <c r="D87" s="3">
        <f>D88+D96+D106+D116+D126+D136+D140+D148+D152</f>
        <v>512240510.64999998</v>
      </c>
      <c r="E87" s="3">
        <f>E88+E96+E106+E116+E126+E136+E140+E148+E152</f>
        <v>-119048273.92</v>
      </c>
      <c r="F87" s="3">
        <f>F88+F96+F106+F116+F126+F136+F140+F148+F152</f>
        <v>0</v>
      </c>
      <c r="G87" s="3">
        <f>G88+G96+G106+G116+G126+G136+G140+G148+G152</f>
        <v>0</v>
      </c>
      <c r="H87" s="3">
        <f>H88+H96+H106+H116+H126+H136+H140+H148+H152</f>
        <v>393192236.72999996</v>
      </c>
      <c r="I87" s="3">
        <f>I88+I96+I106+I116+I126+I136+I140+I148+I152</f>
        <v>616192236.7299999</v>
      </c>
    </row>
    <row r="88" spans="2:11" x14ac:dyDescent="0.2">
      <c r="B88" s="17" t="s">
        <v>39</v>
      </c>
      <c r="C88" s="3">
        <f>SUM(C89:C95)</f>
        <v>75212452</v>
      </c>
      <c r="D88" s="3">
        <f>SUM(D89:D95)</f>
        <v>8202724</v>
      </c>
      <c r="E88" s="3">
        <f>SUM(E89:E95)</f>
        <v>-9829450.7799999993</v>
      </c>
      <c r="F88" s="3">
        <f>SUM(F89:F95)</f>
        <v>0</v>
      </c>
      <c r="G88" s="3">
        <f>SUM(G89:G95)</f>
        <v>0</v>
      </c>
      <c r="H88" s="3">
        <f>SUM(H89:H95)</f>
        <v>-1626726.7799999998</v>
      </c>
      <c r="I88" s="3">
        <f>SUM(I89:I95)</f>
        <v>73585725.219999999</v>
      </c>
    </row>
    <row r="89" spans="2:11" x14ac:dyDescent="0.2">
      <c r="B89" s="16" t="s">
        <v>40</v>
      </c>
      <c r="C89" s="4">
        <v>49207044</v>
      </c>
      <c r="D89" s="4">
        <v>1222724</v>
      </c>
      <c r="E89" s="4">
        <v>-5637271</v>
      </c>
      <c r="F89" s="4">
        <v>0</v>
      </c>
      <c r="G89" s="4">
        <v>0</v>
      </c>
      <c r="H89" s="4">
        <v>-4414547</v>
      </c>
      <c r="I89" s="4">
        <v>44792497</v>
      </c>
      <c r="K89" s="99"/>
    </row>
    <row r="90" spans="2:11" x14ac:dyDescent="0.2">
      <c r="B90" s="16" t="s">
        <v>41</v>
      </c>
      <c r="C90" s="4">
        <v>0</v>
      </c>
      <c r="D90" s="4">
        <v>0</v>
      </c>
      <c r="E90" s="4">
        <v>0</v>
      </c>
      <c r="F90" s="4">
        <v>0</v>
      </c>
      <c r="G90" s="4">
        <v>0</v>
      </c>
      <c r="H90" s="4">
        <v>0</v>
      </c>
      <c r="I90" s="4">
        <v>0</v>
      </c>
    </row>
    <row r="91" spans="2:11" x14ac:dyDescent="0.2">
      <c r="B91" s="16" t="s">
        <v>42</v>
      </c>
      <c r="C91" s="4">
        <v>10609408</v>
      </c>
      <c r="D91" s="4">
        <v>4180000</v>
      </c>
      <c r="E91" s="4">
        <v>-3266651</v>
      </c>
      <c r="F91" s="4">
        <v>0</v>
      </c>
      <c r="G91" s="4">
        <v>0</v>
      </c>
      <c r="H91" s="4">
        <v>913349</v>
      </c>
      <c r="I91" s="4">
        <v>11522757</v>
      </c>
    </row>
    <row r="92" spans="2:11" x14ac:dyDescent="0.2">
      <c r="B92" s="16" t="s">
        <v>43</v>
      </c>
      <c r="C92" s="4">
        <v>5300000</v>
      </c>
      <c r="D92" s="4">
        <v>0</v>
      </c>
      <c r="E92" s="4">
        <v>-61528.78</v>
      </c>
      <c r="F92" s="4">
        <v>0</v>
      </c>
      <c r="G92" s="4">
        <v>0</v>
      </c>
      <c r="H92" s="4">
        <v>-61528.78</v>
      </c>
      <c r="I92" s="4">
        <v>5238471.22</v>
      </c>
    </row>
    <row r="93" spans="2:11" x14ac:dyDescent="0.2">
      <c r="B93" s="16" t="s">
        <v>44</v>
      </c>
      <c r="C93" s="4">
        <v>10096000</v>
      </c>
      <c r="D93" s="4">
        <v>2800000</v>
      </c>
      <c r="E93" s="4">
        <v>-864000</v>
      </c>
      <c r="F93" s="4">
        <v>0</v>
      </c>
      <c r="G93" s="4">
        <v>0</v>
      </c>
      <c r="H93" s="4">
        <v>1936000</v>
      </c>
      <c r="I93" s="4">
        <v>12032000</v>
      </c>
    </row>
    <row r="94" spans="2:11" x14ac:dyDescent="0.2">
      <c r="B94" s="16" t="s">
        <v>45</v>
      </c>
      <c r="C94" s="4">
        <v>0</v>
      </c>
      <c r="D94" s="4">
        <v>0</v>
      </c>
      <c r="E94" s="4">
        <v>0</v>
      </c>
      <c r="F94" s="4">
        <v>0</v>
      </c>
      <c r="G94" s="4">
        <v>0</v>
      </c>
      <c r="H94" s="4">
        <v>0</v>
      </c>
      <c r="I94" s="4">
        <v>0</v>
      </c>
    </row>
    <row r="95" spans="2:11" x14ac:dyDescent="0.2">
      <c r="B95" s="16" t="s">
        <v>46</v>
      </c>
      <c r="C95" s="4">
        <v>0</v>
      </c>
      <c r="D95" s="4">
        <v>0</v>
      </c>
      <c r="E95" s="4">
        <v>0</v>
      </c>
      <c r="F95" s="4">
        <v>0</v>
      </c>
      <c r="G95" s="4">
        <v>0</v>
      </c>
      <c r="H95" s="4">
        <v>0</v>
      </c>
      <c r="I95" s="4">
        <v>0</v>
      </c>
    </row>
    <row r="96" spans="2:11" x14ac:dyDescent="0.2">
      <c r="B96" s="17" t="s">
        <v>47</v>
      </c>
      <c r="C96" s="3">
        <f>SUM(C97:C105)</f>
        <v>40915872.600000001</v>
      </c>
      <c r="D96" s="3">
        <f>SUM(D97:D105)</f>
        <v>7289000</v>
      </c>
      <c r="E96" s="3">
        <f>SUM(E97:E105)</f>
        <v>-882000</v>
      </c>
      <c r="F96" s="3">
        <f>SUM(F97:F105)</f>
        <v>0</v>
      </c>
      <c r="G96" s="3">
        <f>SUM(G97:G105)</f>
        <v>0</v>
      </c>
      <c r="H96" s="3">
        <f>SUM(H97:H105)</f>
        <v>6407000</v>
      </c>
      <c r="I96" s="3">
        <f>SUM(I97:I105)</f>
        <v>47322872.600000001</v>
      </c>
    </row>
    <row r="97" spans="2:9" x14ac:dyDescent="0.2">
      <c r="B97" s="16" t="s">
        <v>48</v>
      </c>
      <c r="C97" s="4">
        <v>130000</v>
      </c>
      <c r="D97" s="4">
        <v>55000</v>
      </c>
      <c r="E97" s="4">
        <v>0</v>
      </c>
      <c r="F97" s="4">
        <v>0</v>
      </c>
      <c r="G97" s="4">
        <v>0</v>
      </c>
      <c r="H97" s="4">
        <v>55000</v>
      </c>
      <c r="I97" s="4">
        <v>185000</v>
      </c>
    </row>
    <row r="98" spans="2:9" x14ac:dyDescent="0.2">
      <c r="B98" s="16" t="s">
        <v>49</v>
      </c>
      <c r="C98" s="4">
        <v>305000</v>
      </c>
      <c r="D98" s="4">
        <v>150000</v>
      </c>
      <c r="E98" s="4">
        <v>-10000</v>
      </c>
      <c r="F98" s="4">
        <v>0</v>
      </c>
      <c r="G98" s="4">
        <v>0</v>
      </c>
      <c r="H98" s="4">
        <v>140000</v>
      </c>
      <c r="I98" s="4">
        <v>445000</v>
      </c>
    </row>
    <row r="99" spans="2:9" x14ac:dyDescent="0.2">
      <c r="B99" s="16" t="s">
        <v>50</v>
      </c>
      <c r="C99" s="4">
        <v>0</v>
      </c>
      <c r="D99" s="4">
        <v>0</v>
      </c>
      <c r="E99" s="4">
        <v>0</v>
      </c>
      <c r="F99" s="4">
        <v>0</v>
      </c>
      <c r="G99" s="4">
        <v>0</v>
      </c>
      <c r="H99" s="4">
        <v>0</v>
      </c>
      <c r="I99" s="4">
        <v>0</v>
      </c>
    </row>
    <row r="100" spans="2:9" x14ac:dyDescent="0.2">
      <c r="B100" s="16" t="s">
        <v>51</v>
      </c>
      <c r="C100" s="4">
        <v>24895872.600000001</v>
      </c>
      <c r="D100" s="4">
        <v>1617000</v>
      </c>
      <c r="E100" s="4">
        <v>-30000</v>
      </c>
      <c r="F100" s="4">
        <v>0</v>
      </c>
      <c r="G100" s="4">
        <v>0</v>
      </c>
      <c r="H100" s="4">
        <v>1587000</v>
      </c>
      <c r="I100" s="4">
        <v>26482872.600000001</v>
      </c>
    </row>
    <row r="101" spans="2:9" x14ac:dyDescent="0.2">
      <c r="B101" s="18" t="s">
        <v>52</v>
      </c>
      <c r="C101" s="4">
        <v>125000</v>
      </c>
      <c r="D101" s="4">
        <v>92000</v>
      </c>
      <c r="E101" s="4">
        <v>-2000</v>
      </c>
      <c r="F101" s="4">
        <v>0</v>
      </c>
      <c r="G101" s="4">
        <v>0</v>
      </c>
      <c r="H101" s="4">
        <v>90000</v>
      </c>
      <c r="I101" s="4">
        <v>215000</v>
      </c>
    </row>
    <row r="102" spans="2:9" x14ac:dyDescent="0.2">
      <c r="B102" s="16" t="s">
        <v>53</v>
      </c>
      <c r="C102" s="4">
        <v>12050000</v>
      </c>
      <c r="D102" s="4">
        <v>1025000</v>
      </c>
      <c r="E102" s="4">
        <v>0</v>
      </c>
      <c r="F102" s="4">
        <v>0</v>
      </c>
      <c r="G102" s="4">
        <v>0</v>
      </c>
      <c r="H102" s="4">
        <v>1025000</v>
      </c>
      <c r="I102" s="4">
        <v>13075000</v>
      </c>
    </row>
    <row r="103" spans="2:9" x14ac:dyDescent="0.2">
      <c r="B103" s="16" t="s">
        <v>54</v>
      </c>
      <c r="C103" s="4">
        <v>695000</v>
      </c>
      <c r="D103" s="4">
        <v>1390000</v>
      </c>
      <c r="E103" s="4">
        <v>0</v>
      </c>
      <c r="F103" s="4">
        <v>0</v>
      </c>
      <c r="G103" s="4">
        <v>0</v>
      </c>
      <c r="H103" s="4">
        <v>1390000</v>
      </c>
      <c r="I103" s="4">
        <v>2085000</v>
      </c>
    </row>
    <row r="104" spans="2:9" x14ac:dyDescent="0.2">
      <c r="B104" s="16" t="s">
        <v>55</v>
      </c>
      <c r="C104" s="4">
        <v>110000</v>
      </c>
      <c r="D104" s="4">
        <v>250000</v>
      </c>
      <c r="E104" s="4">
        <v>0</v>
      </c>
      <c r="F104" s="4">
        <v>0</v>
      </c>
      <c r="G104" s="4">
        <v>0</v>
      </c>
      <c r="H104" s="4">
        <v>250000</v>
      </c>
      <c r="I104" s="4">
        <v>360000</v>
      </c>
    </row>
    <row r="105" spans="2:9" x14ac:dyDescent="0.2">
      <c r="B105" s="16" t="s">
        <v>56</v>
      </c>
      <c r="C105" s="4">
        <v>2605000</v>
      </c>
      <c r="D105" s="4">
        <v>2710000</v>
      </c>
      <c r="E105" s="4">
        <v>-840000</v>
      </c>
      <c r="F105" s="4">
        <v>0</v>
      </c>
      <c r="G105" s="4">
        <v>0</v>
      </c>
      <c r="H105" s="4">
        <v>1870000</v>
      </c>
      <c r="I105" s="4">
        <v>4475000</v>
      </c>
    </row>
    <row r="106" spans="2:9" x14ac:dyDescent="0.2">
      <c r="B106" s="17" t="s">
        <v>57</v>
      </c>
      <c r="C106" s="3">
        <f>SUM(C107:C115)</f>
        <v>9925000</v>
      </c>
      <c r="D106" s="3">
        <f>SUM(D107:D115)</f>
        <v>28151484.059999999</v>
      </c>
      <c r="E106" s="3">
        <f>SUM(E107:E115)</f>
        <v>-4583981.92</v>
      </c>
      <c r="F106" s="3">
        <f>SUM(F107:F115)</f>
        <v>0</v>
      </c>
      <c r="G106" s="3">
        <f>SUM(G107:G115)</f>
        <v>0</v>
      </c>
      <c r="H106" s="3">
        <f>SUM(H107:H115)</f>
        <v>23567502.140000001</v>
      </c>
      <c r="I106" s="3">
        <f>SUM(I107:I115)</f>
        <v>33492502.140000001</v>
      </c>
    </row>
    <row r="107" spans="2:9" x14ac:dyDescent="0.2">
      <c r="B107" s="16" t="s">
        <v>58</v>
      </c>
      <c r="C107" s="4">
        <v>0</v>
      </c>
      <c r="D107" s="4">
        <v>0</v>
      </c>
      <c r="E107" s="4">
        <v>0</v>
      </c>
      <c r="F107" s="4">
        <v>0</v>
      </c>
      <c r="G107" s="4">
        <v>0</v>
      </c>
      <c r="H107" s="4">
        <v>0</v>
      </c>
      <c r="I107" s="4">
        <v>0</v>
      </c>
    </row>
    <row r="108" spans="2:9" x14ac:dyDescent="0.2">
      <c r="B108" s="16" t="s">
        <v>59</v>
      </c>
      <c r="C108" s="4">
        <v>100000</v>
      </c>
      <c r="D108" s="4">
        <v>1212000</v>
      </c>
      <c r="E108" s="4">
        <v>-150000</v>
      </c>
      <c r="F108" s="4">
        <v>0</v>
      </c>
      <c r="G108" s="4">
        <v>0</v>
      </c>
      <c r="H108" s="4">
        <v>1062000</v>
      </c>
      <c r="I108" s="4">
        <v>1162000</v>
      </c>
    </row>
    <row r="109" spans="2:9" x14ac:dyDescent="0.2">
      <c r="B109" s="16" t="s">
        <v>60</v>
      </c>
      <c r="C109" s="99">
        <v>3005000</v>
      </c>
      <c r="D109" s="4">
        <v>1971610.8800000001</v>
      </c>
      <c r="E109" s="4">
        <v>-306436.08</v>
      </c>
      <c r="F109" s="4">
        <v>0</v>
      </c>
      <c r="G109" s="4">
        <v>0</v>
      </c>
      <c r="H109" s="4">
        <v>1665174.8</v>
      </c>
      <c r="I109" s="4">
        <v>4670174.8</v>
      </c>
    </row>
    <row r="110" spans="2:9" x14ac:dyDescent="0.2">
      <c r="B110" s="16" t="s">
        <v>61</v>
      </c>
      <c r="C110" s="4">
        <v>2800000</v>
      </c>
      <c r="D110" s="4">
        <v>450000</v>
      </c>
      <c r="E110" s="4">
        <v>-750000</v>
      </c>
      <c r="F110" s="4">
        <v>0</v>
      </c>
      <c r="G110" s="4">
        <v>0</v>
      </c>
      <c r="H110" s="4">
        <v>-300000</v>
      </c>
      <c r="I110" s="4">
        <v>2500000</v>
      </c>
    </row>
    <row r="111" spans="2:9" x14ac:dyDescent="0.2">
      <c r="B111" s="16" t="s">
        <v>62</v>
      </c>
      <c r="C111" s="4">
        <v>1710000</v>
      </c>
      <c r="D111" s="4">
        <v>7846873.1799999997</v>
      </c>
      <c r="E111" s="4">
        <v>-542545.84</v>
      </c>
      <c r="F111" s="4">
        <v>0</v>
      </c>
      <c r="G111" s="4">
        <v>0</v>
      </c>
      <c r="H111" s="4">
        <v>7304327.3399999999</v>
      </c>
      <c r="I111" s="117">
        <v>9014327.3399999999</v>
      </c>
    </row>
    <row r="112" spans="2:9" x14ac:dyDescent="0.2">
      <c r="B112" s="16" t="s">
        <v>63</v>
      </c>
      <c r="C112" s="4">
        <v>0</v>
      </c>
      <c r="D112" s="4">
        <v>0</v>
      </c>
      <c r="E112" s="4">
        <v>0</v>
      </c>
      <c r="F112" s="4">
        <v>0</v>
      </c>
      <c r="G112" s="4">
        <v>0</v>
      </c>
      <c r="H112" s="4">
        <v>0</v>
      </c>
      <c r="I112" s="4">
        <v>0</v>
      </c>
    </row>
    <row r="113" spans="2:9" x14ac:dyDescent="0.2">
      <c r="B113" s="16" t="s">
        <v>64</v>
      </c>
      <c r="C113" s="4">
        <v>30000</v>
      </c>
      <c r="D113" s="4">
        <v>20000</v>
      </c>
      <c r="E113" s="4">
        <v>0</v>
      </c>
      <c r="F113" s="4">
        <v>0</v>
      </c>
      <c r="G113" s="4">
        <v>0</v>
      </c>
      <c r="H113" s="4">
        <v>20000</v>
      </c>
      <c r="I113" s="4">
        <v>50000</v>
      </c>
    </row>
    <row r="114" spans="2:9" x14ac:dyDescent="0.2">
      <c r="B114" s="16" t="s">
        <v>65</v>
      </c>
      <c r="C114" s="4">
        <v>0</v>
      </c>
      <c r="D114" s="99">
        <v>1532000</v>
      </c>
      <c r="E114" s="4">
        <v>-780000</v>
      </c>
      <c r="F114" s="4">
        <v>0</v>
      </c>
      <c r="G114" s="4">
        <v>0</v>
      </c>
      <c r="H114" s="4">
        <v>752000</v>
      </c>
      <c r="I114" s="4">
        <v>752000</v>
      </c>
    </row>
    <row r="115" spans="2:9" x14ac:dyDescent="0.2">
      <c r="B115" s="16" t="s">
        <v>66</v>
      </c>
      <c r="C115" s="4">
        <v>2280000</v>
      </c>
      <c r="D115" s="4">
        <v>15119000</v>
      </c>
      <c r="E115" s="4">
        <v>-2055000</v>
      </c>
      <c r="F115" s="4">
        <v>0</v>
      </c>
      <c r="G115" s="4">
        <v>0</v>
      </c>
      <c r="H115" s="4">
        <v>13064000</v>
      </c>
      <c r="I115" s="4">
        <v>15344000</v>
      </c>
    </row>
    <row r="116" spans="2:9" x14ac:dyDescent="0.2">
      <c r="B116" s="17" t="s">
        <v>67</v>
      </c>
      <c r="C116" s="3">
        <f>SUM(C117:C125)</f>
        <v>9000000</v>
      </c>
      <c r="D116" s="3">
        <f>SUM(D117:D125)</f>
        <v>18031315.16</v>
      </c>
      <c r="E116" s="3">
        <f>SUM(E117:E125)</f>
        <v>-3492045.2199999997</v>
      </c>
      <c r="F116" s="3">
        <f>SUM(F117:F125)</f>
        <v>0</v>
      </c>
      <c r="G116" s="3">
        <f>SUM(G117:G125)</f>
        <v>0</v>
      </c>
      <c r="H116" s="3">
        <f>SUM(H117:H125)</f>
        <v>14539269.939999999</v>
      </c>
      <c r="I116" s="3">
        <f>SUM(I117:I125)</f>
        <v>23539269.939999998</v>
      </c>
    </row>
    <row r="117" spans="2:9" x14ac:dyDescent="0.2">
      <c r="B117" s="16" t="s">
        <v>68</v>
      </c>
      <c r="C117" s="4">
        <v>0</v>
      </c>
      <c r="D117" s="4">
        <v>0</v>
      </c>
      <c r="E117" s="4">
        <v>0</v>
      </c>
      <c r="F117" s="4">
        <v>0</v>
      </c>
      <c r="G117" s="4">
        <v>0</v>
      </c>
      <c r="H117" s="4">
        <v>0</v>
      </c>
      <c r="I117" s="4">
        <v>0</v>
      </c>
    </row>
    <row r="118" spans="2:9" x14ac:dyDescent="0.2">
      <c r="B118" s="16" t="s">
        <v>69</v>
      </c>
      <c r="C118" s="4">
        <v>0</v>
      </c>
      <c r="D118" s="4">
        <v>0</v>
      </c>
      <c r="E118" s="4">
        <v>0</v>
      </c>
      <c r="F118" s="4">
        <v>0</v>
      </c>
      <c r="G118" s="4">
        <v>0</v>
      </c>
      <c r="H118" s="4">
        <v>0</v>
      </c>
      <c r="I118" s="4">
        <v>0</v>
      </c>
    </row>
    <row r="119" spans="2:9" x14ac:dyDescent="0.2">
      <c r="B119" s="16" t="s">
        <v>70</v>
      </c>
      <c r="C119" s="4">
        <v>0</v>
      </c>
      <c r="D119" s="99">
        <v>12576912.27</v>
      </c>
      <c r="E119" s="4">
        <v>-2300000</v>
      </c>
      <c r="F119" s="4">
        <v>0</v>
      </c>
      <c r="G119" s="4">
        <v>0</v>
      </c>
      <c r="H119" s="4">
        <v>10276912.27</v>
      </c>
      <c r="I119" s="4">
        <v>10276912.27</v>
      </c>
    </row>
    <row r="120" spans="2:9" x14ac:dyDescent="0.2">
      <c r="B120" s="16" t="s">
        <v>71</v>
      </c>
      <c r="C120" s="4">
        <v>9000000</v>
      </c>
      <c r="D120" s="4">
        <v>5454402.8899999997</v>
      </c>
      <c r="E120" s="4">
        <v>-1192045.22</v>
      </c>
      <c r="F120" s="4">
        <v>0</v>
      </c>
      <c r="G120" s="4">
        <v>0</v>
      </c>
      <c r="H120" s="4">
        <v>4262357.67</v>
      </c>
      <c r="I120" s="4">
        <v>13262357.669999998</v>
      </c>
    </row>
    <row r="121" spans="2:9" x14ac:dyDescent="0.2">
      <c r="B121" s="16" t="s">
        <v>72</v>
      </c>
      <c r="C121" s="4">
        <v>0</v>
      </c>
      <c r="D121" s="4">
        <v>0</v>
      </c>
      <c r="E121" s="4">
        <v>0</v>
      </c>
      <c r="F121" s="4">
        <v>0</v>
      </c>
      <c r="G121" s="4">
        <v>0</v>
      </c>
      <c r="H121" s="4">
        <v>0</v>
      </c>
      <c r="I121" s="4">
        <v>0</v>
      </c>
    </row>
    <row r="122" spans="2:9" x14ac:dyDescent="0.2">
      <c r="B122" s="16" t="s">
        <v>73</v>
      </c>
      <c r="C122" s="4">
        <v>0</v>
      </c>
      <c r="D122" s="4">
        <v>0</v>
      </c>
      <c r="E122" s="4">
        <v>0</v>
      </c>
      <c r="F122" s="4">
        <v>0</v>
      </c>
      <c r="G122" s="4">
        <v>0</v>
      </c>
      <c r="H122" s="4">
        <v>0</v>
      </c>
      <c r="I122" s="4">
        <v>0</v>
      </c>
    </row>
    <row r="123" spans="2:9" x14ac:dyDescent="0.2">
      <c r="B123" s="16" t="s">
        <v>74</v>
      </c>
      <c r="C123" s="4">
        <v>0</v>
      </c>
      <c r="D123" s="4">
        <v>0</v>
      </c>
      <c r="E123" s="4">
        <v>0</v>
      </c>
      <c r="F123" s="4">
        <v>0</v>
      </c>
      <c r="G123" s="4">
        <v>0</v>
      </c>
      <c r="H123" s="4">
        <v>0</v>
      </c>
      <c r="I123" s="4">
        <v>0</v>
      </c>
    </row>
    <row r="124" spans="2:9" x14ac:dyDescent="0.2">
      <c r="B124" s="16" t="s">
        <v>75</v>
      </c>
      <c r="C124" s="4">
        <v>0</v>
      </c>
      <c r="D124" s="4">
        <v>0</v>
      </c>
      <c r="E124" s="4">
        <v>0</v>
      </c>
      <c r="F124" s="4">
        <v>0</v>
      </c>
      <c r="G124" s="4">
        <v>0</v>
      </c>
      <c r="H124" s="4">
        <v>0</v>
      </c>
      <c r="I124" s="4">
        <v>0</v>
      </c>
    </row>
    <row r="125" spans="2:9" x14ac:dyDescent="0.2">
      <c r="B125" s="16" t="s">
        <v>76</v>
      </c>
      <c r="C125" s="4">
        <v>0</v>
      </c>
      <c r="D125" s="4">
        <v>0</v>
      </c>
      <c r="E125" s="4">
        <v>0</v>
      </c>
      <c r="F125" s="4">
        <v>0</v>
      </c>
      <c r="G125" s="4">
        <v>0</v>
      </c>
      <c r="H125" s="4">
        <v>0</v>
      </c>
      <c r="I125" s="4">
        <v>0</v>
      </c>
    </row>
    <row r="126" spans="2:9" x14ac:dyDescent="0.2">
      <c r="B126" s="17" t="s">
        <v>77</v>
      </c>
      <c r="C126" s="3">
        <f>SUM(C127:C135)</f>
        <v>420000</v>
      </c>
      <c r="D126" s="3">
        <f>SUM(D127:D135)</f>
        <v>176802976.19999999</v>
      </c>
      <c r="E126" s="3">
        <f>SUM(E127:E135)</f>
        <v>-145000</v>
      </c>
      <c r="F126" s="3">
        <f>SUM(F127:F135)</f>
        <v>0</v>
      </c>
      <c r="G126" s="3">
        <f>SUM(G127:G135)</f>
        <v>0</v>
      </c>
      <c r="H126" s="3">
        <f>SUM(H127:H135)</f>
        <v>176657976.19999999</v>
      </c>
      <c r="I126" s="3">
        <f>SUM(I127:I135)</f>
        <v>177077976.19999999</v>
      </c>
    </row>
    <row r="127" spans="2:9" x14ac:dyDescent="0.2">
      <c r="B127" s="16" t="s">
        <v>78</v>
      </c>
      <c r="C127" s="4">
        <v>40000</v>
      </c>
      <c r="D127" s="4">
        <v>435000</v>
      </c>
      <c r="E127" s="4">
        <v>0</v>
      </c>
      <c r="F127" s="4">
        <v>0</v>
      </c>
      <c r="G127" s="4">
        <v>0</v>
      </c>
      <c r="H127" s="4">
        <v>435000</v>
      </c>
      <c r="I127" s="4">
        <v>475000</v>
      </c>
    </row>
    <row r="128" spans="2:9" x14ac:dyDescent="0.2">
      <c r="B128" s="16" t="s">
        <v>79</v>
      </c>
      <c r="C128" s="4">
        <v>60000</v>
      </c>
      <c r="D128" s="4">
        <v>51000</v>
      </c>
      <c r="E128" s="4">
        <v>0</v>
      </c>
      <c r="F128" s="4">
        <v>0</v>
      </c>
      <c r="G128" s="4">
        <v>0</v>
      </c>
      <c r="H128" s="4">
        <v>51000</v>
      </c>
      <c r="I128" s="4">
        <v>111000</v>
      </c>
    </row>
    <row r="129" spans="2:9" x14ac:dyDescent="0.2">
      <c r="B129" s="16" t="s">
        <v>80</v>
      </c>
      <c r="C129" s="4">
        <v>0</v>
      </c>
      <c r="D129" s="4">
        <v>30000</v>
      </c>
      <c r="E129" s="4">
        <v>0</v>
      </c>
      <c r="F129" s="4">
        <v>0</v>
      </c>
      <c r="G129" s="4">
        <v>0</v>
      </c>
      <c r="H129" s="4">
        <v>30000</v>
      </c>
      <c r="I129" s="4">
        <v>30000</v>
      </c>
    </row>
    <row r="130" spans="2:9" x14ac:dyDescent="0.2">
      <c r="B130" s="16" t="s">
        <v>81</v>
      </c>
      <c r="C130" s="4">
        <v>100000</v>
      </c>
      <c r="D130" s="4">
        <v>2274086</v>
      </c>
      <c r="E130" s="4">
        <v>-49000</v>
      </c>
      <c r="F130" s="4">
        <v>0</v>
      </c>
      <c r="G130" s="4">
        <v>0</v>
      </c>
      <c r="H130" s="4">
        <v>2225086</v>
      </c>
      <c r="I130" s="4">
        <v>2325086</v>
      </c>
    </row>
    <row r="131" spans="2:9" x14ac:dyDescent="0.2">
      <c r="B131" s="16" t="s">
        <v>82</v>
      </c>
      <c r="C131" s="4">
        <v>0</v>
      </c>
      <c r="D131" s="4">
        <v>173907890.19999999</v>
      </c>
      <c r="E131" s="4">
        <v>0</v>
      </c>
      <c r="F131" s="4">
        <v>0</v>
      </c>
      <c r="G131" s="4">
        <v>0</v>
      </c>
      <c r="H131" s="4">
        <v>173907890.19999999</v>
      </c>
      <c r="I131" s="4">
        <v>173907890.19999999</v>
      </c>
    </row>
    <row r="132" spans="2:9" x14ac:dyDescent="0.2">
      <c r="B132" s="16" t="s">
        <v>83</v>
      </c>
      <c r="C132" s="4">
        <v>220000</v>
      </c>
      <c r="D132" s="4">
        <v>105000</v>
      </c>
      <c r="E132" s="4">
        <v>-96000</v>
      </c>
      <c r="F132" s="4">
        <v>0</v>
      </c>
      <c r="G132" s="4">
        <v>0</v>
      </c>
      <c r="H132" s="4">
        <v>9000</v>
      </c>
      <c r="I132" s="4">
        <v>229000</v>
      </c>
    </row>
    <row r="133" spans="2:9" x14ac:dyDescent="0.2">
      <c r="B133" s="16" t="s">
        <v>84</v>
      </c>
      <c r="C133" s="4">
        <v>0</v>
      </c>
      <c r="D133" s="4">
        <v>0</v>
      </c>
      <c r="E133" s="4">
        <v>0</v>
      </c>
      <c r="F133" s="4">
        <v>0</v>
      </c>
      <c r="G133" s="4">
        <v>0</v>
      </c>
      <c r="H133" s="4">
        <v>0</v>
      </c>
      <c r="I133" s="4">
        <v>0</v>
      </c>
    </row>
    <row r="134" spans="2:9" x14ac:dyDescent="0.2">
      <c r="B134" s="16" t="s">
        <v>85</v>
      </c>
      <c r="C134" s="4">
        <v>0</v>
      </c>
      <c r="D134" s="4">
        <v>0</v>
      </c>
      <c r="E134" s="4">
        <v>0</v>
      </c>
      <c r="F134" s="4">
        <v>0</v>
      </c>
      <c r="G134" s="4">
        <v>0</v>
      </c>
      <c r="H134" s="4">
        <v>0</v>
      </c>
      <c r="I134" s="4">
        <v>0</v>
      </c>
    </row>
    <row r="135" spans="2:9" x14ac:dyDescent="0.2">
      <c r="B135" s="16" t="s">
        <v>86</v>
      </c>
      <c r="C135" s="4">
        <v>0</v>
      </c>
      <c r="D135" s="4">
        <v>0</v>
      </c>
      <c r="E135" s="4">
        <v>0</v>
      </c>
      <c r="F135" s="4">
        <v>0</v>
      </c>
      <c r="G135" s="4">
        <v>0</v>
      </c>
      <c r="H135" s="4">
        <v>0</v>
      </c>
      <c r="I135" s="4">
        <v>0</v>
      </c>
    </row>
    <row r="136" spans="2:9" x14ac:dyDescent="0.2">
      <c r="B136" s="17" t="s">
        <v>87</v>
      </c>
      <c r="C136" s="3">
        <f>SUM(C137:C139)</f>
        <v>85119532.560000002</v>
      </c>
      <c r="D136" s="3">
        <f>SUM(D137:D139)</f>
        <v>273744480.70999998</v>
      </c>
      <c r="E136" s="3">
        <f>SUM(E137:E139)</f>
        <v>-100115796</v>
      </c>
      <c r="F136" s="3">
        <f>SUM(F137:F139)</f>
        <v>0</v>
      </c>
      <c r="G136" s="3">
        <f>SUM(G137:G139)</f>
        <v>0</v>
      </c>
      <c r="H136" s="3">
        <f>SUM(H137:H139)</f>
        <v>173628684.70999998</v>
      </c>
      <c r="I136" s="3">
        <f>SUM(I137:I139)</f>
        <v>258748217.26999998</v>
      </c>
    </row>
    <row r="137" spans="2:9" x14ac:dyDescent="0.2">
      <c r="B137" s="16" t="s">
        <v>88</v>
      </c>
      <c r="C137" s="4">
        <v>85119532.560000002</v>
      </c>
      <c r="D137" s="4">
        <v>263661539.75</v>
      </c>
      <c r="E137" s="4">
        <v>-99280941.790000007</v>
      </c>
      <c r="F137" s="4">
        <v>0</v>
      </c>
      <c r="G137" s="4">
        <v>0</v>
      </c>
      <c r="H137" s="4">
        <v>164380597.95999998</v>
      </c>
      <c r="I137" s="4">
        <v>249500130.51999998</v>
      </c>
    </row>
    <row r="138" spans="2:9" x14ac:dyDescent="0.2">
      <c r="B138" s="16" t="s">
        <v>89</v>
      </c>
      <c r="C138" s="4">
        <v>0</v>
      </c>
      <c r="D138" s="4">
        <v>10082940.960000001</v>
      </c>
      <c r="E138" s="4">
        <v>-834854.21</v>
      </c>
      <c r="F138" s="4">
        <v>0</v>
      </c>
      <c r="G138" s="4">
        <v>0</v>
      </c>
      <c r="H138" s="4">
        <v>9248086.75</v>
      </c>
      <c r="I138" s="4">
        <v>9248086.75</v>
      </c>
    </row>
    <row r="139" spans="2:9" x14ac:dyDescent="0.2">
      <c r="B139" s="16" t="s">
        <v>90</v>
      </c>
      <c r="C139" s="4">
        <v>0</v>
      </c>
      <c r="D139" s="4">
        <v>0</v>
      </c>
      <c r="E139" s="4">
        <v>0</v>
      </c>
      <c r="F139" s="4">
        <v>0</v>
      </c>
      <c r="G139" s="4">
        <v>0</v>
      </c>
      <c r="H139" s="4">
        <v>0</v>
      </c>
      <c r="I139" s="4">
        <v>0</v>
      </c>
    </row>
    <row r="140" spans="2:9" x14ac:dyDescent="0.2">
      <c r="B140" s="17" t="s">
        <v>91</v>
      </c>
      <c r="C140" s="3">
        <f>SUM(C141:C147)</f>
        <v>0</v>
      </c>
      <c r="D140" s="3">
        <f>SUM(D141:D147)</f>
        <v>0</v>
      </c>
      <c r="E140" s="3">
        <f>SUM(E141:E147)</f>
        <v>0</v>
      </c>
      <c r="F140" s="3">
        <f>SUM(F141:F147)</f>
        <v>0</v>
      </c>
      <c r="G140" s="3">
        <f>SUM(G141:G147)</f>
        <v>0</v>
      </c>
      <c r="H140" s="3">
        <f>SUM(H141:H147)</f>
        <v>0</v>
      </c>
      <c r="I140" s="3">
        <f>SUM(I141:I147)</f>
        <v>0</v>
      </c>
    </row>
    <row r="141" spans="2:9" x14ac:dyDescent="0.2">
      <c r="B141" s="16" t="s">
        <v>92</v>
      </c>
      <c r="C141" s="4">
        <v>0</v>
      </c>
      <c r="D141" s="4">
        <v>0</v>
      </c>
      <c r="E141" s="4">
        <v>0</v>
      </c>
      <c r="F141" s="4">
        <v>0</v>
      </c>
      <c r="G141" s="4">
        <v>0</v>
      </c>
      <c r="H141" s="4">
        <v>0</v>
      </c>
      <c r="I141" s="4">
        <v>0</v>
      </c>
    </row>
    <row r="142" spans="2:9" x14ac:dyDescent="0.2">
      <c r="B142" s="16" t="s">
        <v>93</v>
      </c>
      <c r="C142" s="4">
        <v>0</v>
      </c>
      <c r="D142" s="4">
        <v>0</v>
      </c>
      <c r="E142" s="4">
        <v>0</v>
      </c>
      <c r="F142" s="4">
        <v>0</v>
      </c>
      <c r="G142" s="4">
        <v>0</v>
      </c>
      <c r="H142" s="4">
        <v>0</v>
      </c>
      <c r="I142" s="4">
        <v>0</v>
      </c>
    </row>
    <row r="143" spans="2:9" x14ac:dyDescent="0.2">
      <c r="B143" s="16" t="s">
        <v>94</v>
      </c>
      <c r="C143" s="4">
        <v>0</v>
      </c>
      <c r="D143" s="4">
        <v>0</v>
      </c>
      <c r="E143" s="4">
        <v>0</v>
      </c>
      <c r="F143" s="4">
        <v>0</v>
      </c>
      <c r="G143" s="4">
        <v>0</v>
      </c>
      <c r="H143" s="4">
        <v>0</v>
      </c>
      <c r="I143" s="4">
        <v>0</v>
      </c>
    </row>
    <row r="144" spans="2:9" x14ac:dyDescent="0.2">
      <c r="B144" s="16" t="s">
        <v>95</v>
      </c>
      <c r="C144" s="4">
        <v>0</v>
      </c>
      <c r="D144" s="4">
        <v>0</v>
      </c>
      <c r="E144" s="4">
        <v>0</v>
      </c>
      <c r="F144" s="4">
        <v>0</v>
      </c>
      <c r="G144" s="4">
        <v>0</v>
      </c>
      <c r="H144" s="4">
        <v>0</v>
      </c>
      <c r="I144" s="4">
        <v>0</v>
      </c>
    </row>
    <row r="145" spans="2:9" x14ac:dyDescent="0.2">
      <c r="B145" s="16" t="s">
        <v>96</v>
      </c>
      <c r="C145" s="4">
        <v>0</v>
      </c>
      <c r="D145" s="4">
        <v>0</v>
      </c>
      <c r="E145" s="4">
        <v>0</v>
      </c>
      <c r="F145" s="4">
        <v>0</v>
      </c>
      <c r="G145" s="4">
        <v>0</v>
      </c>
      <c r="H145" s="4">
        <v>0</v>
      </c>
      <c r="I145" s="4">
        <v>0</v>
      </c>
    </row>
    <row r="146" spans="2:9" x14ac:dyDescent="0.2">
      <c r="B146" s="16" t="s">
        <v>97</v>
      </c>
      <c r="C146" s="4">
        <v>0</v>
      </c>
      <c r="D146" s="4">
        <v>0</v>
      </c>
      <c r="E146" s="4">
        <v>0</v>
      </c>
      <c r="F146" s="4">
        <v>0</v>
      </c>
      <c r="G146" s="4">
        <v>0</v>
      </c>
      <c r="H146" s="4">
        <v>0</v>
      </c>
      <c r="I146" s="4">
        <v>0</v>
      </c>
    </row>
    <row r="147" spans="2:9" x14ac:dyDescent="0.2">
      <c r="B147" s="16" t="s">
        <v>98</v>
      </c>
      <c r="C147" s="4">
        <v>0</v>
      </c>
      <c r="D147" s="4">
        <v>0</v>
      </c>
      <c r="E147" s="4">
        <v>0</v>
      </c>
      <c r="F147" s="4">
        <v>0</v>
      </c>
      <c r="G147" s="4">
        <v>0</v>
      </c>
      <c r="H147" s="4">
        <v>0</v>
      </c>
      <c r="I147" s="4">
        <v>0</v>
      </c>
    </row>
    <row r="148" spans="2:9" x14ac:dyDescent="0.2">
      <c r="B148" s="17" t="s">
        <v>99</v>
      </c>
      <c r="C148" s="3">
        <f>SUM(C149:C151)</f>
        <v>0</v>
      </c>
      <c r="D148" s="3">
        <f>SUM(D149:D151)</f>
        <v>18530.52</v>
      </c>
      <c r="E148" s="3">
        <f>SUM(E149:E151)</f>
        <v>0</v>
      </c>
      <c r="F148" s="3">
        <f>SUM(F149:F151)</f>
        <v>0</v>
      </c>
      <c r="G148" s="3">
        <f>SUM(G149:G151)</f>
        <v>0</v>
      </c>
      <c r="H148" s="3">
        <f>SUM(H149:H151)</f>
        <v>18530.52</v>
      </c>
      <c r="I148" s="3">
        <f>SUM(I149:I151)</f>
        <v>18530.52</v>
      </c>
    </row>
    <row r="149" spans="2:9" x14ac:dyDescent="0.2">
      <c r="B149" s="16" t="s">
        <v>100</v>
      </c>
      <c r="C149" s="4">
        <v>0</v>
      </c>
      <c r="D149" s="4">
        <v>0</v>
      </c>
      <c r="E149" s="4">
        <v>0</v>
      </c>
      <c r="F149" s="4">
        <v>0</v>
      </c>
      <c r="G149" s="4">
        <v>0</v>
      </c>
      <c r="H149" s="4">
        <v>0</v>
      </c>
      <c r="I149" s="4">
        <v>0</v>
      </c>
    </row>
    <row r="150" spans="2:9" x14ac:dyDescent="0.2">
      <c r="B150" s="16" t="s">
        <v>101</v>
      </c>
      <c r="C150" s="4">
        <v>0</v>
      </c>
      <c r="D150" s="4">
        <v>0</v>
      </c>
      <c r="E150" s="4">
        <v>0</v>
      </c>
      <c r="F150" s="4">
        <v>0</v>
      </c>
      <c r="G150" s="4">
        <v>0</v>
      </c>
      <c r="H150" s="4">
        <v>0</v>
      </c>
      <c r="I150" s="4">
        <v>0</v>
      </c>
    </row>
    <row r="151" spans="2:9" x14ac:dyDescent="0.2">
      <c r="B151" s="16" t="s">
        <v>102</v>
      </c>
      <c r="C151" s="4">
        <v>0</v>
      </c>
      <c r="D151" s="4">
        <v>18530.52</v>
      </c>
      <c r="E151" s="4">
        <v>0</v>
      </c>
      <c r="F151" s="4">
        <v>0</v>
      </c>
      <c r="G151" s="4">
        <v>0</v>
      </c>
      <c r="H151" s="4">
        <v>18530.52</v>
      </c>
      <c r="I151" s="4">
        <v>18530.52</v>
      </c>
    </row>
    <row r="152" spans="2:9" x14ac:dyDescent="0.2">
      <c r="B152" s="17" t="s">
        <v>103</v>
      </c>
      <c r="C152" s="3">
        <f>SUM(C153:C159)</f>
        <v>2407142.84</v>
      </c>
      <c r="D152" s="3">
        <f>SUM(D153:D159)</f>
        <v>0</v>
      </c>
      <c r="E152" s="3">
        <f>SUM(E153:E159)</f>
        <v>0</v>
      </c>
      <c r="F152" s="3">
        <f>SUM(F153:F159)</f>
        <v>0</v>
      </c>
      <c r="G152" s="3">
        <f>SUM(G153:G159)</f>
        <v>0</v>
      </c>
      <c r="H152" s="3">
        <f>SUM(H153:H159)</f>
        <v>0</v>
      </c>
      <c r="I152" s="3">
        <f>SUM(I153:I159)</f>
        <v>2407142.84</v>
      </c>
    </row>
    <row r="153" spans="2:9" x14ac:dyDescent="0.2">
      <c r="B153" s="16" t="s">
        <v>104</v>
      </c>
      <c r="C153" s="4">
        <v>1607142.84</v>
      </c>
      <c r="D153" s="4">
        <v>0</v>
      </c>
      <c r="E153" s="4">
        <v>0</v>
      </c>
      <c r="F153" s="4">
        <v>0</v>
      </c>
      <c r="G153" s="4">
        <v>0</v>
      </c>
      <c r="H153" s="4">
        <v>0</v>
      </c>
      <c r="I153" s="4">
        <v>1607142.84</v>
      </c>
    </row>
    <row r="154" spans="2:9" x14ac:dyDescent="0.2">
      <c r="B154" s="16" t="s">
        <v>105</v>
      </c>
      <c r="C154" s="4">
        <v>800000</v>
      </c>
      <c r="D154" s="4">
        <v>0</v>
      </c>
      <c r="E154" s="4">
        <v>0</v>
      </c>
      <c r="F154" s="4">
        <v>0</v>
      </c>
      <c r="G154" s="4">
        <v>0</v>
      </c>
      <c r="H154" s="4">
        <v>0</v>
      </c>
      <c r="I154" s="4">
        <v>0</v>
      </c>
    </row>
    <row r="155" spans="2:9" x14ac:dyDescent="0.2">
      <c r="B155" s="16" t="s">
        <v>106</v>
      </c>
      <c r="C155" s="4">
        <v>0</v>
      </c>
      <c r="D155" s="4">
        <v>0</v>
      </c>
      <c r="E155" s="4">
        <v>0</v>
      </c>
      <c r="F155" s="4">
        <v>0</v>
      </c>
      <c r="G155" s="4">
        <v>0</v>
      </c>
      <c r="H155" s="4">
        <v>0</v>
      </c>
      <c r="I155" s="4">
        <v>800000</v>
      </c>
    </row>
    <row r="156" spans="2:9" x14ac:dyDescent="0.2">
      <c r="B156" s="18" t="s">
        <v>107</v>
      </c>
      <c r="C156" s="4">
        <v>0</v>
      </c>
      <c r="D156" s="4">
        <v>0</v>
      </c>
      <c r="E156" s="4">
        <v>0</v>
      </c>
      <c r="F156" s="4">
        <v>0</v>
      </c>
      <c r="G156" s="4">
        <v>0</v>
      </c>
      <c r="H156" s="4">
        <v>0</v>
      </c>
      <c r="I156" s="4">
        <v>0</v>
      </c>
    </row>
    <row r="157" spans="2:9" x14ac:dyDescent="0.2">
      <c r="B157" s="16" t="s">
        <v>108</v>
      </c>
      <c r="C157" s="4">
        <v>0</v>
      </c>
      <c r="D157" s="4">
        <v>0</v>
      </c>
      <c r="E157" s="4">
        <v>0</v>
      </c>
      <c r="F157" s="4">
        <v>0</v>
      </c>
      <c r="G157" s="4">
        <v>0</v>
      </c>
      <c r="H157" s="4">
        <v>0</v>
      </c>
      <c r="I157" s="4">
        <v>0</v>
      </c>
    </row>
    <row r="158" spans="2:9" x14ac:dyDescent="0.2">
      <c r="B158" s="16" t="s">
        <v>109</v>
      </c>
      <c r="C158" s="4">
        <v>0</v>
      </c>
      <c r="D158" s="4">
        <v>0</v>
      </c>
      <c r="E158" s="4">
        <v>0</v>
      </c>
      <c r="F158" s="4">
        <v>0</v>
      </c>
      <c r="G158" s="4">
        <v>0</v>
      </c>
      <c r="H158" s="4">
        <v>0</v>
      </c>
      <c r="I158" s="4">
        <v>0</v>
      </c>
    </row>
    <row r="159" spans="2:9" x14ac:dyDescent="0.2">
      <c r="B159" s="16" t="s">
        <v>110</v>
      </c>
      <c r="C159" s="4">
        <v>0</v>
      </c>
      <c r="D159" s="4">
        <v>0</v>
      </c>
      <c r="E159" s="4">
        <v>0</v>
      </c>
      <c r="F159" s="4">
        <v>0</v>
      </c>
      <c r="G159" s="4">
        <v>0</v>
      </c>
      <c r="H159" s="4">
        <v>0</v>
      </c>
      <c r="I159" s="4">
        <v>0</v>
      </c>
    </row>
    <row r="160" spans="2:9" x14ac:dyDescent="0.2">
      <c r="B160" s="11"/>
      <c r="C160" s="5"/>
      <c r="D160" s="5"/>
      <c r="E160" s="5"/>
      <c r="F160" s="5"/>
      <c r="G160" s="5"/>
      <c r="H160" s="5"/>
      <c r="I160" s="5"/>
    </row>
    <row r="161" spans="2:9" x14ac:dyDescent="0.2">
      <c r="B161" s="15" t="s">
        <v>112</v>
      </c>
      <c r="C161" s="6">
        <f>C13+C87</f>
        <v>546000000</v>
      </c>
      <c r="D161" s="6">
        <f>D13+D87</f>
        <v>792543600.00999999</v>
      </c>
      <c r="E161" s="6">
        <f>E13+E87</f>
        <v>-247543600.00999999</v>
      </c>
      <c r="F161" s="6">
        <f>F13+F87</f>
        <v>0</v>
      </c>
      <c r="G161" s="6">
        <f>G13+G87</f>
        <v>0</v>
      </c>
      <c r="H161" s="6">
        <f>H13+H87</f>
        <v>545000000</v>
      </c>
      <c r="I161" s="6">
        <f>I13+I87</f>
        <v>1091000000</v>
      </c>
    </row>
    <row r="162" spans="2:9" x14ac:dyDescent="0.2">
      <c r="B162" s="12"/>
      <c r="C162" s="7"/>
      <c r="D162" s="7"/>
      <c r="E162" s="7"/>
      <c r="F162" s="7"/>
      <c r="G162" s="7"/>
      <c r="H162" s="7"/>
      <c r="I162" s="7"/>
    </row>
  </sheetData>
  <protectedRanges>
    <protectedRange sqref="C87:I87 C13:I13" name="Rango1_2"/>
  </protectedRanges>
  <mergeCells count="9">
    <mergeCell ref="B8:I8"/>
    <mergeCell ref="B9:I9"/>
    <mergeCell ref="B10:I10"/>
    <mergeCell ref="D11:H11"/>
    <mergeCell ref="B1:D1"/>
    <mergeCell ref="B2:D2"/>
    <mergeCell ref="B3:D3"/>
    <mergeCell ref="B6:I6"/>
    <mergeCell ref="B7:I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showGridLines="0" workbookViewId="0">
      <selection activeCell="C38" sqref="C38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3" t="str">
        <f>'Notas de Disciplina Financiera'!A1</f>
        <v>Municipio de Valle de Santiago, Gto.</v>
      </c>
      <c r="C1" s="73"/>
      <c r="D1" s="73"/>
      <c r="E1" s="40" t="s">
        <v>0</v>
      </c>
      <c r="F1" s="41">
        <f>'Notas de Disciplina Financiera'!D1</f>
        <v>2024</v>
      </c>
    </row>
    <row r="2" spans="1:6" x14ac:dyDescent="0.2">
      <c r="B2" s="73" t="s">
        <v>1</v>
      </c>
      <c r="C2" s="73"/>
      <c r="D2" s="73"/>
      <c r="E2" s="40" t="s">
        <v>2</v>
      </c>
      <c r="F2" s="41" t="str">
        <f>'Notas de Disciplina Financiera'!D2</f>
        <v>Trimestral</v>
      </c>
    </row>
    <row r="3" spans="1:6" x14ac:dyDescent="0.2">
      <c r="B3" s="73" t="str">
        <f>'Notas de Disciplina Financiera'!A3</f>
        <v>Correspondiente del 01 de enero al 30 de septiembre de 2024</v>
      </c>
      <c r="C3" s="73"/>
      <c r="D3" s="73"/>
      <c r="E3" s="40" t="s">
        <v>4</v>
      </c>
      <c r="F3" s="41">
        <f>'Notas de Disciplina Financiera'!D3</f>
        <v>3</v>
      </c>
    </row>
    <row r="5" spans="1:6" ht="12" thickBot="1" x14ac:dyDescent="0.25">
      <c r="C5" s="43" t="s">
        <v>113</v>
      </c>
    </row>
    <row r="6" spans="1:6" x14ac:dyDescent="0.2">
      <c r="B6" s="82" t="str">
        <f>B1</f>
        <v>Municipio de Valle de Santiago, Gto.</v>
      </c>
      <c r="C6" s="83"/>
      <c r="D6" s="83"/>
      <c r="E6" s="83"/>
      <c r="F6" s="84"/>
    </row>
    <row r="7" spans="1:6" x14ac:dyDescent="0.2">
      <c r="B7" s="85" t="s">
        <v>114</v>
      </c>
      <c r="C7" s="86"/>
      <c r="D7" s="86"/>
      <c r="E7" s="86"/>
      <c r="F7" s="87"/>
    </row>
    <row r="8" spans="1:6" x14ac:dyDescent="0.2">
      <c r="B8" s="88" t="s">
        <v>115</v>
      </c>
      <c r="C8" s="89"/>
      <c r="D8" s="89"/>
      <c r="E8" s="89"/>
      <c r="F8" s="90"/>
    </row>
    <row r="9" spans="1:6" ht="22.5" x14ac:dyDescent="0.2">
      <c r="B9" s="80" t="s">
        <v>116</v>
      </c>
      <c r="C9" s="81" t="s">
        <v>117</v>
      </c>
      <c r="D9" s="67" t="s">
        <v>118</v>
      </c>
      <c r="E9" s="67" t="s">
        <v>119</v>
      </c>
      <c r="F9" s="68" t="s">
        <v>120</v>
      </c>
    </row>
    <row r="10" spans="1:6" x14ac:dyDescent="0.2">
      <c r="A10" s="42"/>
      <c r="B10" s="80"/>
      <c r="C10" s="81"/>
      <c r="D10" s="67" t="s">
        <v>121</v>
      </c>
      <c r="E10" s="67" t="s">
        <v>122</v>
      </c>
      <c r="F10" s="68" t="s">
        <v>123</v>
      </c>
    </row>
    <row r="11" spans="1:6" x14ac:dyDescent="0.2">
      <c r="B11" s="52"/>
      <c r="C11" s="53" t="s">
        <v>124</v>
      </c>
      <c r="D11" s="54">
        <f>SUM(D12:D20)</f>
        <v>0</v>
      </c>
      <c r="E11" s="54">
        <f t="shared" ref="E11:F11" si="0">SUM(E12:E20)</f>
        <v>0</v>
      </c>
      <c r="F11" s="55">
        <f t="shared" si="0"/>
        <v>0</v>
      </c>
    </row>
    <row r="12" spans="1:6" x14ac:dyDescent="0.2">
      <c r="B12" s="56">
        <v>1000</v>
      </c>
      <c r="C12" s="57" t="s">
        <v>125</v>
      </c>
      <c r="D12" s="58">
        <v>0</v>
      </c>
      <c r="E12" s="58">
        <v>0</v>
      </c>
      <c r="F12" s="59">
        <v>0</v>
      </c>
    </row>
    <row r="13" spans="1:6" x14ac:dyDescent="0.2">
      <c r="B13" s="56">
        <v>2000</v>
      </c>
      <c r="C13" s="57" t="s">
        <v>126</v>
      </c>
      <c r="D13" s="58">
        <v>0</v>
      </c>
      <c r="E13" s="58">
        <v>0</v>
      </c>
      <c r="F13" s="59">
        <v>0</v>
      </c>
    </row>
    <row r="14" spans="1:6" x14ac:dyDescent="0.2">
      <c r="B14" s="56">
        <v>3000</v>
      </c>
      <c r="C14" s="57" t="s">
        <v>127</v>
      </c>
      <c r="D14" s="58">
        <v>0</v>
      </c>
      <c r="E14" s="58">
        <v>0</v>
      </c>
      <c r="F14" s="59">
        <v>0</v>
      </c>
    </row>
    <row r="15" spans="1:6" x14ac:dyDescent="0.2">
      <c r="B15" s="56">
        <v>4000</v>
      </c>
      <c r="C15" s="57" t="s">
        <v>128</v>
      </c>
      <c r="D15" s="58">
        <v>0</v>
      </c>
      <c r="E15" s="58">
        <v>0</v>
      </c>
      <c r="F15" s="59">
        <v>0</v>
      </c>
    </row>
    <row r="16" spans="1:6" x14ac:dyDescent="0.2">
      <c r="B16" s="56">
        <v>5000</v>
      </c>
      <c r="C16" s="57" t="s">
        <v>129</v>
      </c>
      <c r="D16" s="58">
        <v>0</v>
      </c>
      <c r="E16" s="58">
        <v>0</v>
      </c>
      <c r="F16" s="59">
        <v>0</v>
      </c>
    </row>
    <row r="17" spans="2:6" x14ac:dyDescent="0.2">
      <c r="B17" s="56">
        <v>6000</v>
      </c>
      <c r="C17" s="57" t="s">
        <v>130</v>
      </c>
      <c r="D17" s="58">
        <v>0</v>
      </c>
      <c r="E17" s="58">
        <v>0</v>
      </c>
      <c r="F17" s="59">
        <v>0</v>
      </c>
    </row>
    <row r="18" spans="2:6" x14ac:dyDescent="0.2">
      <c r="B18" s="56">
        <v>7000</v>
      </c>
      <c r="C18" s="57" t="s">
        <v>131</v>
      </c>
      <c r="D18" s="58">
        <v>0</v>
      </c>
      <c r="E18" s="58">
        <v>0</v>
      </c>
      <c r="F18" s="59">
        <v>0</v>
      </c>
    </row>
    <row r="19" spans="2:6" x14ac:dyDescent="0.2">
      <c r="B19" s="56">
        <v>8000</v>
      </c>
      <c r="C19" s="57" t="s">
        <v>132</v>
      </c>
      <c r="D19" s="58">
        <v>0</v>
      </c>
      <c r="E19" s="58">
        <v>0</v>
      </c>
      <c r="F19" s="59">
        <v>0</v>
      </c>
    </row>
    <row r="20" spans="2:6" x14ac:dyDescent="0.2">
      <c r="B20" s="56">
        <v>9000</v>
      </c>
      <c r="C20" s="57" t="s">
        <v>133</v>
      </c>
      <c r="D20" s="58">
        <v>0</v>
      </c>
      <c r="E20" s="58">
        <v>0</v>
      </c>
      <c r="F20" s="59">
        <v>0</v>
      </c>
    </row>
    <row r="21" spans="2:6" x14ac:dyDescent="0.2">
      <c r="B21" s="56"/>
      <c r="C21" s="60" t="s">
        <v>134</v>
      </c>
      <c r="D21" s="61">
        <f>SUM(D22:D30)</f>
        <v>0</v>
      </c>
      <c r="E21" s="61">
        <f t="shared" ref="E21:F21" si="1">SUM(E22:E30)</f>
        <v>0</v>
      </c>
      <c r="F21" s="62">
        <f t="shared" si="1"/>
        <v>0</v>
      </c>
    </row>
    <row r="22" spans="2:6" x14ac:dyDescent="0.2">
      <c r="B22" s="56">
        <v>1000</v>
      </c>
      <c r="C22" s="57" t="s">
        <v>125</v>
      </c>
      <c r="D22" s="58">
        <v>0</v>
      </c>
      <c r="E22" s="58">
        <v>0</v>
      </c>
      <c r="F22" s="59">
        <v>0</v>
      </c>
    </row>
    <row r="23" spans="2:6" x14ac:dyDescent="0.2">
      <c r="B23" s="56">
        <v>2000</v>
      </c>
      <c r="C23" s="57" t="s">
        <v>126</v>
      </c>
      <c r="D23" s="58">
        <v>0</v>
      </c>
      <c r="E23" s="58">
        <v>0</v>
      </c>
      <c r="F23" s="59">
        <v>0</v>
      </c>
    </row>
    <row r="24" spans="2:6" x14ac:dyDescent="0.2">
      <c r="B24" s="56">
        <v>3000</v>
      </c>
      <c r="C24" s="57" t="s">
        <v>127</v>
      </c>
      <c r="D24" s="58">
        <v>0</v>
      </c>
      <c r="E24" s="58">
        <v>0</v>
      </c>
      <c r="F24" s="59">
        <v>0</v>
      </c>
    </row>
    <row r="25" spans="2:6" x14ac:dyDescent="0.2">
      <c r="B25" s="56">
        <v>4000</v>
      </c>
      <c r="C25" s="57" t="s">
        <v>128</v>
      </c>
      <c r="D25" s="58">
        <v>0</v>
      </c>
      <c r="E25" s="58">
        <v>0</v>
      </c>
      <c r="F25" s="59">
        <v>0</v>
      </c>
    </row>
    <row r="26" spans="2:6" x14ac:dyDescent="0.2">
      <c r="B26" s="56">
        <v>5000</v>
      </c>
      <c r="C26" s="57" t="s">
        <v>129</v>
      </c>
      <c r="D26" s="58">
        <v>0</v>
      </c>
      <c r="E26" s="58">
        <v>0</v>
      </c>
      <c r="F26" s="59">
        <v>0</v>
      </c>
    </row>
    <row r="27" spans="2:6" x14ac:dyDescent="0.2">
      <c r="B27" s="56">
        <v>6000</v>
      </c>
      <c r="C27" s="57" t="s">
        <v>130</v>
      </c>
      <c r="D27" s="58">
        <v>0</v>
      </c>
      <c r="E27" s="58">
        <v>0</v>
      </c>
      <c r="F27" s="59">
        <v>0</v>
      </c>
    </row>
    <row r="28" spans="2:6" x14ac:dyDescent="0.2">
      <c r="B28" s="56">
        <v>7000</v>
      </c>
      <c r="C28" s="57" t="s">
        <v>131</v>
      </c>
      <c r="D28" s="58">
        <v>0</v>
      </c>
      <c r="E28" s="58">
        <v>0</v>
      </c>
      <c r="F28" s="59">
        <v>0</v>
      </c>
    </row>
    <row r="29" spans="2:6" x14ac:dyDescent="0.2">
      <c r="B29" s="56">
        <v>8000</v>
      </c>
      <c r="C29" s="57" t="s">
        <v>132</v>
      </c>
      <c r="D29" s="58">
        <v>0</v>
      </c>
      <c r="E29" s="58">
        <v>0</v>
      </c>
      <c r="F29" s="59">
        <v>0</v>
      </c>
    </row>
    <row r="30" spans="2:6" x14ac:dyDescent="0.2">
      <c r="B30" s="63">
        <v>9000</v>
      </c>
      <c r="C30" s="64" t="s">
        <v>133</v>
      </c>
      <c r="D30" s="65">
        <v>0</v>
      </c>
      <c r="E30" s="65">
        <v>0</v>
      </c>
      <c r="F30" s="66">
        <v>0</v>
      </c>
    </row>
    <row r="31" spans="2:6" ht="12" thickBot="1" x14ac:dyDescent="0.25">
      <c r="B31" s="48"/>
      <c r="C31" s="49" t="s">
        <v>36</v>
      </c>
      <c r="D31" s="50">
        <f>D11+D21</f>
        <v>0</v>
      </c>
      <c r="E31" s="50">
        <f t="shared" ref="E31:F31" si="2">E11+E21</f>
        <v>0</v>
      </c>
      <c r="F31" s="51">
        <f t="shared" si="2"/>
        <v>0</v>
      </c>
    </row>
    <row r="33" spans="3:3" x14ac:dyDescent="0.2">
      <c r="C33" s="70" t="s">
        <v>135</v>
      </c>
    </row>
    <row r="34" spans="3:3" x14ac:dyDescent="0.2">
      <c r="C34" s="69" t="s">
        <v>136</v>
      </c>
    </row>
    <row r="36" spans="3:3" x14ac:dyDescent="0.2">
      <c r="C36" s="1" t="s">
        <v>152</v>
      </c>
    </row>
  </sheetData>
  <mergeCells count="8">
    <mergeCell ref="B9:B10"/>
    <mergeCell ref="C9:C10"/>
    <mergeCell ref="B1:D1"/>
    <mergeCell ref="B2:D2"/>
    <mergeCell ref="B3:D3"/>
    <mergeCell ref="B6:F6"/>
    <mergeCell ref="B7:F7"/>
    <mergeCell ref="B8:F8"/>
  </mergeCells>
  <hyperlinks>
    <hyperlink ref="C33" location="'NDF-03 (I)'!B30" display="Favor de ver el instructivo de esta nota (NDF-03):"/>
  </hyperlinks>
  <pageMargins left="0.7" right="0.7" top="0.75" bottom="0.75" header="0.3" footer="0.3"/>
  <ignoredErrors>
    <ignoredError sqref="D21:F2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showGridLines="0" workbookViewId="0">
      <selection activeCell="C36" sqref="C36"/>
    </sheetView>
  </sheetViews>
  <sheetFormatPr baseColWidth="10" defaultColWidth="12" defaultRowHeight="11.25" x14ac:dyDescent="0.2"/>
  <cols>
    <col min="1" max="1" width="2.6640625" style="1" customWidth="1"/>
    <col min="2" max="2" width="14.832031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7" width="13" style="1" bestFit="1" customWidth="1"/>
    <col min="8" max="16384" width="12" style="1"/>
  </cols>
  <sheetData>
    <row r="1" spans="1:6" ht="10.15" x14ac:dyDescent="0.2">
      <c r="B1" s="73" t="str">
        <f>'Notas de Disciplina Financiera'!A1</f>
        <v>Municipio de Valle de Santiago, Gto.</v>
      </c>
      <c r="C1" s="73"/>
      <c r="D1" s="73"/>
      <c r="E1" s="40" t="s">
        <v>0</v>
      </c>
      <c r="F1" s="41">
        <f>'Notas de Disciplina Financiera'!D1</f>
        <v>2024</v>
      </c>
    </row>
    <row r="2" spans="1:6" ht="10.15" x14ac:dyDescent="0.2">
      <c r="B2" s="73" t="s">
        <v>1</v>
      </c>
      <c r="C2" s="73"/>
      <c r="D2" s="73"/>
      <c r="E2" s="40" t="s">
        <v>2</v>
      </c>
      <c r="F2" s="41" t="str">
        <f>'Notas de Disciplina Financiera'!D2</f>
        <v>Trimestral</v>
      </c>
    </row>
    <row r="3" spans="1:6" ht="10.15" x14ac:dyDescent="0.2">
      <c r="B3" s="73" t="str">
        <f>'Notas de Disciplina Financiera'!A3</f>
        <v>Correspondiente del 01 de enero al 30 de septiembre de 2024</v>
      </c>
      <c r="C3" s="73"/>
      <c r="D3" s="73"/>
      <c r="E3" s="40" t="s">
        <v>4</v>
      </c>
      <c r="F3" s="41">
        <f>'Notas de Disciplina Financiera'!D3</f>
        <v>3</v>
      </c>
    </row>
    <row r="5" spans="1:6" ht="10.15" x14ac:dyDescent="0.2">
      <c r="B5" s="43"/>
      <c r="C5" s="43" t="s">
        <v>16</v>
      </c>
    </row>
    <row r="7" spans="1:6" ht="10.15" x14ac:dyDescent="0.2">
      <c r="B7" s="1" t="s">
        <v>137</v>
      </c>
    </row>
    <row r="8" spans="1:6" ht="10.15" x14ac:dyDescent="0.2">
      <c r="B8" s="45" t="s">
        <v>138</v>
      </c>
    </row>
    <row r="9" spans="1:6" ht="10.15" x14ac:dyDescent="0.2">
      <c r="A9" s="42"/>
      <c r="B9" s="47" t="s">
        <v>139</v>
      </c>
    </row>
    <row r="10" spans="1:6" ht="10.15" x14ac:dyDescent="0.2">
      <c r="B10" s="47" t="s">
        <v>140</v>
      </c>
    </row>
    <row r="13" spans="1:6" ht="10.15" x14ac:dyDescent="0.2">
      <c r="C13" s="70" t="s">
        <v>141</v>
      </c>
    </row>
    <row r="14" spans="1:6" ht="10.15" x14ac:dyDescent="0.2">
      <c r="C14" s="69" t="s">
        <v>142</v>
      </c>
    </row>
    <row r="17" spans="2:12" ht="12" thickBot="1" x14ac:dyDescent="0.25"/>
    <row r="18" spans="2:12" ht="12" thickBot="1" x14ac:dyDescent="0.25">
      <c r="B18" s="96" t="s">
        <v>153</v>
      </c>
      <c r="C18" s="97"/>
      <c r="D18" s="97"/>
      <c r="E18" s="97"/>
      <c r="F18" s="97"/>
      <c r="G18" s="97"/>
      <c r="H18" s="97"/>
      <c r="I18" s="97"/>
      <c r="J18" s="97"/>
      <c r="K18" s="97"/>
      <c r="L18" s="98"/>
    </row>
    <row r="19" spans="2:12" ht="12" thickBot="1" x14ac:dyDescent="0.25">
      <c r="B19" s="96" t="s">
        <v>169</v>
      </c>
      <c r="C19" s="97"/>
      <c r="D19" s="97"/>
      <c r="E19" s="97"/>
      <c r="F19" s="97"/>
      <c r="G19" s="97"/>
      <c r="H19" s="97"/>
      <c r="I19" s="97"/>
      <c r="J19" s="97"/>
      <c r="K19" s="97"/>
      <c r="L19" s="98"/>
    </row>
    <row r="20" spans="2:12" ht="12" thickBot="1" x14ac:dyDescent="0.25">
      <c r="B20" s="92"/>
      <c r="C20" s="93"/>
      <c r="D20" s="93"/>
      <c r="E20" s="93"/>
      <c r="F20" s="93"/>
      <c r="G20" s="93"/>
      <c r="H20" s="93"/>
      <c r="I20" s="93"/>
      <c r="J20" s="93"/>
      <c r="K20" s="93"/>
      <c r="L20" s="93"/>
    </row>
    <row r="21" spans="2:12" ht="59.25" customHeight="1" thickBot="1" x14ac:dyDescent="0.25">
      <c r="B21" s="108" t="s">
        <v>154</v>
      </c>
      <c r="C21" s="94" t="s">
        <v>155</v>
      </c>
      <c r="D21" s="94" t="s">
        <v>156</v>
      </c>
      <c r="E21" s="94" t="s">
        <v>157</v>
      </c>
      <c r="F21" s="94" t="s">
        <v>158</v>
      </c>
      <c r="G21" s="94" t="s">
        <v>159</v>
      </c>
      <c r="H21" s="94" t="s">
        <v>160</v>
      </c>
      <c r="I21" s="94" t="s">
        <v>161</v>
      </c>
      <c r="J21" s="94" t="s">
        <v>162</v>
      </c>
      <c r="K21" s="94" t="s">
        <v>163</v>
      </c>
      <c r="L21" s="95" t="s">
        <v>164</v>
      </c>
    </row>
    <row r="22" spans="2:12" ht="59.25" customHeight="1" thickBot="1" x14ac:dyDescent="0.25">
      <c r="B22" s="100" t="s">
        <v>165</v>
      </c>
      <c r="C22" s="101" t="s">
        <v>166</v>
      </c>
      <c r="D22" s="102">
        <v>15000000</v>
      </c>
      <c r="E22" s="103">
        <v>9776785.6100000031</v>
      </c>
      <c r="F22" s="103">
        <v>5508701.1399999997</v>
      </c>
      <c r="G22" s="103">
        <v>5223214.3899999987</v>
      </c>
      <c r="H22" s="111" t="s">
        <v>167</v>
      </c>
      <c r="I22" s="112">
        <v>0.12748999999999999</v>
      </c>
      <c r="J22" s="113" t="s">
        <v>170</v>
      </c>
      <c r="K22" s="114">
        <v>43102</v>
      </c>
      <c r="L22" s="114">
        <v>46751</v>
      </c>
    </row>
    <row r="23" spans="2:12" ht="24.75" customHeight="1" thickBot="1" x14ac:dyDescent="0.25">
      <c r="B23" s="104" t="s">
        <v>168</v>
      </c>
      <c r="C23" s="105"/>
      <c r="D23" s="106">
        <v>15000000</v>
      </c>
      <c r="E23" s="107">
        <v>9776785.6100000031</v>
      </c>
      <c r="F23" s="107">
        <v>5508701.1399999997</v>
      </c>
      <c r="G23" s="110">
        <v>5223214.3899999987</v>
      </c>
      <c r="H23" s="109"/>
      <c r="I23" s="109"/>
      <c r="J23" s="109"/>
      <c r="K23" s="109"/>
      <c r="L23" s="109"/>
    </row>
    <row r="34" spans="7:7" x14ac:dyDescent="0.2">
      <c r="G34" s="115"/>
    </row>
    <row r="35" spans="7:7" x14ac:dyDescent="0.2">
      <c r="G35" s="99"/>
    </row>
    <row r="36" spans="7:7" x14ac:dyDescent="0.2">
      <c r="G36" s="99"/>
    </row>
    <row r="37" spans="7:7" x14ac:dyDescent="0.2">
      <c r="G37" s="99"/>
    </row>
    <row r="38" spans="7:7" x14ac:dyDescent="0.2">
      <c r="G38" s="99"/>
    </row>
    <row r="39" spans="7:7" x14ac:dyDescent="0.2">
      <c r="G39" s="99"/>
    </row>
    <row r="40" spans="7:7" x14ac:dyDescent="0.2">
      <c r="G40" s="99"/>
    </row>
    <row r="41" spans="7:7" x14ac:dyDescent="0.2">
      <c r="G41" s="116"/>
    </row>
  </sheetData>
  <mergeCells count="6">
    <mergeCell ref="B19:L19"/>
    <mergeCell ref="H23:L23"/>
    <mergeCell ref="B1:D1"/>
    <mergeCell ref="B2:D2"/>
    <mergeCell ref="B3:D3"/>
    <mergeCell ref="B18:L18"/>
  </mergeCells>
  <hyperlinks>
    <hyperlink ref="C13" location="'NDF-04 (I)'!B24" display="Favor de ver el instructivo de esta nota (NDF-03):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showGridLines="0" workbookViewId="0"/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ht="10.15" x14ac:dyDescent="0.2">
      <c r="B1" s="73" t="str">
        <f>'Notas de Disciplina Financiera'!A1</f>
        <v>Municipio de Valle de Santiago, Gto.</v>
      </c>
      <c r="C1" s="73"/>
      <c r="D1" s="73"/>
      <c r="E1" s="40" t="s">
        <v>0</v>
      </c>
      <c r="F1" s="41">
        <f>'Notas de Disciplina Financiera'!D1</f>
        <v>2024</v>
      </c>
    </row>
    <row r="2" spans="1:6" ht="10.15" x14ac:dyDescent="0.2">
      <c r="B2" s="73" t="s">
        <v>1</v>
      </c>
      <c r="C2" s="73"/>
      <c r="D2" s="73"/>
      <c r="E2" s="40" t="s">
        <v>2</v>
      </c>
      <c r="F2" s="41" t="str">
        <f>'Notas de Disciplina Financiera'!D2</f>
        <v>Trimestral</v>
      </c>
    </row>
    <row r="3" spans="1:6" ht="10.15" x14ac:dyDescent="0.2">
      <c r="B3" s="73" t="str">
        <f>'Notas de Disciplina Financiera'!A3</f>
        <v>Correspondiente del 01 de enero al 30 de septiembre de 2024</v>
      </c>
      <c r="C3" s="73"/>
      <c r="D3" s="73"/>
      <c r="E3" s="40" t="s">
        <v>4</v>
      </c>
      <c r="F3" s="41">
        <f>'Notas de Disciplina Financiera'!D3</f>
        <v>3</v>
      </c>
    </row>
    <row r="5" spans="1:6" ht="10.15" x14ac:dyDescent="0.2">
      <c r="B5" s="43"/>
      <c r="C5" s="43" t="s">
        <v>18</v>
      </c>
    </row>
    <row r="7" spans="1:6" ht="10.15" x14ac:dyDescent="0.2">
      <c r="B7" s="1" t="s">
        <v>137</v>
      </c>
    </row>
    <row r="8" spans="1:6" ht="10.15" x14ac:dyDescent="0.2">
      <c r="B8" s="45" t="s">
        <v>143</v>
      </c>
    </row>
    <row r="9" spans="1:6" ht="10.15" x14ac:dyDescent="0.2">
      <c r="A9" s="42"/>
      <c r="B9" s="46" t="s">
        <v>144</v>
      </c>
    </row>
    <row r="10" spans="1:6" ht="10.15" x14ac:dyDescent="0.2">
      <c r="B10" s="46" t="s">
        <v>145</v>
      </c>
    </row>
    <row r="13" spans="1:6" ht="10.15" x14ac:dyDescent="0.2">
      <c r="C13" s="70" t="s">
        <v>146</v>
      </c>
    </row>
    <row r="14" spans="1:6" ht="10.15" x14ac:dyDescent="0.2">
      <c r="C14" s="69" t="s">
        <v>147</v>
      </c>
    </row>
  </sheetData>
  <mergeCells count="3">
    <mergeCell ref="B1:D1"/>
    <mergeCell ref="B2:D2"/>
    <mergeCell ref="B3:D3"/>
  </mergeCells>
  <hyperlinks>
    <hyperlink ref="C13" location="'NDF-05 (I)'!B22" display="Favor de ver el instructivo de esta nota (NDF-05):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showGridLines="0" workbookViewId="0">
      <selection activeCell="C15" sqref="C15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ht="10.15" x14ac:dyDescent="0.2">
      <c r="B1" s="73" t="str">
        <f>'Notas de Disciplina Financiera'!A1</f>
        <v>Municipio de Valle de Santiago, Gto.</v>
      </c>
      <c r="C1" s="73"/>
      <c r="D1" s="73"/>
      <c r="E1" s="40" t="s">
        <v>0</v>
      </c>
      <c r="F1" s="41">
        <f>'Notas de Disciplina Financiera'!D1</f>
        <v>2024</v>
      </c>
    </row>
    <row r="2" spans="1:6" ht="10.15" x14ac:dyDescent="0.2">
      <c r="B2" s="73" t="s">
        <v>1</v>
      </c>
      <c r="C2" s="73"/>
      <c r="D2" s="73"/>
      <c r="E2" s="40" t="s">
        <v>2</v>
      </c>
      <c r="F2" s="41" t="str">
        <f>'Notas de Disciplina Financiera'!D2</f>
        <v>Trimestral</v>
      </c>
    </row>
    <row r="3" spans="1:6" ht="10.15" x14ac:dyDescent="0.2">
      <c r="B3" s="73" t="str">
        <f>'Notas de Disciplina Financiera'!A3</f>
        <v>Correspondiente del 01 de enero al 30 de septiembre de 2024</v>
      </c>
      <c r="C3" s="73"/>
      <c r="D3" s="73"/>
      <c r="E3" s="40" t="s">
        <v>4</v>
      </c>
      <c r="F3" s="41">
        <f>'Notas de Disciplina Financiera'!D3</f>
        <v>3</v>
      </c>
    </row>
    <row r="5" spans="1:6" ht="10.15" x14ac:dyDescent="0.2">
      <c r="B5" s="43"/>
      <c r="C5" s="43" t="s">
        <v>20</v>
      </c>
    </row>
    <row r="7" spans="1:6" ht="10.15" x14ac:dyDescent="0.2">
      <c r="B7" s="1" t="s">
        <v>137</v>
      </c>
    </row>
    <row r="8" spans="1:6" x14ac:dyDescent="0.2">
      <c r="B8" s="45" t="s">
        <v>148</v>
      </c>
    </row>
    <row r="9" spans="1:6" x14ac:dyDescent="0.2">
      <c r="A9" s="42"/>
      <c r="B9" s="1" t="s">
        <v>171</v>
      </c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313C9B9B-6435-4E77-8528-5C49D2A16B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69DDBD6-664B-4F55-A45F-A77A800612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741666-B467-42AD-81E5-1DC0D3595A63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infopath/2007/PartnerControls"/>
    <ds:schemaRef ds:uri="6aa8a68a-ab09-4ac8-a697-fdce915bc567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Notas de Disciplina Financiera</vt:lpstr>
      <vt:lpstr>NDF-01</vt:lpstr>
      <vt:lpstr>NDF-02</vt:lpstr>
      <vt:lpstr>NDF-03</vt:lpstr>
      <vt:lpstr>NDF-04</vt:lpstr>
      <vt:lpstr>NDF-05</vt:lpstr>
      <vt:lpstr>NDF-06</vt:lpstr>
    </vt:vector>
  </TitlesOfParts>
  <Manager/>
  <Company>Auditoria Superior del Estado de Guanajuato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Antonio</cp:lastModifiedBy>
  <cp:revision/>
  <dcterms:created xsi:type="dcterms:W3CDTF">2024-03-15T21:50:03Z</dcterms:created>
  <dcterms:modified xsi:type="dcterms:W3CDTF">2024-10-07T02:33:30Z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