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 3ER TRIMESTRE 2017 TRAB\IMPRESOS\IMPRESOS\"/>
    </mc:Choice>
  </mc:AlternateContent>
  <bookViews>
    <workbookView xWindow="0" yWindow="0" windowWidth="20730" windowHeight="9735" tabRatio="923" firstSheet="41" activeTab="50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'ESF-08'!$A$7:$H$78</definedName>
    <definedName name="_xlnm.Print_Area" localSheetId="46">'Conciliacion_Ig (I)'!$A$1:$D$11</definedName>
    <definedName name="_xlnm.Print_Area" localSheetId="30">'EA-01'!$A$1:$D$47</definedName>
    <definedName name="_xlnm.Print_Area" localSheetId="32">'EA-02'!$A$1:$E$16</definedName>
    <definedName name="_xlnm.Print_Area" localSheetId="34">'EA-03'!$A$1:$E$62</definedName>
    <definedName name="_xlnm.Print_Area" localSheetId="40">'EFE-01'!$A$1:$E$164</definedName>
    <definedName name="_xlnm.Print_Area" localSheetId="42">'EFE-02'!$A$1:$D$34</definedName>
    <definedName name="_xlnm.Print_Area" localSheetId="44">'EFE-03'!$A$1:$C$43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'ESF-08'!$A$1:$F$45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'VHP-02'!$A$1:$F$26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32" i="50"/>
  <c r="C62" i="50"/>
  <c r="C162" i="49"/>
  <c r="D162" i="49"/>
  <c r="E162" i="49"/>
  <c r="C24" i="48"/>
  <c r="D24" i="48"/>
  <c r="E24" i="48"/>
  <c r="C14" i="47"/>
  <c r="D14" i="47"/>
  <c r="E14" i="47"/>
  <c r="C60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3" i="37"/>
  <c r="D33" i="37"/>
  <c r="E33" i="37"/>
  <c r="C43" i="37"/>
  <c r="D43" i="37"/>
  <c r="E43" i="37"/>
  <c r="C53" i="37"/>
  <c r="D53" i="37"/>
  <c r="E53" i="37"/>
  <c r="C68" i="37"/>
  <c r="D68" i="37"/>
  <c r="E68" i="37"/>
  <c r="C78" i="37"/>
  <c r="D78" i="37"/>
  <c r="E78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59" i="46" l="1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60" i="46" l="1"/>
</calcChain>
</file>

<file path=xl/sharedStrings.xml><?xml version="1.0" encoding="utf-8"?>
<sst xmlns="http://schemas.openxmlformats.org/spreadsheetml/2006/main" count="1288" uniqueCount="756">
  <si>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</si>
  <si>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</si>
  <si>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</si>
  <si>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</si>
  <si>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</si>
  <si>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</si>
  <si>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</si>
  <si>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</si>
  <si>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</si>
  <si>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</si>
  <si>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</si>
  <si>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</si>
  <si>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</si>
  <si>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</si>
  <si>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</si>
  <si>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</si>
  <si>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</si>
  <si>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</si>
  <si>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</si>
  <si>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</si>
  <si>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</si>
  <si>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</si>
  <si>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</si>
  <si>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</si>
  <si>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</si>
  <si>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</si>
  <si>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</si>
  <si>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</si>
  <si>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</si>
  <si>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</si>
  <si>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</si>
  <si>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</si>
  <si>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</si>
  <si>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</si>
  <si>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</si>
  <si>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</si>
  <si>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</si>
  <si>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</si>
  <si>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</si>
  <si>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</si>
  <si>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</si>
  <si>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</si>
  <si>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</si>
  <si>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</si>
  <si>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</si>
  <si>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</si>
  <si>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</si>
  <si>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</si>
  <si>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</si>
  <si>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</si>
  <si>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</si>
  <si>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</si>
  <si>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</si>
  <si>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</si>
  <si>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</si>
  <si>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</si>
  <si>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</si>
  <si>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</si>
  <si>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</si>
  <si>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</si>
  <si>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</si>
  <si>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</si>
  <si>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</si>
  <si>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</si>
  <si>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</si>
  <si>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</si>
  <si>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</si>
  <si>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</si>
  <si>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</si>
  <si>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</si>
  <si>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</si>
  <si>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</si>
  <si>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</si>
  <si>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</si>
  <si>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</si>
  <si>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</si>
  <si>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</si>
  <si>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</si>
  <si>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</si>
  <si>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</si>
  <si>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</si>
  <si>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</si>
  <si>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</si>
  <si>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</si>
  <si>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</si>
  <si>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</si>
  <si>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</si>
  <si>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</si>
  <si>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</si>
  <si>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</si>
  <si>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</si>
  <si>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</si>
  <si>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</si>
  <si>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</si>
  <si>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</si>
  <si>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</si>
  <si>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</si>
  <si>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</si>
  <si>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</si>
  <si>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</si>
  <si>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</si>
  <si>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</si>
  <si>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</si>
  <si>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</si>
  <si>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</si>
  <si>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</si>
  <si>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</si>
  <si>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</si>
  <si>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</si>
  <si>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</si>
  <si>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</si>
  <si>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</si>
  <si>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</si>
  <si>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</si>
  <si>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</si>
  <si>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</si>
  <si>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</si>
  <si>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</si>
  <si>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</si>
  <si>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</si>
  <si>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</si>
  <si>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</si>
  <si>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</si>
  <si>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</si>
  <si>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</si>
  <si>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</si>
  <si>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</si>
  <si>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</si>
  <si>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</si>
  <si>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</si>
  <si>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</si>
  <si>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</si>
  <si>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</si>
  <si>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</si>
  <si>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</si>
  <si>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</si>
  <si>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</si>
  <si>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</si>
  <si>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</si>
  <si>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</si>
  <si>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</si>
  <si>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</si>
  <si>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</si>
  <si>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</si>
  <si>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</si>
  <si>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</si>
  <si>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</si>
  <si>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</si>
  <si>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</si>
  <si>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</si>
  <si>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</si>
  <si>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</si>
  <si>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</si>
  <si>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</si>
  <si>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</si>
  <si>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</si>
  <si>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</si>
  <si>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</si>
  <si>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</si>
  <si>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</si>
  <si>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</si>
  <si>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</si>
  <si>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</si>
  <si>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</si>
  <si>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</si>
  <si>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</si>
  <si>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</si>
  <si>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</si>
  <si>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</si>
  <si>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</si>
  <si>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</si>
  <si>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</si>
  <si>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</si>
  <si>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</si>
  <si>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</si>
  <si>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</si>
  <si>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</si>
  <si>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</si>
  <si>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</si>
  <si>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</si>
  <si>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</si>
  <si>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</si>
  <si>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</si>
  <si>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</si>
  <si>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</si>
  <si>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</si>
  <si>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</si>
  <si>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</si>
  <si>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</si>
  <si>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</si>
  <si>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</si>
  <si>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</si>
  <si>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</si>
  <si>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</si>
  <si>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</si>
  <si>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</si>
  <si>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</si>
  <si>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</si>
  <si>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</si>
  <si>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</si>
  <si>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</si>
  <si>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</si>
  <si>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</si>
  <si>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</si>
  <si>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</si>
  <si>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</si>
  <si>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</si>
  <si>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</si>
  <si>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</si>
  <si>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</si>
  <si>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</si>
  <si>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</si>
  <si>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</si>
  <si>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</si>
  <si>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</si>
  <si>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</si>
  <si>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</si>
  <si>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</si>
  <si>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</si>
  <si>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</si>
  <si>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</si>
  <si>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</si>
  <si>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</si>
  <si>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</si>
  <si>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</si>
  <si>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</si>
  <si>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</si>
  <si>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</si>
  <si>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</si>
  <si>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</si>
  <si>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</si>
  <si>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</si>
  <si>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</si>
  <si>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</si>
  <si>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</si>
  <si>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</si>
  <si>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</si>
  <si>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</si>
  <si>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</si>
  <si>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</si>
  <si>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</si>
  <si>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</si>
  <si>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</si>
  <si>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</si>
  <si>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</si>
  <si>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</si>
  <si>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</si>
  <si>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</si>
  <si>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</si>
  <si>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</si>
  <si>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</si>
  <si>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</si>
  <si>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</si>
  <si>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</si>
  <si>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</si>
  <si>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</si>
  <si>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</si>
  <si>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</si>
  <si>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</si>
  <si>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</si>
  <si>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</si>
  <si>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</si>
  <si>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</si>
  <si>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</si>
  <si>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</si>
  <si>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</si>
  <si>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</si>
  <si>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</si>
  <si>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</si>
  <si>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</si>
  <si>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</si>
  <si>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</si>
  <si>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</si>
  <si>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</si>
  <si>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</si>
  <si>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</si>
  <si>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</si>
  <si>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</si>
  <si>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</si>
  <si>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</si>
  <si>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</si>
  <si>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</si>
  <si>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</si>
  <si>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</si>
  <si>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</si>
  <si>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</si>
  <si>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</si>
  <si>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</si>
  <si>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</si>
  <si>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</si>
  <si>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</si>
  <si>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</si>
  <si>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</si>
  <si>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</si>
  <si>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</si>
  <si>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</si>
  <si>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</si>
  <si>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</si>
  <si>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</si>
  <si>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</si>
  <si>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</si>
  <si>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</si>
  <si>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</si>
  <si>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</si>
  <si>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</si>
  <si>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</si>
  <si>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</si>
  <si>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</si>
  <si>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</si>
  <si>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</si>
  <si>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</si>
  <si>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</si>
  <si>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</si>
  <si>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</si>
  <si>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</si>
  <si>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</si>
  <si>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</si>
  <si>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</si>
  <si>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</si>
  <si>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</si>
  <si>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</si>
  <si>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</si>
  <si>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</si>
  <si>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</si>
  <si>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</si>
  <si>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</si>
  <si>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</si>
  <si>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</si>
  <si>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</si>
  <si>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</si>
  <si>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</si>
  <si>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</si>
  <si>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</si>
  <si>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</si>
  <si>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</si>
  <si>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</si>
  <si>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</si>
  <si>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</si>
  <si>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</si>
  <si>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</si>
  <si>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</si>
  <si>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</si>
  <si>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</si>
  <si>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</si>
  <si>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</si>
  <si>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</si>
  <si>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</si>
  <si>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</si>
  <si>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</si>
  <si>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</si>
  <si>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</si>
  <si>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</si>
  <si>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</si>
  <si>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</si>
  <si>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</si>
  <si>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</si>
  <si>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</si>
  <si>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</si>
  <si>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</si>
  <si>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</si>
  <si>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</si>
  <si>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</si>
  <si>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</si>
  <si>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</si>
  <si>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</si>
  <si>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</si>
  <si>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</si>
  <si>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</si>
  <si>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</si>
  <si>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</si>
  <si>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</si>
  <si>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</si>
  <si>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</si>
  <si>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</si>
  <si>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</si>
  <si>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</si>
  <si>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</si>
  <si>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</si>
  <si>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</si>
  <si>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</si>
  <si>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</si>
  <si>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</si>
  <si>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</si>
  <si>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</si>
  <si>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</si>
  <si>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</si>
  <si>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</si>
  <si>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</si>
  <si>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</si>
  <si>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</si>
  <si>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</si>
  <si>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</si>
  <si>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</si>
  <si>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</si>
  <si>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</si>
  <si>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</si>
  <si>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</si>
  <si>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</si>
  <si>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</si>
  <si>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</si>
  <si>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</si>
  <si>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</si>
  <si>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</si>
  <si>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</si>
  <si>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</si>
  <si>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</si>
  <si>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</si>
  <si>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</si>
  <si>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</si>
  <si>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</si>
  <si>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</si>
  <si>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</si>
  <si>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</si>
  <si>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</si>
  <si>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</si>
  <si>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</si>
  <si>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</si>
  <si>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</si>
  <si>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</si>
  <si>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</si>
  <si>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</si>
  <si>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</si>
  <si>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</si>
  <si>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</si>
  <si>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</si>
  <si>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</si>
  <si>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</si>
  <si>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</si>
  <si>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</si>
  <si>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</si>
  <si>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</si>
  <si>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</si>
  <si>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</si>
  <si>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</si>
  <si>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</si>
  <si>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</si>
  <si>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</si>
  <si>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</si>
  <si>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</si>
  <si>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</si>
  <si>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</si>
  <si>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</si>
  <si>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</si>
  <si>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</si>
  <si>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</si>
  <si>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</si>
  <si>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</si>
  <si>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</si>
  <si>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</si>
  <si>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</si>
  <si>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</si>
  <si>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</si>
  <si>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</si>
  <si>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</si>
  <si>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</si>
  <si>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</si>
  <si>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</si>
  <si>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</si>
  <si>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</si>
  <si>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</si>
  <si>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</si>
  <si>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</si>
  <si>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</si>
  <si>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</si>
  <si>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</si>
  <si>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</si>
  <si>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</si>
  <si>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</si>
  <si>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</si>
  <si>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</si>
  <si>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</si>
  <si>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</si>
  <si>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</si>
  <si>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</si>
  <si>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</si>
  <si>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</si>
  <si>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</si>
  <si>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</si>
  <si>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</si>
  <si>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</si>
  <si>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</si>
  <si>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</si>
  <si>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</si>
  <si>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</si>
  <si>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</si>
  <si>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</si>
  <si>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</si>
  <si>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</si>
  <si>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</si>
  <si>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</si>
  <si>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</si>
  <si>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</si>
  <si>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</si>
  <si>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</si>
  <si>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</si>
  <si>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</si>
  <si>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</si>
  <si>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</si>
  <si>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</si>
  <si>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</si>
  <si>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</si>
  <si>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</si>
  <si>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</si>
  <si>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</si>
  <si>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</si>
  <si>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</si>
  <si>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</si>
  <si>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</si>
  <si>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</si>
  <si>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</si>
  <si>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</si>
  <si>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</si>
  <si>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</si>
  <si>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</si>
  <si>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</si>
  <si>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</si>
  <si>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</si>
  <si>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</si>
  <si>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</si>
  <si>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</si>
  <si>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AL EMPLEO</t>
  </si>
  <si>
    <t>0112200002</t>
  </si>
  <si>
    <t>CUENTAS POR COBRAR A CORTO PLAZO</t>
  </si>
  <si>
    <t>0112300001</t>
  </si>
  <si>
    <t>Funcionarios y empleados</t>
  </si>
  <si>
    <t>0112300003</t>
  </si>
  <si>
    <t>Gastos por Comprobar</t>
  </si>
  <si>
    <t>0112300009</t>
  </si>
  <si>
    <t>Financiamientos</t>
  </si>
  <si>
    <t>0112300011</t>
  </si>
  <si>
    <t>Anticipos de Nómina</t>
  </si>
  <si>
    <t>0112900001</t>
  </si>
  <si>
    <t>Otros deudores</t>
  </si>
  <si>
    <t>0123626221</t>
  </si>
  <si>
    <t>Edificación no habitacional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</si>
  <si>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</si>
  <si>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</si>
  <si>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</si>
  <si>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</si>
  <si>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</si>
  <si>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</si>
  <si>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</si>
  <si>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</si>
  <si>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</si>
  <si>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</si>
  <si>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</si>
  <si>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</si>
  <si>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</si>
  <si>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</si>
  <si>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</si>
  <si>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</si>
  <si>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0124425421</t>
  </si>
  <si>
    <t>Carrocerías y remolques</t>
  </si>
  <si>
    <t>0124665662</t>
  </si>
  <si>
    <t>Aparatos eléctricos de uso doméstico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</si>
  <si>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</si>
  <si>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</si>
  <si>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</si>
  <si>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</si>
  <si>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</si>
  <si>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</si>
  <si>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</si>
  <si>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0126305411</t>
  </si>
  <si>
    <t>Licencias informaticas e intelectuales</t>
  </si>
  <si>
    <t>0126505971</t>
  </si>
  <si>
    <t>Amort Acum Licencias informaticas</t>
  </si>
  <si>
    <t>0211100001</t>
  </si>
  <si>
    <t>SUELDOS PERSONALES X PAGAR</t>
  </si>
  <si>
    <t>0211200001</t>
  </si>
  <si>
    <t>Proveedores por pagar CP</t>
  </si>
  <si>
    <t>0211700001</t>
  </si>
  <si>
    <t>ISR SALARIOS</t>
  </si>
  <si>
    <t>0211700002</t>
  </si>
  <si>
    <t>RETENCION IMPUESTO SOBRE LA RENTA ASIMILABLES A SA</t>
  </si>
  <si>
    <t>0211700004</t>
  </si>
  <si>
    <t>ISR POR HONORARIOS</t>
  </si>
  <si>
    <t>0211700005</t>
  </si>
  <si>
    <t>RETENCION IMPUESTO CEDULAR</t>
  </si>
  <si>
    <t>0211700006</t>
  </si>
  <si>
    <t xml:space="preserve"> OTRAS RETENCIONES</t>
  </si>
  <si>
    <t>0211700502</t>
  </si>
  <si>
    <t>CAJA LIBERTAD 2013</t>
  </si>
  <si>
    <t>0211900001</t>
  </si>
  <si>
    <t>Otras ctas por pagar CP</t>
  </si>
  <si>
    <t>0417307101</t>
  </si>
  <si>
    <t>DONATIVOS</t>
  </si>
  <si>
    <t>0417307103</t>
  </si>
  <si>
    <t>PSICOLOGIA</t>
  </si>
  <si>
    <t>0417307104</t>
  </si>
  <si>
    <t>TERAPIA FISICA</t>
  </si>
  <si>
    <t>0417307105</t>
  </si>
  <si>
    <t>CONSULTA GENERAL</t>
  </si>
  <si>
    <t>0417307107</t>
  </si>
  <si>
    <t>CURSO PRIMERO AUXILIOS</t>
  </si>
  <si>
    <t>0417307109</t>
  </si>
  <si>
    <t>EVENTOS JURIDICOS</t>
  </si>
  <si>
    <t>0417307110</t>
  </si>
  <si>
    <t>MENSUALIDADES PREESCOLAR</t>
  </si>
  <si>
    <t>0417307112</t>
  </si>
  <si>
    <t>EXTRAORDINARIOS</t>
  </si>
  <si>
    <t>0417307116</t>
  </si>
  <si>
    <t>SERVICIO DE SALUD</t>
  </si>
  <si>
    <t>0421308303</t>
  </si>
  <si>
    <t>EDUCADORAS (COMPENSACION)</t>
  </si>
  <si>
    <t>0421308305</t>
  </si>
  <si>
    <t>CEMAIV (COMPENSACION)</t>
  </si>
  <si>
    <t>0421308324</t>
  </si>
  <si>
    <t>PROGRAMA ALIMENTARIA</t>
  </si>
  <si>
    <t>0421308328</t>
  </si>
  <si>
    <t>PROCURADURIA</t>
  </si>
  <si>
    <t>0421308329</t>
  </si>
  <si>
    <t>FORTALECIMIENTO PROG ALIMENTARIA</t>
  </si>
  <si>
    <t>0422108201</t>
  </si>
  <si>
    <t>SUBSIDIO MUNICIPAL</t>
  </si>
  <si>
    <t>0511101131</t>
  </si>
  <si>
    <t>Sueldos Base</t>
  </si>
  <si>
    <t>0511201212</t>
  </si>
  <si>
    <t>Honorarios asimilados</t>
  </si>
  <si>
    <t>0511201221</t>
  </si>
  <si>
    <t>Remuneraciones para eventuales</t>
  </si>
  <si>
    <t>0511301321</t>
  </si>
  <si>
    <t>Prima Vacacional</t>
  </si>
  <si>
    <t>0511301323</t>
  </si>
  <si>
    <t>Gratificación de fin de año</t>
  </si>
  <si>
    <t>0511301342</t>
  </si>
  <si>
    <t>Compensaciones por servicios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</si>
  <si>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</si>
  <si>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</si>
  <si>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</si>
  <si>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</si>
  <si>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</si>
  <si>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</si>
  <si>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0511601711</t>
  </si>
  <si>
    <t>Estímulos por productividad y eficiencia</t>
  </si>
  <si>
    <t>0512102111</t>
  </si>
  <si>
    <t>Materiales y útiles de oficina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</si>
  <si>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</si>
  <si>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</si>
  <si>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</si>
  <si>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</si>
  <si>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</si>
  <si>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</si>
  <si>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0512202211</t>
  </si>
  <si>
    <t>Prod Alimp efectivos participen en ProgSegPub</t>
  </si>
  <si>
    <t>0512202212</t>
  </si>
  <si>
    <t>Prod Alim p pers en instalac de depend y ent</t>
  </si>
  <si>
    <t>0512402431</t>
  </si>
  <si>
    <t>Materiales de construcción de cal y yeso</t>
  </si>
  <si>
    <t>0512402441</t>
  </si>
  <si>
    <t>Materiales de construcción de madera</t>
  </si>
  <si>
    <t>0512402451</t>
  </si>
  <si>
    <t>Materiales de construcción de vidrio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</si>
  <si>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</si>
  <si>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</si>
  <si>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</si>
  <si>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</si>
  <si>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</si>
  <si>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</si>
  <si>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</si>
  <si>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</si>
  <si>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</si>
  <si>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</si>
  <si>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</si>
  <si>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</si>
  <si>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</si>
  <si>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</si>
  <si>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</si>
  <si>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</si>
  <si>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0512702741</t>
  </si>
  <si>
    <t>Productos textiles</t>
  </si>
  <si>
    <t>0512902921</t>
  </si>
  <si>
    <t>Refacciones y accesorios menores de edificios</t>
  </si>
  <si>
    <t>0512902941</t>
  </si>
  <si>
    <t>Ref y Acces men Eq cómputo y tecn de la Info</t>
  </si>
  <si>
    <t>0512902961</t>
  </si>
  <si>
    <t>Ref y Acces menores de Eq de transporte</t>
  </si>
  <si>
    <t>0513103111</t>
  </si>
  <si>
    <t>Servicio de energía eléctrica</t>
  </si>
  <si>
    <t>0513103141</t>
  </si>
  <si>
    <t>Servicio telefonía tradicional</t>
  </si>
  <si>
    <t>0513203231</t>
  </si>
  <si>
    <t>Arrendam de Mobil y Eq de administración</t>
  </si>
  <si>
    <t>0513203291</t>
  </si>
  <si>
    <t>Otros Arrendamientos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</si>
  <si>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</si>
  <si>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</si>
  <si>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</si>
  <si>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</si>
  <si>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</si>
  <si>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</si>
  <si>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0513503521</t>
  </si>
  <si>
    <t>Instal Rep y mantto  de Mobil y Eq de admon</t>
  </si>
  <si>
    <t>0513503551</t>
  </si>
  <si>
    <t>Mantto y conserv Veh terrestres aéreos mariti</t>
  </si>
  <si>
    <t>0513503591</t>
  </si>
  <si>
    <t>Servicios de jardinería y fumigación</t>
  </si>
  <si>
    <t>0513603612</t>
  </si>
  <si>
    <t>Impresión y elaborac public ofic y de informaci</t>
  </si>
  <si>
    <t>0513803821</t>
  </si>
  <si>
    <t>Gastos de orden social y cultural</t>
  </si>
  <si>
    <t>0513903921</t>
  </si>
  <si>
    <t>Otros impuestos y derechos</t>
  </si>
  <si>
    <t>0513903961</t>
  </si>
  <si>
    <t>Otros gastos por responsabilidades</t>
  </si>
  <si>
    <t>0524104411</t>
  </si>
  <si>
    <t>Gastos relac con activ culturales deport y ayu</t>
  </si>
  <si>
    <t>0311000001</t>
  </si>
  <si>
    <t>PATRIMONIO INICIAL</t>
  </si>
  <si>
    <t>0321000001</t>
  </si>
  <si>
    <t>AHORRO Y DESAHORRO</t>
  </si>
  <si>
    <t>RESULTADO DEL EJERC (AHORRO/DESAHORRO)</t>
  </si>
  <si>
    <t>0322000001</t>
  </si>
  <si>
    <t>RESULTADOS DEL EJERCICIO ANTERIORES</t>
  </si>
  <si>
    <t>0322000002</t>
  </si>
  <si>
    <t>RESULTADOS DEL EJERCICIO 2012</t>
  </si>
  <si>
    <t>0322000003</t>
  </si>
  <si>
    <t>RESULTADOS DEL EJERCICIO 2013</t>
  </si>
  <si>
    <t>0322000004</t>
  </si>
  <si>
    <t>RESULTADOS DEL EJERCICIO 2014</t>
  </si>
  <si>
    <t>0322000005</t>
  </si>
  <si>
    <t>RESULTADOS DEL EJERCICIO 2015</t>
  </si>
  <si>
    <t>0322000006</t>
  </si>
  <si>
    <t>RESULTADOS DEL EJERCICIO 2016</t>
  </si>
  <si>
    <t>0322000101</t>
  </si>
  <si>
    <t>Aplicación de remanente Rec Propio 2013</t>
  </si>
  <si>
    <t>0322000102</t>
  </si>
  <si>
    <t>Aplic Rem Conv Estatal 2013</t>
  </si>
  <si>
    <t>0322000103</t>
  </si>
  <si>
    <t>Aplic Rem Conv Mpal 2013</t>
  </si>
  <si>
    <t>0322000104</t>
  </si>
  <si>
    <t>Aplic Rem Rec Mun 2015</t>
  </si>
  <si>
    <t>0322000105</t>
  </si>
  <si>
    <t>Aplic Rem Con Est 2015</t>
  </si>
  <si>
    <t>0322000106</t>
  </si>
  <si>
    <t>Apli Rem Conv Mun 2015</t>
  </si>
  <si>
    <t>0322000109</t>
  </si>
  <si>
    <t>Aplic Rem Conv Est 2016</t>
  </si>
  <si>
    <t>BANCOMER 0169472274 RECURSOS PROPIOS</t>
  </si>
  <si>
    <t>BANCOMER 0177622090 PROGRAMAS</t>
  </si>
  <si>
    <t>BANCOMER 0169472134 PROGRAMAS</t>
  </si>
  <si>
    <t>SANTANDER 65503601742 RECURSOS PROPIOS</t>
  </si>
  <si>
    <t>CAPACIDADES DIF 65503938542</t>
  </si>
  <si>
    <t>SANTANDER 65504191391 PREESCOLAR 2014</t>
  </si>
  <si>
    <t>65504243822 MADRE SOLTERAS 2014</t>
  </si>
  <si>
    <t>65504243890 PERSONAS DISCAPACITADAS 2014</t>
  </si>
  <si>
    <t>SANTANDER 65-504865208 MADRES SOLTERAS 2015</t>
  </si>
  <si>
    <t>BAJIO 14538375 RECURSOS PROPIOS</t>
  </si>
  <si>
    <t>BAJIO INVERSION 14538375</t>
  </si>
  <si>
    <t>BAJIO 15619059  ALIMENTARIA 2016</t>
  </si>
  <si>
    <t>BAJIO 17935305  CAIC 2017</t>
  </si>
  <si>
    <t>BAJIO 17934308  CEMAIV 2017</t>
  </si>
  <si>
    <t>BAJIO 17934928  PROCURADURIA 2017</t>
  </si>
  <si>
    <t>_______________________________</t>
  </si>
  <si>
    <t xml:space="preserve">                     Contador
C.P. Magdalena Ledesma García</t>
  </si>
  <si>
    <t xml:space="preserve">        Director General
LEM Jessica Jannett Campos García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</si>
  <si>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03 </t>
    </r>
    <r>
      <rPr>
        <b/>
        <sz val="8"/>
        <rFont val="Arial"/>
        <family val="2"/>
      </rPr>
      <t xml:space="preserve">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</si>
</sst>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27" activePane="bottomLeft" state="frozen"/>
      <selection activeCell="A14" sqref="A14:B14"/>
      <selection pane="bottomLeft" activeCell="B46" sqref="B45:B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133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752</v>
      </c>
      <c r="C43" s="186" t="s">
        <v>237</v>
      </c>
    </row>
    <row r="44" spans="1:3" ht="33.75" x14ac:dyDescent="0.2">
      <c r="A44" s="186"/>
      <c r="B44" s="192" t="s">
        <v>753</v>
      </c>
      <c r="C44" s="192" t="s">
        <v>754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8" t="s">
        <v>158</v>
      </c>
      <c r="B6" s="468"/>
      <c r="C6" s="468"/>
      <c r="D6" s="469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 t="s">
        <v>518</v>
      </c>
      <c r="B8" s="285" t="s">
        <v>518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301</v>
      </c>
    </row>
    <row r="8" spans="1:5" ht="11.25" customHeight="1" x14ac:dyDescent="0.2">
      <c r="A8" s="287" t="s">
        <v>518</v>
      </c>
      <c r="B8" s="287" t="s">
        <v>518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6" zoomScaleNormal="100" zoomScaleSheetLayoutView="100" workbookViewId="0">
      <selection activeCell="A66" sqref="A66:J6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533</v>
      </c>
      <c r="B8" s="223" t="s">
        <v>534</v>
      </c>
      <c r="C8" s="222">
        <v>1006074.33</v>
      </c>
      <c r="D8" s="222">
        <v>1006074.33</v>
      </c>
      <c r="E8" s="222">
        <v>0</v>
      </c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318</v>
      </c>
      <c r="C16" s="244">
        <f>SUM(C8:C15)</f>
        <v>1006074.33</v>
      </c>
      <c r="D16" s="244">
        <f>SUM(D8:D15)</f>
        <v>1006074.33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317</v>
      </c>
      <c r="B19" s="60"/>
      <c r="C19" s="294"/>
      <c r="D19" s="294"/>
      <c r="E19" s="294"/>
      <c r="F19" s="270" t="s">
        <v>308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307</v>
      </c>
    </row>
    <row r="22" spans="1:6" x14ac:dyDescent="0.2">
      <c r="A22" s="223" t="s">
        <v>535</v>
      </c>
      <c r="B22" s="264" t="s">
        <v>536</v>
      </c>
      <c r="C22" s="265">
        <v>187251.09</v>
      </c>
      <c r="D22" s="265">
        <v>187251.09</v>
      </c>
      <c r="E22" s="265">
        <v>0</v>
      </c>
      <c r="F22" s="264"/>
    </row>
    <row r="23" spans="1:6" x14ac:dyDescent="0.2">
      <c r="A23" s="223" t="s">
        <v>537</v>
      </c>
      <c r="B23" s="264" t="s">
        <v>538</v>
      </c>
      <c r="C23" s="265">
        <v>6801.69</v>
      </c>
      <c r="D23" s="265">
        <v>6801.69</v>
      </c>
      <c r="E23" s="265">
        <v>0</v>
      </c>
      <c r="F23" s="264"/>
    </row>
    <row r="24" spans="1:6" x14ac:dyDescent="0.2">
      <c r="A24" s="223" t="s">
        <v>539</v>
      </c>
      <c r="B24" s="264" t="s">
        <v>540</v>
      </c>
      <c r="C24" s="265">
        <v>124496</v>
      </c>
      <c r="D24" s="265">
        <v>132495</v>
      </c>
      <c r="E24" s="265">
        <v>7999</v>
      </c>
      <c r="F24" s="264"/>
    </row>
    <row r="25" spans="1:6" x14ac:dyDescent="0.2">
      <c r="A25" s="223" t="s">
        <v>541</v>
      </c>
      <c r="B25" s="264" t="s">
        <v>542</v>
      </c>
      <c r="C25" s="265">
        <v>6649</v>
      </c>
      <c r="D25" s="265">
        <v>6649</v>
      </c>
      <c r="E25" s="265">
        <v>0</v>
      </c>
      <c r="F25" s="264"/>
    </row>
    <row r="26" spans="1:6" x14ac:dyDescent="0.2">
      <c r="A26" s="223" t="s">
        <v>543</v>
      </c>
      <c r="B26" s="264" t="s">
        <v>544</v>
      </c>
      <c r="C26" s="265">
        <v>22212.240000000002</v>
      </c>
      <c r="D26" s="265">
        <v>22212.240000000002</v>
      </c>
      <c r="E26" s="265">
        <v>0</v>
      </c>
      <c r="F26" s="264"/>
    </row>
    <row r="27" spans="1:6" x14ac:dyDescent="0.2">
      <c r="A27" s="223" t="s">
        <v>545</v>
      </c>
      <c r="B27" s="264" t="s">
        <v>546</v>
      </c>
      <c r="C27" s="265">
        <v>7195.17</v>
      </c>
      <c r="D27" s="265">
        <v>7195.17</v>
      </c>
      <c r="E27" s="265">
        <v>0</v>
      </c>
      <c r="F27" s="264"/>
    </row>
    <row r="28" spans="1:6" x14ac:dyDescent="0.2">
      <c r="A28" s="223" t="s">
        <v>547</v>
      </c>
      <c r="B28" s="264" t="s">
        <v>548</v>
      </c>
      <c r="C28" s="265">
        <v>188955.89</v>
      </c>
      <c r="D28" s="265">
        <v>188955.89</v>
      </c>
      <c r="E28" s="265">
        <v>0</v>
      </c>
      <c r="F28" s="264"/>
    </row>
    <row r="29" spans="1:6" x14ac:dyDescent="0.2">
      <c r="A29" s="223" t="s">
        <v>549</v>
      </c>
      <c r="B29" s="264" t="s">
        <v>550</v>
      </c>
      <c r="C29" s="265">
        <v>904323</v>
      </c>
      <c r="D29" s="265">
        <v>1385335</v>
      </c>
      <c r="E29" s="265">
        <v>481012</v>
      </c>
      <c r="F29" s="264"/>
    </row>
    <row r="30" spans="1:6" x14ac:dyDescent="0.2">
      <c r="A30" s="223" t="s">
        <v>551</v>
      </c>
      <c r="B30" s="264" t="s">
        <v>552</v>
      </c>
      <c r="C30" s="265">
        <v>65000</v>
      </c>
      <c r="D30" s="265">
        <v>65000</v>
      </c>
      <c r="E30" s="265">
        <v>0</v>
      </c>
      <c r="F30" s="264"/>
    </row>
    <row r="31" spans="1:6" x14ac:dyDescent="0.2">
      <c r="A31" s="223" t="s">
        <v>553</v>
      </c>
      <c r="B31" s="264" t="s">
        <v>554</v>
      </c>
      <c r="C31" s="265">
        <v>23628</v>
      </c>
      <c r="D31" s="265">
        <v>23628</v>
      </c>
      <c r="E31" s="265">
        <v>0</v>
      </c>
      <c r="F31" s="264"/>
    </row>
    <row r="32" spans="1:6" x14ac:dyDescent="0.2">
      <c r="A32" s="223"/>
      <c r="B32" s="264"/>
      <c r="C32" s="265"/>
      <c r="D32" s="265"/>
      <c r="E32" s="265"/>
      <c r="F32" s="264"/>
    </row>
    <row r="33" spans="1:8" x14ac:dyDescent="0.2">
      <c r="A33" s="62"/>
      <c r="B33" s="62" t="s">
        <v>316</v>
      </c>
      <c r="C33" s="244">
        <f>SUM(C22:C32)</f>
        <v>1536512.08</v>
      </c>
      <c r="D33" s="244">
        <f>SUM(D22:D32)</f>
        <v>2025523.08</v>
      </c>
      <c r="E33" s="244">
        <f>SUM(E22:E32)</f>
        <v>489011</v>
      </c>
      <c r="F33" s="244"/>
    </row>
    <row r="34" spans="1:8" s="8" customFormat="1" x14ac:dyDescent="0.2">
      <c r="A34" s="59"/>
      <c r="B34" s="59"/>
      <c r="C34" s="11"/>
      <c r="D34" s="11"/>
      <c r="E34" s="11"/>
      <c r="F34" s="11"/>
    </row>
    <row r="35" spans="1:8" s="8" customFormat="1" x14ac:dyDescent="0.2">
      <c r="A35" s="59"/>
      <c r="B35" s="59"/>
      <c r="C35" s="11"/>
      <c r="D35" s="11"/>
      <c r="E35" s="11"/>
      <c r="F35" s="11"/>
    </row>
    <row r="36" spans="1:8" s="8" customFormat="1" ht="11.25" customHeight="1" x14ac:dyDescent="0.2">
      <c r="A36" s="217" t="s">
        <v>315</v>
      </c>
      <c r="B36" s="217"/>
      <c r="C36" s="294"/>
      <c r="D36" s="294"/>
      <c r="E36" s="294"/>
      <c r="G36" s="270" t="s">
        <v>308</v>
      </c>
    </row>
    <row r="37" spans="1:8" s="8" customFormat="1" x14ac:dyDescent="0.2">
      <c r="A37" s="281"/>
      <c r="B37" s="281"/>
      <c r="C37" s="229"/>
      <c r="D37" s="7"/>
      <c r="E37" s="7"/>
      <c r="F37" s="89"/>
    </row>
    <row r="38" spans="1:8" s="8" customFormat="1" ht="27.95" customHeight="1" x14ac:dyDescent="0.2">
      <c r="A38" s="228" t="s">
        <v>45</v>
      </c>
      <c r="B38" s="227" t="s">
        <v>46</v>
      </c>
      <c r="C38" s="293" t="s">
        <v>47</v>
      </c>
      <c r="D38" s="293" t="s">
        <v>48</v>
      </c>
      <c r="E38" s="293" t="s">
        <v>49</v>
      </c>
      <c r="F38" s="292" t="s">
        <v>307</v>
      </c>
      <c r="G38" s="292" t="s">
        <v>306</v>
      </c>
      <c r="H38" s="292" t="s">
        <v>305</v>
      </c>
    </row>
    <row r="39" spans="1:8" s="8" customFormat="1" x14ac:dyDescent="0.2">
      <c r="A39" s="223" t="s">
        <v>518</v>
      </c>
      <c r="B39" s="264" t="s">
        <v>518</v>
      </c>
      <c r="C39" s="222"/>
      <c r="D39" s="265"/>
      <c r="E39" s="265"/>
      <c r="F39" s="264"/>
      <c r="G39" s="264"/>
      <c r="H39" s="264"/>
    </row>
    <row r="40" spans="1:8" s="8" customFormat="1" x14ac:dyDescent="0.2">
      <c r="A40" s="223"/>
      <c r="B40" s="264"/>
      <c r="C40" s="222"/>
      <c r="D40" s="265"/>
      <c r="E40" s="265"/>
      <c r="F40" s="264"/>
      <c r="G40" s="264"/>
      <c r="H40" s="264"/>
    </row>
    <row r="41" spans="1:8" s="8" customFormat="1" x14ac:dyDescent="0.2">
      <c r="A41" s="223"/>
      <c r="B41" s="264"/>
      <c r="C41" s="222"/>
      <c r="D41" s="265"/>
      <c r="E41" s="265"/>
      <c r="F41" s="264"/>
      <c r="G41" s="264"/>
      <c r="H41" s="264"/>
    </row>
    <row r="42" spans="1:8" s="8" customFormat="1" x14ac:dyDescent="0.2">
      <c r="A42" s="223"/>
      <c r="B42" s="264"/>
      <c r="C42" s="222"/>
      <c r="D42" s="265"/>
      <c r="E42" s="265"/>
      <c r="F42" s="264"/>
      <c r="G42" s="264"/>
      <c r="H42" s="264"/>
    </row>
    <row r="43" spans="1:8" s="8" customFormat="1" x14ac:dyDescent="0.2">
      <c r="A43" s="62"/>
      <c r="B43" s="62" t="s">
        <v>314</v>
      </c>
      <c r="C43" s="244">
        <f>SUM(C39:C42)</f>
        <v>0</v>
      </c>
      <c r="D43" s="244">
        <f>SUM(D39:D42)</f>
        <v>0</v>
      </c>
      <c r="E43" s="244">
        <f>SUM(E39:E42)</f>
        <v>0</v>
      </c>
      <c r="F43" s="244"/>
      <c r="G43" s="244"/>
      <c r="H43" s="244"/>
    </row>
    <row r="44" spans="1:8" s="8" customFormat="1" x14ac:dyDescent="0.2">
      <c r="A44" s="15"/>
      <c r="B44" s="15"/>
      <c r="C44" s="16"/>
      <c r="D44" s="16"/>
      <c r="E44" s="16"/>
      <c r="F44" s="11"/>
    </row>
    <row r="46" spans="1:8" x14ac:dyDescent="0.2">
      <c r="A46" s="217" t="s">
        <v>313</v>
      </c>
      <c r="B46" s="217"/>
      <c r="C46" s="294"/>
      <c r="D46" s="294"/>
      <c r="E46" s="294"/>
      <c r="G46" s="270" t="s">
        <v>308</v>
      </c>
    </row>
    <row r="47" spans="1:8" x14ac:dyDescent="0.2">
      <c r="A47" s="281"/>
      <c r="B47" s="281"/>
      <c r="C47" s="229"/>
      <c r="H47" s="7"/>
    </row>
    <row r="48" spans="1:8" ht="27.95" customHeight="1" x14ac:dyDescent="0.2">
      <c r="A48" s="228" t="s">
        <v>45</v>
      </c>
      <c r="B48" s="227" t="s">
        <v>46</v>
      </c>
      <c r="C48" s="293" t="s">
        <v>47</v>
      </c>
      <c r="D48" s="293" t="s">
        <v>48</v>
      </c>
      <c r="E48" s="293" t="s">
        <v>49</v>
      </c>
      <c r="F48" s="292" t="s">
        <v>307</v>
      </c>
      <c r="G48" s="292" t="s">
        <v>306</v>
      </c>
      <c r="H48" s="292" t="s">
        <v>305</v>
      </c>
    </row>
    <row r="49" spans="1:8" x14ac:dyDescent="0.2">
      <c r="A49" s="223" t="s">
        <v>518</v>
      </c>
      <c r="B49" s="264" t="s">
        <v>518</v>
      </c>
      <c r="C49" s="222"/>
      <c r="D49" s="265"/>
      <c r="E49" s="265"/>
      <c r="F49" s="264"/>
      <c r="G49" s="264"/>
      <c r="H49" s="264"/>
    </row>
    <row r="50" spans="1:8" x14ac:dyDescent="0.2">
      <c r="A50" s="223"/>
      <c r="B50" s="264"/>
      <c r="C50" s="222"/>
      <c r="D50" s="265"/>
      <c r="E50" s="265"/>
      <c r="F50" s="264"/>
      <c r="G50" s="264"/>
      <c r="H50" s="264"/>
    </row>
    <row r="51" spans="1:8" x14ac:dyDescent="0.2">
      <c r="A51" s="223"/>
      <c r="B51" s="264"/>
      <c r="C51" s="222"/>
      <c r="D51" s="265"/>
      <c r="E51" s="265"/>
      <c r="F51" s="264"/>
      <c r="G51" s="264"/>
      <c r="H51" s="264"/>
    </row>
    <row r="52" spans="1:8" x14ac:dyDescent="0.2">
      <c r="A52" s="223"/>
      <c r="B52" s="264"/>
      <c r="C52" s="222"/>
      <c r="D52" s="265"/>
      <c r="E52" s="265"/>
      <c r="F52" s="264"/>
      <c r="G52" s="264"/>
      <c r="H52" s="264"/>
    </row>
    <row r="53" spans="1:8" x14ac:dyDescent="0.2">
      <c r="A53" s="62"/>
      <c r="B53" s="62" t="s">
        <v>312</v>
      </c>
      <c r="C53" s="244">
        <f>SUM(C49:C52)</f>
        <v>0</v>
      </c>
      <c r="D53" s="244">
        <f>SUM(D49:D52)</f>
        <v>0</v>
      </c>
      <c r="E53" s="244">
        <f>SUM(E49:E52)</f>
        <v>0</v>
      </c>
      <c r="F53" s="244"/>
      <c r="G53" s="244"/>
      <c r="H53" s="244"/>
    </row>
    <row r="56" spans="1:8" x14ac:dyDescent="0.2">
      <c r="A56" s="217" t="s">
        <v>311</v>
      </c>
      <c r="B56" s="217"/>
      <c r="C56" s="294"/>
      <c r="D56" s="294"/>
      <c r="E56" s="294"/>
      <c r="G56" s="270" t="s">
        <v>308</v>
      </c>
    </row>
    <row r="57" spans="1:8" x14ac:dyDescent="0.2">
      <c r="A57" s="281"/>
      <c r="B57" s="281"/>
      <c r="C57" s="229"/>
    </row>
    <row r="58" spans="1:8" ht="27.95" customHeight="1" x14ac:dyDescent="0.2">
      <c r="A58" s="228" t="s">
        <v>45</v>
      </c>
      <c r="B58" s="227" t="s">
        <v>46</v>
      </c>
      <c r="C58" s="293" t="s">
        <v>47</v>
      </c>
      <c r="D58" s="293" t="s">
        <v>48</v>
      </c>
      <c r="E58" s="293" t="s">
        <v>49</v>
      </c>
      <c r="F58" s="292" t="s">
        <v>307</v>
      </c>
      <c r="G58" s="292" t="s">
        <v>306</v>
      </c>
      <c r="H58" s="292" t="s">
        <v>305</v>
      </c>
    </row>
    <row r="59" spans="1:8" x14ac:dyDescent="0.2">
      <c r="A59" s="223" t="s">
        <v>555</v>
      </c>
      <c r="B59" s="264" t="s">
        <v>536</v>
      </c>
      <c r="C59" s="222">
        <v>-26313.99</v>
      </c>
      <c r="D59" s="265">
        <v>-26313.99</v>
      </c>
      <c r="E59" s="265">
        <v>0</v>
      </c>
      <c r="F59" s="264"/>
      <c r="G59" s="264"/>
      <c r="H59" s="264"/>
    </row>
    <row r="60" spans="1:8" x14ac:dyDescent="0.2">
      <c r="A60" s="223" t="s">
        <v>556</v>
      </c>
      <c r="B60" s="264" t="s">
        <v>538</v>
      </c>
      <c r="C60" s="222">
        <v>-1829.97</v>
      </c>
      <c r="D60" s="265">
        <v>-1829.97</v>
      </c>
      <c r="E60" s="265">
        <v>0</v>
      </c>
      <c r="F60" s="264"/>
      <c r="G60" s="264"/>
      <c r="H60" s="264"/>
    </row>
    <row r="61" spans="1:8" x14ac:dyDescent="0.2">
      <c r="A61" s="223" t="s">
        <v>557</v>
      </c>
      <c r="B61" s="264" t="s">
        <v>540</v>
      </c>
      <c r="C61" s="222">
        <v>-58269.37</v>
      </c>
      <c r="D61" s="265">
        <v>-58269.37</v>
      </c>
      <c r="E61" s="265">
        <v>0</v>
      </c>
      <c r="F61" s="264"/>
      <c r="G61" s="264"/>
      <c r="H61" s="264"/>
    </row>
    <row r="62" spans="1:8" x14ac:dyDescent="0.2">
      <c r="A62" s="223" t="s">
        <v>558</v>
      </c>
      <c r="B62" s="264" t="s">
        <v>542</v>
      </c>
      <c r="C62" s="222">
        <v>-5292</v>
      </c>
      <c r="D62" s="265">
        <v>-5292</v>
      </c>
      <c r="E62" s="265">
        <v>0</v>
      </c>
      <c r="F62" s="264"/>
      <c r="G62" s="264"/>
      <c r="H62" s="264"/>
    </row>
    <row r="63" spans="1:8" x14ac:dyDescent="0.2">
      <c r="A63" s="223" t="s">
        <v>559</v>
      </c>
      <c r="B63" s="264" t="s">
        <v>544</v>
      </c>
      <c r="C63" s="222">
        <v>-2480.8200000000002</v>
      </c>
      <c r="D63" s="265">
        <v>-2480.8200000000002</v>
      </c>
      <c r="E63" s="265">
        <v>0</v>
      </c>
      <c r="F63" s="264"/>
      <c r="G63" s="264"/>
      <c r="H63" s="264"/>
    </row>
    <row r="64" spans="1:8" x14ac:dyDescent="0.2">
      <c r="A64" s="223" t="s">
        <v>560</v>
      </c>
      <c r="B64" s="264" t="s">
        <v>546</v>
      </c>
      <c r="C64" s="222">
        <v>-1943.12</v>
      </c>
      <c r="D64" s="265">
        <v>-1943.12</v>
      </c>
      <c r="E64" s="265">
        <v>0</v>
      </c>
      <c r="F64" s="264"/>
      <c r="G64" s="264"/>
      <c r="H64" s="264"/>
    </row>
    <row r="65" spans="1:8" x14ac:dyDescent="0.2">
      <c r="A65" s="223" t="s">
        <v>561</v>
      </c>
      <c r="B65" s="264" t="s">
        <v>548</v>
      </c>
      <c r="C65" s="222">
        <v>-13682.33</v>
      </c>
      <c r="D65" s="265">
        <v>-13682.33</v>
      </c>
      <c r="E65" s="265">
        <v>0</v>
      </c>
      <c r="F65" s="264"/>
      <c r="G65" s="264"/>
      <c r="H65" s="264"/>
    </row>
    <row r="66" spans="1:8" x14ac:dyDescent="0.2">
      <c r="A66" s="223" t="s">
        <v>562</v>
      </c>
      <c r="B66" s="264" t="s">
        <v>550</v>
      </c>
      <c r="C66" s="222">
        <v>-419244.92</v>
      </c>
      <c r="D66" s="265">
        <v>-419244.92</v>
      </c>
      <c r="E66" s="265">
        <v>0</v>
      </c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62"/>
      <c r="B68" s="62" t="s">
        <v>310</v>
      </c>
      <c r="C68" s="244">
        <f>SUM(C59:C67)</f>
        <v>-529056.52</v>
      </c>
      <c r="D68" s="244">
        <f>SUM(D59:D67)</f>
        <v>-529056.52</v>
      </c>
      <c r="E68" s="244">
        <f>SUM(E59:E67)</f>
        <v>0</v>
      </c>
      <c r="F68" s="244"/>
      <c r="G68" s="244"/>
      <c r="H68" s="244"/>
    </row>
    <row r="71" spans="1:8" x14ac:dyDescent="0.2">
      <c r="A71" s="217" t="s">
        <v>309</v>
      </c>
      <c r="B71" s="217"/>
      <c r="C71" s="294"/>
      <c r="D71" s="294"/>
      <c r="E71" s="294"/>
      <c r="G71" s="270" t="s">
        <v>308</v>
      </c>
    </row>
    <row r="72" spans="1:8" x14ac:dyDescent="0.2">
      <c r="A72" s="281"/>
      <c r="B72" s="281"/>
      <c r="C72" s="229"/>
    </row>
    <row r="73" spans="1:8" ht="27.95" customHeight="1" x14ac:dyDescent="0.2">
      <c r="A73" s="228" t="s">
        <v>45</v>
      </c>
      <c r="B73" s="227" t="s">
        <v>46</v>
      </c>
      <c r="C73" s="293" t="s">
        <v>47</v>
      </c>
      <c r="D73" s="293" t="s">
        <v>48</v>
      </c>
      <c r="E73" s="293" t="s">
        <v>49</v>
      </c>
      <c r="F73" s="292" t="s">
        <v>307</v>
      </c>
      <c r="G73" s="292" t="s">
        <v>306</v>
      </c>
      <c r="H73" s="292" t="s">
        <v>305</v>
      </c>
    </row>
    <row r="74" spans="1:8" x14ac:dyDescent="0.2">
      <c r="A74" s="223" t="s">
        <v>518</v>
      </c>
      <c r="B74" s="264" t="s">
        <v>518</v>
      </c>
      <c r="C74" s="222"/>
      <c r="D74" s="265"/>
      <c r="E74" s="265"/>
      <c r="F74" s="264"/>
      <c r="G74" s="264"/>
      <c r="H74" s="264"/>
    </row>
    <row r="75" spans="1:8" x14ac:dyDescent="0.2">
      <c r="A75" s="223"/>
      <c r="B75" s="264"/>
      <c r="C75" s="222"/>
      <c r="D75" s="265"/>
      <c r="E75" s="265"/>
      <c r="F75" s="264"/>
      <c r="G75" s="264"/>
      <c r="H75" s="264"/>
    </row>
    <row r="76" spans="1:8" x14ac:dyDescent="0.2">
      <c r="A76" s="223"/>
      <c r="B76" s="264"/>
      <c r="C76" s="222"/>
      <c r="D76" s="265"/>
      <c r="E76" s="265"/>
      <c r="F76" s="264"/>
      <c r="G76" s="264"/>
      <c r="H76" s="264"/>
    </row>
    <row r="77" spans="1:8" x14ac:dyDescent="0.2">
      <c r="A77" s="223"/>
      <c r="B77" s="264"/>
      <c r="C77" s="222"/>
      <c r="D77" s="265"/>
      <c r="E77" s="265"/>
      <c r="F77" s="264"/>
      <c r="G77" s="264"/>
      <c r="H77" s="264"/>
    </row>
    <row r="78" spans="1:8" x14ac:dyDescent="0.2">
      <c r="A78" s="62"/>
      <c r="B78" s="62" t="s">
        <v>304</v>
      </c>
      <c r="C78" s="244">
        <f>SUM(C74:C77)</f>
        <v>0</v>
      </c>
      <c r="D78" s="244">
        <f>SUM(D74:D77)</f>
        <v>0</v>
      </c>
      <c r="E78" s="244">
        <f>SUM(E74:E77)</f>
        <v>0</v>
      </c>
      <c r="F78" s="244"/>
      <c r="G78" s="244"/>
      <c r="H78" s="244"/>
    </row>
  </sheetData>
  <dataValidations count="8">
    <dataValidation allowBlank="1" showInputMessage="1" showErrorMessage="1" prompt="Importe final del periodo que corresponde la información financiera trimestral que se presenta." sqref="D7 D21 D38 D48 D58 D73"/>
    <dataValidation allowBlank="1" showInputMessage="1" showErrorMessage="1" prompt="Saldo al 31 de diciembre del año anterior del ejercio que se presenta." sqref="C7 C21 C38 C48 C58 C73"/>
    <dataValidation allowBlank="1" showInputMessage="1" showErrorMessage="1" prompt="Corresponde al número de la cuenta de acuerdo al Plan de Cuentas emitido por el CONAC (DOF 23/12/2015)." sqref="A7 A21 A38 A48 A58 A73"/>
    <dataValidation allowBlank="1" showInputMessage="1" showErrorMessage="1" prompt="Indicar la tasa de aplicación." sqref="H38 H48 H58 H73"/>
    <dataValidation allowBlank="1" showInputMessage="1" showErrorMessage="1" prompt="Indicar el método de depreciación." sqref="G38 G48 G58 G73"/>
    <dataValidation allowBlank="1" showInputMessage="1" showErrorMessage="1" prompt="Corresponde al nombre o descripción de la cuenta de acuerdo al Plan de Cuentas emitido por el CONAC." sqref="B7 B21 B38 B48 B58 B73"/>
    <dataValidation allowBlank="1" showInputMessage="1" showErrorMessage="1" prompt="Diferencia entre el saldo final y el inicial presentados." sqref="E7 E21 E38 E48 E58 E73"/>
    <dataValidation allowBlank="1" showInputMessage="1" showErrorMessage="1" prompt="Criterio para la aplicación de depreciación: anual, mensual, trimestral, etc." sqref="F7 F21 F73 F48 F58 F38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>
        <v>125415971</v>
      </c>
      <c r="B8" s="285" t="s">
        <v>563</v>
      </c>
      <c r="C8" s="222">
        <v>35297.24</v>
      </c>
      <c r="D8" s="304">
        <v>35297.24</v>
      </c>
      <c r="E8" s="304">
        <v>0</v>
      </c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326</v>
      </c>
      <c r="C13" s="244">
        <f>SUM(C8:C12)</f>
        <v>35297.24</v>
      </c>
      <c r="D13" s="244">
        <f>SUM(D8:D12)</f>
        <v>35297.24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325</v>
      </c>
      <c r="B16" s="309"/>
      <c r="C16" s="308"/>
      <c r="D16" s="308"/>
      <c r="E16" s="308"/>
      <c r="F16" s="190" t="s">
        <v>324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ht="11.25" customHeight="1" x14ac:dyDescent="0.2">
      <c r="A19" s="223" t="s">
        <v>564</v>
      </c>
      <c r="B19" s="285" t="s">
        <v>565</v>
      </c>
      <c r="C19" s="222">
        <v>-6379.06</v>
      </c>
      <c r="D19" s="222">
        <v>-6379.06</v>
      </c>
      <c r="E19" s="222">
        <v>0</v>
      </c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323</v>
      </c>
      <c r="C22" s="244">
        <f>SUM(C19:C21)</f>
        <v>-6379.06</v>
      </c>
      <c r="D22" s="244">
        <f>SUM(D19:D21)</f>
        <v>-6379.06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322</v>
      </c>
      <c r="B25" s="306"/>
      <c r="C25" s="305"/>
      <c r="D25" s="305"/>
      <c r="E25" s="294"/>
      <c r="F25" s="270" t="s">
        <v>321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x14ac:dyDescent="0.2">
      <c r="A28" s="285" t="s">
        <v>518</v>
      </c>
      <c r="B28" s="285" t="s">
        <v>518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320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518</v>
      </c>
      <c r="B6" s="18" t="s">
        <v>518</v>
      </c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19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250</v>
      </c>
      <c r="B5" s="230"/>
      <c r="C5" s="7"/>
      <c r="D5" s="249"/>
      <c r="E5" s="190" t="s">
        <v>243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 t="s">
        <v>518</v>
      </c>
      <c r="B8" s="223" t="s">
        <v>518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249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248</v>
      </c>
      <c r="B24" s="230"/>
      <c r="C24" s="229"/>
      <c r="D24" s="190" t="s">
        <v>243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40"/>
    </row>
    <row r="27" spans="1:6" ht="11.25" customHeight="1" x14ac:dyDescent="0.2">
      <c r="A27" s="238" t="s">
        <v>518</v>
      </c>
      <c r="B27" s="237" t="s">
        <v>518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247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246</v>
      </c>
      <c r="B55" s="230"/>
      <c r="C55" s="229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242</v>
      </c>
      <c r="D57" s="226" t="s">
        <v>241</v>
      </c>
      <c r="E57" s="225" t="s">
        <v>240</v>
      </c>
      <c r="F57" s="224"/>
    </row>
    <row r="58" spans="1:6" x14ac:dyDescent="0.2">
      <c r="A58" s="238" t="s">
        <v>518</v>
      </c>
      <c r="B58" s="237" t="s">
        <v>518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245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244</v>
      </c>
      <c r="B68" s="230"/>
      <c r="C68" s="229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242</v>
      </c>
      <c r="D70" s="226" t="s">
        <v>241</v>
      </c>
      <c r="E70" s="225" t="s">
        <v>240</v>
      </c>
      <c r="F70" s="224"/>
    </row>
    <row r="71" spans="1:6" x14ac:dyDescent="0.2">
      <c r="A71" s="223" t="s">
        <v>518</v>
      </c>
      <c r="B71" s="223" t="s">
        <v>518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239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6" t="s">
        <v>261</v>
      </c>
    </row>
    <row r="8" spans="1:4" x14ac:dyDescent="0.2">
      <c r="A8" s="287" t="s">
        <v>518</v>
      </c>
      <c r="B8" s="287" t="s">
        <v>518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242</v>
      </c>
      <c r="D16" s="316" t="s">
        <v>261</v>
      </c>
    </row>
    <row r="17" spans="1:4" x14ac:dyDescent="0.2">
      <c r="A17" s="287" t="s">
        <v>518</v>
      </c>
      <c r="B17" s="287" t="s">
        <v>518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zoomScaleSheetLayoutView="100" workbookViewId="0">
      <selection activeCell="C13" sqref="C13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 t="s">
        <v>566</v>
      </c>
      <c r="B8" s="223" t="s">
        <v>567</v>
      </c>
      <c r="C8" s="222">
        <v>2000</v>
      </c>
      <c r="D8" s="222">
        <v>2000</v>
      </c>
      <c r="E8" s="222"/>
      <c r="F8" s="222"/>
      <c r="G8" s="222"/>
      <c r="H8" s="324"/>
    </row>
    <row r="9" spans="1:8" x14ac:dyDescent="0.2">
      <c r="A9" s="223" t="s">
        <v>568</v>
      </c>
      <c r="B9" s="223" t="s">
        <v>569</v>
      </c>
      <c r="C9" s="222">
        <v>-500</v>
      </c>
      <c r="D9" s="222">
        <v>-500</v>
      </c>
      <c r="E9" s="222"/>
      <c r="F9" s="222"/>
      <c r="G9" s="222"/>
      <c r="H9" s="324"/>
    </row>
    <row r="10" spans="1:8" x14ac:dyDescent="0.2">
      <c r="A10" s="223" t="s">
        <v>570</v>
      </c>
      <c r="B10" s="223" t="s">
        <v>571</v>
      </c>
      <c r="C10" s="222">
        <v>-667335.27</v>
      </c>
      <c r="D10" s="222">
        <v>-667335.27</v>
      </c>
      <c r="E10" s="222"/>
      <c r="F10" s="222"/>
      <c r="G10" s="222"/>
      <c r="H10" s="324"/>
    </row>
    <row r="11" spans="1:8" x14ac:dyDescent="0.2">
      <c r="A11" s="223" t="s">
        <v>572</v>
      </c>
      <c r="B11" s="223" t="s">
        <v>573</v>
      </c>
      <c r="C11" s="222">
        <v>-3212.8</v>
      </c>
      <c r="D11" s="222">
        <v>-3212.8</v>
      </c>
      <c r="E11" s="222"/>
      <c r="F11" s="222"/>
      <c r="G11" s="222"/>
      <c r="H11" s="324"/>
    </row>
    <row r="12" spans="1:8" x14ac:dyDescent="0.2">
      <c r="A12" s="223" t="s">
        <v>574</v>
      </c>
      <c r="B12" s="223" t="s">
        <v>575</v>
      </c>
      <c r="C12" s="222">
        <v>-8789.39</v>
      </c>
      <c r="D12" s="222">
        <v>-8789.39</v>
      </c>
      <c r="E12" s="222"/>
      <c r="F12" s="222"/>
      <c r="G12" s="222"/>
      <c r="H12" s="324"/>
    </row>
    <row r="13" spans="1:8" x14ac:dyDescent="0.2">
      <c r="A13" s="223" t="s">
        <v>576</v>
      </c>
      <c r="B13" s="223" t="s">
        <v>577</v>
      </c>
      <c r="C13" s="222">
        <v>-883.22</v>
      </c>
      <c r="D13" s="222">
        <v>-883.22</v>
      </c>
      <c r="E13" s="222"/>
      <c r="F13" s="222"/>
      <c r="G13" s="222"/>
      <c r="H13" s="324"/>
    </row>
    <row r="14" spans="1:8" x14ac:dyDescent="0.2">
      <c r="A14" s="223" t="s">
        <v>578</v>
      </c>
      <c r="B14" s="223" t="s">
        <v>579</v>
      </c>
      <c r="C14" s="222">
        <v>-1637.93</v>
      </c>
      <c r="D14" s="222">
        <v>-1637.93</v>
      </c>
      <c r="E14" s="222"/>
      <c r="F14" s="222"/>
      <c r="G14" s="222"/>
      <c r="H14" s="324"/>
    </row>
    <row r="15" spans="1:8" x14ac:dyDescent="0.2">
      <c r="A15" s="223" t="s">
        <v>580</v>
      </c>
      <c r="B15" s="223" t="s">
        <v>581</v>
      </c>
      <c r="C15" s="222">
        <v>5993.91</v>
      </c>
      <c r="D15" s="222">
        <v>5993.91</v>
      </c>
      <c r="E15" s="222"/>
      <c r="F15" s="222"/>
      <c r="G15" s="222"/>
      <c r="H15" s="324"/>
    </row>
    <row r="16" spans="1:8" x14ac:dyDescent="0.2">
      <c r="A16" s="223" t="s">
        <v>582</v>
      </c>
      <c r="B16" s="223" t="s">
        <v>583</v>
      </c>
      <c r="C16" s="222">
        <v>-228533.17</v>
      </c>
      <c r="D16" s="222">
        <v>-228533.17</v>
      </c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336</v>
      </c>
      <c r="C22" s="322">
        <f>SUM(C8:C21)</f>
        <v>-902897.87000000011</v>
      </c>
      <c r="D22" s="322">
        <f>SUM(D8:D21)</f>
        <v>-902897.87000000011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335</v>
      </c>
      <c r="B25" s="190"/>
      <c r="C25" s="23"/>
      <c r="D25" s="23"/>
      <c r="E25" s="23"/>
      <c r="F25" s="23"/>
      <c r="G25" s="23"/>
      <c r="H25" s="325" t="s">
        <v>334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242</v>
      </c>
      <c r="D27" s="267" t="s">
        <v>265</v>
      </c>
      <c r="E27" s="267" t="s">
        <v>264</v>
      </c>
      <c r="F27" s="267" t="s">
        <v>263</v>
      </c>
      <c r="G27" s="266" t="s">
        <v>262</v>
      </c>
      <c r="H27" s="227" t="s">
        <v>261</v>
      </c>
    </row>
    <row r="28" spans="1:8" x14ac:dyDescent="0.2">
      <c r="A28" s="223" t="s">
        <v>517</v>
      </c>
      <c r="B28" s="223" t="s">
        <v>517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333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ht="11.25" customHeight="1" x14ac:dyDescent="0.2">
      <c r="A8" s="223" t="s">
        <v>518</v>
      </c>
      <c r="B8" s="223" t="s">
        <v>518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x14ac:dyDescent="0.2">
      <c r="A16" s="331" t="s">
        <v>518</v>
      </c>
      <c r="B16" s="330" t="s">
        <v>518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143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339</v>
      </c>
      <c r="E7" s="225" t="s">
        <v>261</v>
      </c>
    </row>
    <row r="8" spans="1:5" s="12" customFormat="1" x14ac:dyDescent="0.2">
      <c r="A8" s="331" t="s">
        <v>518</v>
      </c>
      <c r="B8" s="330" t="s">
        <v>518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339</v>
      </c>
      <c r="E15" s="225" t="s">
        <v>261</v>
      </c>
    </row>
    <row r="16" spans="1:5" ht="11.25" customHeight="1" x14ac:dyDescent="0.2">
      <c r="A16" s="238" t="s">
        <v>518</v>
      </c>
      <c r="B16" s="276" t="s">
        <v>518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242</v>
      </c>
      <c r="D23" s="225" t="s">
        <v>339</v>
      </c>
      <c r="E23" s="225" t="s">
        <v>261</v>
      </c>
    </row>
    <row r="24" spans="1:5" x14ac:dyDescent="0.2">
      <c r="A24" s="331" t="s">
        <v>518</v>
      </c>
      <c r="B24" s="330" t="s">
        <v>518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2" sqref="A2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755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143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8" t="s">
        <v>228</v>
      </c>
      <c r="B6" s="459"/>
      <c r="C6" s="459"/>
      <c r="D6" s="459"/>
      <c r="E6" s="459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143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261</v>
      </c>
    </row>
    <row r="8" spans="1:4" x14ac:dyDescent="0.2">
      <c r="A8" s="238" t="s">
        <v>584</v>
      </c>
      <c r="B8" s="238" t="s">
        <v>585</v>
      </c>
      <c r="C8" s="236">
        <v>-154488.5</v>
      </c>
      <c r="D8" s="222"/>
    </row>
    <row r="9" spans="1:4" x14ac:dyDescent="0.2">
      <c r="A9" s="238" t="s">
        <v>586</v>
      </c>
      <c r="B9" s="238" t="s">
        <v>587</v>
      </c>
      <c r="C9" s="236">
        <v>-47540</v>
      </c>
      <c r="D9" s="222"/>
    </row>
    <row r="10" spans="1:4" x14ac:dyDescent="0.2">
      <c r="A10" s="238" t="s">
        <v>588</v>
      </c>
      <c r="B10" s="238" t="s">
        <v>589</v>
      </c>
      <c r="C10" s="236">
        <v>-35830</v>
      </c>
      <c r="D10" s="222"/>
    </row>
    <row r="11" spans="1:4" x14ac:dyDescent="0.2">
      <c r="A11" s="238" t="s">
        <v>590</v>
      </c>
      <c r="B11" s="238" t="s">
        <v>591</v>
      </c>
      <c r="C11" s="236">
        <v>-15255</v>
      </c>
      <c r="D11" s="222"/>
    </row>
    <row r="12" spans="1:4" x14ac:dyDescent="0.2">
      <c r="A12" s="238" t="s">
        <v>592</v>
      </c>
      <c r="B12" s="238" t="s">
        <v>593</v>
      </c>
      <c r="C12" s="236">
        <v>-13200</v>
      </c>
      <c r="D12" s="222"/>
    </row>
    <row r="13" spans="1:4" x14ac:dyDescent="0.2">
      <c r="A13" s="238" t="s">
        <v>594</v>
      </c>
      <c r="B13" s="238" t="s">
        <v>595</v>
      </c>
      <c r="C13" s="236">
        <v>-53950</v>
      </c>
      <c r="D13" s="222"/>
    </row>
    <row r="14" spans="1:4" x14ac:dyDescent="0.2">
      <c r="A14" s="238" t="s">
        <v>596</v>
      </c>
      <c r="B14" s="238" t="s">
        <v>597</v>
      </c>
      <c r="C14" s="236">
        <v>-57690</v>
      </c>
      <c r="D14" s="222"/>
    </row>
    <row r="15" spans="1:4" x14ac:dyDescent="0.2">
      <c r="A15" s="238" t="s">
        <v>598</v>
      </c>
      <c r="B15" s="238" t="s">
        <v>599</v>
      </c>
      <c r="C15" s="236">
        <v>-15232.88</v>
      </c>
      <c r="D15" s="222"/>
    </row>
    <row r="16" spans="1:4" x14ac:dyDescent="0.2">
      <c r="A16" s="238" t="s">
        <v>600</v>
      </c>
      <c r="B16" s="238" t="s">
        <v>601</v>
      </c>
      <c r="C16" s="236">
        <v>-443</v>
      </c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355</v>
      </c>
      <c r="C45" s="233">
        <f>SUM(C8:C44)</f>
        <v>-393629.38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354</v>
      </c>
      <c r="B49" s="311"/>
      <c r="C49" s="339"/>
      <c r="D49" s="190" t="s">
        <v>353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242</v>
      </c>
      <c r="D51" s="225" t="s">
        <v>261</v>
      </c>
    </row>
    <row r="52" spans="1:4" x14ac:dyDescent="0.2">
      <c r="A52" s="238" t="s">
        <v>602</v>
      </c>
      <c r="B52" s="238" t="s">
        <v>603</v>
      </c>
      <c r="C52" s="236">
        <v>-36715</v>
      </c>
      <c r="D52" s="222"/>
    </row>
    <row r="53" spans="1:4" x14ac:dyDescent="0.2">
      <c r="A53" s="238" t="s">
        <v>604</v>
      </c>
      <c r="B53" s="238" t="s">
        <v>605</v>
      </c>
      <c r="C53" s="236">
        <v>-68000</v>
      </c>
      <c r="D53" s="222"/>
    </row>
    <row r="54" spans="1:4" x14ac:dyDescent="0.2">
      <c r="A54" s="238" t="s">
        <v>606</v>
      </c>
      <c r="B54" s="238" t="s">
        <v>607</v>
      </c>
      <c r="C54" s="236">
        <v>-86362.51</v>
      </c>
      <c r="D54" s="222"/>
    </row>
    <row r="55" spans="1:4" x14ac:dyDescent="0.2">
      <c r="A55" s="238" t="s">
        <v>608</v>
      </c>
      <c r="B55" s="238" t="s">
        <v>609</v>
      </c>
      <c r="C55" s="236">
        <v>-58572</v>
      </c>
      <c r="D55" s="222"/>
    </row>
    <row r="56" spans="1:4" x14ac:dyDescent="0.2">
      <c r="A56" s="238" t="s">
        <v>610</v>
      </c>
      <c r="B56" s="238" t="s">
        <v>611</v>
      </c>
      <c r="C56" s="236">
        <v>-162250.14000000001</v>
      </c>
      <c r="D56" s="222"/>
    </row>
    <row r="57" spans="1:4" x14ac:dyDescent="0.2">
      <c r="A57" s="238" t="s">
        <v>612</v>
      </c>
      <c r="B57" s="238" t="s">
        <v>613</v>
      </c>
      <c r="C57" s="236">
        <v>-7484850</v>
      </c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352</v>
      </c>
      <c r="C89" s="233">
        <f>SUM(C52:C88)</f>
        <v>-7896749.6500000004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143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5" t="s">
        <v>339</v>
      </c>
      <c r="E7" s="225" t="s">
        <v>261</v>
      </c>
    </row>
    <row r="8" spans="1:5" x14ac:dyDescent="0.2">
      <c r="A8" s="344" t="s">
        <v>517</v>
      </c>
      <c r="B8" s="344" t="s">
        <v>518</v>
      </c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143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3" t="s">
        <v>205</v>
      </c>
      <c r="B7" s="474"/>
      <c r="C7" s="474"/>
      <c r="D7" s="474"/>
      <c r="E7" s="475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6" zoomScaleNormal="100" zoomScaleSheetLayoutView="100" workbookViewId="0">
      <selection activeCell="C62" sqref="C6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54" t="s">
        <v>363</v>
      </c>
      <c r="E7" s="353" t="s">
        <v>362</v>
      </c>
      <c r="F7" s="89"/>
      <c r="G7" s="89"/>
      <c r="H7" s="89"/>
    </row>
    <row r="8" spans="1:8" x14ac:dyDescent="0.2">
      <c r="A8" s="238" t="s">
        <v>614</v>
      </c>
      <c r="B8" s="238" t="s">
        <v>615</v>
      </c>
      <c r="C8" s="254">
        <v>3382542.07</v>
      </c>
      <c r="D8" s="352">
        <f>C8/C60</f>
        <v>0.48193070972064811</v>
      </c>
      <c r="E8" s="351"/>
    </row>
    <row r="9" spans="1:8" x14ac:dyDescent="0.2">
      <c r="A9" s="238" t="s">
        <v>616</v>
      </c>
      <c r="B9" s="238" t="s">
        <v>617</v>
      </c>
      <c r="C9" s="254">
        <v>5100</v>
      </c>
      <c r="D9" s="352">
        <f>C9/C60</f>
        <v>7.2662706589050798E-4</v>
      </c>
      <c r="E9" s="351"/>
    </row>
    <row r="10" spans="1:8" x14ac:dyDescent="0.2">
      <c r="A10" s="238" t="s">
        <v>618</v>
      </c>
      <c r="B10" s="238" t="s">
        <v>619</v>
      </c>
      <c r="C10" s="254">
        <v>9354.26</v>
      </c>
      <c r="D10" s="352">
        <f>C10/C60</f>
        <v>1.3327565681131262E-3</v>
      </c>
      <c r="E10" s="351"/>
    </row>
    <row r="11" spans="1:8" x14ac:dyDescent="0.2">
      <c r="A11" s="238" t="s">
        <v>620</v>
      </c>
      <c r="B11" s="238" t="s">
        <v>621</v>
      </c>
      <c r="C11" s="254">
        <v>51163.01</v>
      </c>
      <c r="D11" s="352">
        <f>C11/C60</f>
        <v>7.2894956545934749E-3</v>
      </c>
      <c r="E11" s="351"/>
    </row>
    <row r="12" spans="1:8" x14ac:dyDescent="0.2">
      <c r="A12" s="238" t="s">
        <v>622</v>
      </c>
      <c r="B12" s="238" t="s">
        <v>623</v>
      </c>
      <c r="C12" s="254">
        <v>63520.95</v>
      </c>
      <c r="D12" s="352">
        <f>C12/C60</f>
        <v>9.0502042198191499E-3</v>
      </c>
      <c r="E12" s="351"/>
    </row>
    <row r="13" spans="1:8" x14ac:dyDescent="0.2">
      <c r="A13" s="238" t="s">
        <v>624</v>
      </c>
      <c r="B13" s="238" t="s">
        <v>625</v>
      </c>
      <c r="C13" s="254">
        <v>156779</v>
      </c>
      <c r="D13" s="352">
        <f>C13/C60</f>
        <v>2.2337228384950579E-2</v>
      </c>
      <c r="E13" s="351"/>
    </row>
    <row r="14" spans="1:8" x14ac:dyDescent="0.2">
      <c r="A14" s="238" t="s">
        <v>626</v>
      </c>
      <c r="B14" s="238" t="s">
        <v>627</v>
      </c>
      <c r="C14" s="254">
        <v>167480</v>
      </c>
      <c r="D14" s="352">
        <f>C14/C60</f>
        <v>2.3861862940263195E-2</v>
      </c>
      <c r="E14" s="351"/>
    </row>
    <row r="15" spans="1:8" x14ac:dyDescent="0.2">
      <c r="A15" s="238" t="s">
        <v>628</v>
      </c>
      <c r="B15" s="238" t="s">
        <v>629</v>
      </c>
      <c r="C15" s="254">
        <v>120466.32</v>
      </c>
      <c r="D15" s="352">
        <f>C15/C60</f>
        <v>1.7163546792201379E-2</v>
      </c>
      <c r="E15" s="351"/>
    </row>
    <row r="16" spans="1:8" x14ac:dyDescent="0.2">
      <c r="A16" s="238" t="s">
        <v>630</v>
      </c>
      <c r="B16" s="238" t="s">
        <v>631</v>
      </c>
      <c r="C16" s="254">
        <v>435448</v>
      </c>
      <c r="D16" s="352">
        <f>C16/C60</f>
        <v>6.2040843644684304E-2</v>
      </c>
      <c r="E16" s="351"/>
    </row>
    <row r="17" spans="1:5" x14ac:dyDescent="0.2">
      <c r="A17" s="238" t="s">
        <v>632</v>
      </c>
      <c r="B17" s="238" t="s">
        <v>633</v>
      </c>
      <c r="C17" s="254">
        <v>406414.97</v>
      </c>
      <c r="D17" s="352">
        <f>C17/C60</f>
        <v>5.7904336702956631E-2</v>
      </c>
      <c r="E17" s="351"/>
    </row>
    <row r="18" spans="1:5" x14ac:dyDescent="0.2">
      <c r="A18" s="238" t="s">
        <v>634</v>
      </c>
      <c r="B18" s="238" t="s">
        <v>635</v>
      </c>
      <c r="C18" s="254">
        <v>33159.74</v>
      </c>
      <c r="D18" s="352">
        <f>C18/C60</f>
        <v>4.7244636435082579E-3</v>
      </c>
      <c r="E18" s="351"/>
    </row>
    <row r="19" spans="1:5" x14ac:dyDescent="0.2">
      <c r="A19" s="238" t="s">
        <v>636</v>
      </c>
      <c r="B19" s="238" t="s">
        <v>637</v>
      </c>
      <c r="C19" s="254">
        <v>23642.98</v>
      </c>
      <c r="D19" s="352">
        <f>C19/C60</f>
        <v>3.3685547424133263E-3</v>
      </c>
      <c r="E19" s="351"/>
    </row>
    <row r="20" spans="1:5" x14ac:dyDescent="0.2">
      <c r="A20" s="238" t="s">
        <v>638</v>
      </c>
      <c r="B20" s="238" t="s">
        <v>639</v>
      </c>
      <c r="C20" s="254">
        <v>22462.82</v>
      </c>
      <c r="D20" s="352">
        <f>C20/C60</f>
        <v>3.200410389848357E-3</v>
      </c>
      <c r="E20" s="351"/>
    </row>
    <row r="21" spans="1:5" x14ac:dyDescent="0.2">
      <c r="A21" s="238" t="s">
        <v>640</v>
      </c>
      <c r="B21" s="238" t="s">
        <v>641</v>
      </c>
      <c r="C21" s="254">
        <v>8782</v>
      </c>
      <c r="D21" s="352">
        <f>C21/C60</f>
        <v>1.2512233122844003E-3</v>
      </c>
      <c r="E21" s="351"/>
    </row>
    <row r="22" spans="1:5" x14ac:dyDescent="0.2">
      <c r="A22" s="238" t="s">
        <v>642</v>
      </c>
      <c r="B22" s="238" t="s">
        <v>643</v>
      </c>
      <c r="C22" s="254">
        <v>4550.5</v>
      </c>
      <c r="D22" s="352">
        <f>C22/C60</f>
        <v>6.4833656143818762E-4</v>
      </c>
      <c r="E22" s="351"/>
    </row>
    <row r="23" spans="1:5" x14ac:dyDescent="0.2">
      <c r="A23" s="238" t="s">
        <v>644</v>
      </c>
      <c r="B23" s="238" t="s">
        <v>645</v>
      </c>
      <c r="C23" s="254">
        <v>871.2</v>
      </c>
      <c r="D23" s="352">
        <f>C23/C60</f>
        <v>1.241249999615315E-4</v>
      </c>
      <c r="E23" s="351"/>
    </row>
    <row r="24" spans="1:5" x14ac:dyDescent="0.2">
      <c r="A24" s="238" t="s">
        <v>646</v>
      </c>
      <c r="B24" s="238" t="s">
        <v>647</v>
      </c>
      <c r="C24" s="254">
        <v>1678</v>
      </c>
      <c r="D24" s="352">
        <f>C24/C60</f>
        <v>2.3907455226750441E-4</v>
      </c>
      <c r="E24" s="351"/>
    </row>
    <row r="25" spans="1:5" x14ac:dyDescent="0.2">
      <c r="A25" s="238" t="s">
        <v>648</v>
      </c>
      <c r="B25" s="238" t="s">
        <v>649</v>
      </c>
      <c r="C25" s="254">
        <v>90.03</v>
      </c>
      <c r="D25" s="352">
        <f>C25/C60</f>
        <v>1.2827104851396557E-5</v>
      </c>
      <c r="E25" s="351"/>
    </row>
    <row r="26" spans="1:5" x14ac:dyDescent="0.2">
      <c r="A26" s="238" t="s">
        <v>650</v>
      </c>
      <c r="B26" s="238" t="s">
        <v>651</v>
      </c>
      <c r="C26" s="254">
        <v>670</v>
      </c>
      <c r="D26" s="352">
        <f>C26/C60</f>
        <v>9.5458849832674589E-5</v>
      </c>
      <c r="E26" s="351"/>
    </row>
    <row r="27" spans="1:5" x14ac:dyDescent="0.2">
      <c r="A27" s="238" t="s">
        <v>652</v>
      </c>
      <c r="B27" s="238" t="s">
        <v>653</v>
      </c>
      <c r="C27" s="254">
        <v>11708.49</v>
      </c>
      <c r="D27" s="352">
        <f>C27/C60</f>
        <v>1.6681775950408537E-3</v>
      </c>
      <c r="E27" s="351"/>
    </row>
    <row r="28" spans="1:5" x14ac:dyDescent="0.2">
      <c r="A28" s="238" t="s">
        <v>654</v>
      </c>
      <c r="B28" s="238" t="s">
        <v>655</v>
      </c>
      <c r="C28" s="254">
        <v>418</v>
      </c>
      <c r="D28" s="352">
        <f>C28/C60</f>
        <v>5.9554924223967126E-5</v>
      </c>
      <c r="E28" s="351"/>
    </row>
    <row r="29" spans="1:5" x14ac:dyDescent="0.2">
      <c r="A29" s="238" t="s">
        <v>656</v>
      </c>
      <c r="B29" s="238" t="s">
        <v>657</v>
      </c>
      <c r="C29" s="254">
        <v>5406.34</v>
      </c>
      <c r="D29" s="352">
        <f>C29/C60</f>
        <v>7.7027313164833126E-4</v>
      </c>
      <c r="E29" s="351"/>
    </row>
    <row r="30" spans="1:5" x14ac:dyDescent="0.2">
      <c r="A30" s="238" t="s">
        <v>658</v>
      </c>
      <c r="B30" s="238" t="s">
        <v>659</v>
      </c>
      <c r="C30" s="254">
        <v>3078.83</v>
      </c>
      <c r="D30" s="352">
        <f>C30/C60</f>
        <v>4.3865906064228876E-4</v>
      </c>
      <c r="E30" s="351"/>
    </row>
    <row r="31" spans="1:5" x14ac:dyDescent="0.2">
      <c r="A31" s="238" t="s">
        <v>660</v>
      </c>
      <c r="B31" s="238" t="s">
        <v>661</v>
      </c>
      <c r="C31" s="254">
        <v>320</v>
      </c>
      <c r="D31" s="352">
        <f>C31/C60</f>
        <v>4.559228648724756E-5</v>
      </c>
      <c r="E31" s="351"/>
    </row>
    <row r="32" spans="1:5" x14ac:dyDescent="0.2">
      <c r="A32" s="238" t="s">
        <v>662</v>
      </c>
      <c r="B32" s="238" t="s">
        <v>663</v>
      </c>
      <c r="C32" s="254">
        <v>40.909999999999997</v>
      </c>
      <c r="D32" s="352">
        <f>C32/C60</f>
        <v>5.828688875604055E-6</v>
      </c>
      <c r="E32" s="351"/>
    </row>
    <row r="33" spans="1:5" x14ac:dyDescent="0.2">
      <c r="A33" s="238" t="s">
        <v>664</v>
      </c>
      <c r="B33" s="238" t="s">
        <v>665</v>
      </c>
      <c r="C33" s="254">
        <v>384770.16</v>
      </c>
      <c r="D33" s="352">
        <f>C33/C60</f>
        <v>5.4820473020200253E-2</v>
      </c>
      <c r="E33" s="351"/>
    </row>
    <row r="34" spans="1:5" x14ac:dyDescent="0.2">
      <c r="A34" s="238" t="s">
        <v>666</v>
      </c>
      <c r="B34" s="238" t="s">
        <v>667</v>
      </c>
      <c r="C34" s="254">
        <v>27979.200000000001</v>
      </c>
      <c r="D34" s="352">
        <f>C34/C60</f>
        <v>3.9863615690124907E-3</v>
      </c>
      <c r="E34" s="351"/>
    </row>
    <row r="35" spans="1:5" x14ac:dyDescent="0.2">
      <c r="A35" s="238" t="s">
        <v>668</v>
      </c>
      <c r="B35" s="238" t="s">
        <v>669</v>
      </c>
      <c r="C35" s="254">
        <v>152.91</v>
      </c>
      <c r="D35" s="352">
        <f>C35/C60</f>
        <v>2.1785989146140703E-5</v>
      </c>
      <c r="E35" s="351"/>
    </row>
    <row r="36" spans="1:5" x14ac:dyDescent="0.2">
      <c r="A36" s="238" t="s">
        <v>670</v>
      </c>
      <c r="B36" s="238" t="s">
        <v>671</v>
      </c>
      <c r="C36" s="254">
        <v>2233.64</v>
      </c>
      <c r="D36" s="352">
        <f>C36/C60</f>
        <v>3.1823985871679889E-4</v>
      </c>
      <c r="E36" s="351"/>
    </row>
    <row r="37" spans="1:5" x14ac:dyDescent="0.2">
      <c r="A37" s="238" t="s">
        <v>672</v>
      </c>
      <c r="B37" s="238" t="s">
        <v>673</v>
      </c>
      <c r="C37" s="254">
        <v>1403.6</v>
      </c>
      <c r="D37" s="352">
        <f>C37/C60</f>
        <v>1.999791666046896E-4</v>
      </c>
      <c r="E37" s="351"/>
    </row>
    <row r="38" spans="1:5" x14ac:dyDescent="0.2">
      <c r="A38" s="238" t="s">
        <v>674</v>
      </c>
      <c r="B38" s="238" t="s">
        <v>675</v>
      </c>
      <c r="C38" s="254">
        <v>48881.34</v>
      </c>
      <c r="D38" s="352">
        <f>C38/C60</f>
        <v>6.96441267862673E-3</v>
      </c>
      <c r="E38" s="351"/>
    </row>
    <row r="39" spans="1:5" x14ac:dyDescent="0.2">
      <c r="A39" s="238" t="s">
        <v>676</v>
      </c>
      <c r="B39" s="238" t="s">
        <v>677</v>
      </c>
      <c r="C39" s="254">
        <v>56789</v>
      </c>
      <c r="D39" s="352">
        <f>C39/C60</f>
        <v>8.0910636166384425E-3</v>
      </c>
      <c r="E39" s="351"/>
    </row>
    <row r="40" spans="1:5" x14ac:dyDescent="0.2">
      <c r="A40" s="238" t="s">
        <v>678</v>
      </c>
      <c r="B40" s="238" t="s">
        <v>679</v>
      </c>
      <c r="C40" s="254">
        <v>15375</v>
      </c>
      <c r="D40" s="352">
        <f>C40/C60</f>
        <v>2.1905668898169728E-3</v>
      </c>
      <c r="E40" s="351"/>
    </row>
    <row r="41" spans="1:5" x14ac:dyDescent="0.2">
      <c r="A41" s="238" t="s">
        <v>680</v>
      </c>
      <c r="B41" s="238" t="s">
        <v>681</v>
      </c>
      <c r="C41" s="254">
        <v>3027.6</v>
      </c>
      <c r="D41" s="352">
        <f>C41/C60</f>
        <v>4.3136002052747099E-4</v>
      </c>
      <c r="E41" s="351"/>
    </row>
    <row r="42" spans="1:5" x14ac:dyDescent="0.2">
      <c r="A42" s="238" t="s">
        <v>682</v>
      </c>
      <c r="B42" s="238" t="s">
        <v>683</v>
      </c>
      <c r="C42" s="254">
        <v>13575.69</v>
      </c>
      <c r="D42" s="352">
        <f>C42/C60</f>
        <v>1.9342085866939434E-3</v>
      </c>
      <c r="E42" s="351"/>
    </row>
    <row r="43" spans="1:5" x14ac:dyDescent="0.2">
      <c r="A43" s="238" t="s">
        <v>684</v>
      </c>
      <c r="B43" s="238" t="s">
        <v>685</v>
      </c>
      <c r="C43" s="254">
        <v>7872.24</v>
      </c>
      <c r="D43" s="352">
        <f>C43/C60</f>
        <v>1.1216044418011553E-3</v>
      </c>
      <c r="E43" s="351"/>
    </row>
    <row r="44" spans="1:5" x14ac:dyDescent="0.2">
      <c r="A44" s="238" t="s">
        <v>686</v>
      </c>
      <c r="B44" s="238" t="s">
        <v>687</v>
      </c>
      <c r="C44" s="254">
        <v>31836.2</v>
      </c>
      <c r="D44" s="352">
        <f>C44/C60</f>
        <v>4.5358910970790967E-3</v>
      </c>
      <c r="E44" s="351"/>
    </row>
    <row r="45" spans="1:5" x14ac:dyDescent="0.2">
      <c r="A45" s="238" t="s">
        <v>688</v>
      </c>
      <c r="B45" s="238" t="s">
        <v>689</v>
      </c>
      <c r="C45" s="254">
        <v>111754.4</v>
      </c>
      <c r="D45" s="352">
        <f>C45/C60</f>
        <v>1.5922308190657684E-2</v>
      </c>
      <c r="E45" s="351"/>
    </row>
    <row r="46" spans="1:5" x14ac:dyDescent="0.2">
      <c r="A46" s="238" t="s">
        <v>690</v>
      </c>
      <c r="B46" s="238" t="s">
        <v>691</v>
      </c>
      <c r="C46" s="254">
        <v>20000</v>
      </c>
      <c r="D46" s="352">
        <f>C46/C60</f>
        <v>2.8495179054529728E-3</v>
      </c>
      <c r="E46" s="351"/>
    </row>
    <row r="47" spans="1:5" x14ac:dyDescent="0.2">
      <c r="A47" s="238" t="s">
        <v>692</v>
      </c>
      <c r="B47" s="238" t="s">
        <v>693</v>
      </c>
      <c r="C47" s="254">
        <v>23583.51</v>
      </c>
      <c r="D47" s="352">
        <f>C47/C60</f>
        <v>3.3600817009214615E-3</v>
      </c>
      <c r="E47" s="351"/>
    </row>
    <row r="48" spans="1:5" x14ac:dyDescent="0.2">
      <c r="A48" s="238" t="s">
        <v>694</v>
      </c>
      <c r="B48" s="238" t="s">
        <v>695</v>
      </c>
      <c r="C48" s="254">
        <v>1438.4</v>
      </c>
      <c r="D48" s="352">
        <f>C48/C60</f>
        <v>2.0493732776017781E-4</v>
      </c>
      <c r="E48" s="351"/>
    </row>
    <row r="49" spans="1:5" x14ac:dyDescent="0.2">
      <c r="A49" s="238" t="s">
        <v>696</v>
      </c>
      <c r="B49" s="238" t="s">
        <v>697</v>
      </c>
      <c r="C49" s="254">
        <v>5434.6</v>
      </c>
      <c r="D49" s="352">
        <f>C49/C60</f>
        <v>7.7429950044873627E-4</v>
      </c>
      <c r="E49" s="351"/>
    </row>
    <row r="50" spans="1:5" x14ac:dyDescent="0.2">
      <c r="A50" s="238" t="s">
        <v>698</v>
      </c>
      <c r="B50" s="238" t="s">
        <v>699</v>
      </c>
      <c r="C50" s="254">
        <v>62198.79</v>
      </c>
      <c r="D50" s="352">
        <f>C50/C60</f>
        <v>8.8618282901254657E-3</v>
      </c>
      <c r="E50" s="351"/>
    </row>
    <row r="51" spans="1:5" x14ac:dyDescent="0.2">
      <c r="A51" s="238" t="s">
        <v>700</v>
      </c>
      <c r="B51" s="238" t="s">
        <v>701</v>
      </c>
      <c r="C51" s="254">
        <v>105</v>
      </c>
      <c r="D51" s="352">
        <f>C51/C60</f>
        <v>1.4959969003628107E-5</v>
      </c>
      <c r="E51" s="351"/>
    </row>
    <row r="52" spans="1:5" x14ac:dyDescent="0.2">
      <c r="A52" s="238" t="s">
        <v>702</v>
      </c>
      <c r="B52" s="238" t="s">
        <v>703</v>
      </c>
      <c r="C52" s="254">
        <v>10084</v>
      </c>
      <c r="D52" s="352">
        <f>C52/C60</f>
        <v>1.4367269279293889E-3</v>
      </c>
      <c r="E52" s="351"/>
    </row>
    <row r="53" spans="1:5" x14ac:dyDescent="0.2">
      <c r="A53" s="238" t="s">
        <v>704</v>
      </c>
      <c r="B53" s="238" t="s">
        <v>705</v>
      </c>
      <c r="C53" s="254">
        <v>1275087.42</v>
      </c>
      <c r="D53" s="352">
        <f>C53/C60</f>
        <v>0.18166922171539174</v>
      </c>
      <c r="E53" s="351"/>
    </row>
    <row r="54" spans="1:5" x14ac:dyDescent="0.2">
      <c r="A54" s="238"/>
      <c r="B54" s="238"/>
      <c r="C54" s="254"/>
      <c r="D54" s="352">
        <f>C54/C60</f>
        <v>0</v>
      </c>
      <c r="E54" s="351"/>
    </row>
    <row r="55" spans="1:5" x14ac:dyDescent="0.2">
      <c r="A55" s="238"/>
      <c r="B55" s="238"/>
      <c r="C55" s="254"/>
      <c r="D55" s="352">
        <f>C55/C60</f>
        <v>0</v>
      </c>
      <c r="E55" s="351"/>
    </row>
    <row r="56" spans="1:5" x14ac:dyDescent="0.2">
      <c r="A56" s="238"/>
      <c r="B56" s="238"/>
      <c r="C56" s="254"/>
      <c r="D56" s="352">
        <f>C56/C60</f>
        <v>0</v>
      </c>
      <c r="E56" s="351"/>
    </row>
    <row r="57" spans="1:5" x14ac:dyDescent="0.2">
      <c r="A57" s="238"/>
      <c r="B57" s="238"/>
      <c r="C57" s="254"/>
      <c r="D57" s="352">
        <f>C57/C60</f>
        <v>0</v>
      </c>
      <c r="E57" s="351"/>
    </row>
    <row r="58" spans="1:5" x14ac:dyDescent="0.2">
      <c r="A58" s="238"/>
      <c r="B58" s="238"/>
      <c r="C58" s="254"/>
      <c r="D58" s="352">
        <f>C58/C60</f>
        <v>0</v>
      </c>
      <c r="E58" s="351"/>
    </row>
    <row r="59" spans="1:5" x14ac:dyDescent="0.2">
      <c r="A59" s="238"/>
      <c r="B59" s="238"/>
      <c r="C59" s="254"/>
      <c r="D59" s="352">
        <f>C59/C60</f>
        <v>0</v>
      </c>
      <c r="E59" s="351"/>
    </row>
    <row r="60" spans="1:5" x14ac:dyDescent="0.2">
      <c r="A60" s="253"/>
      <c r="B60" s="253" t="s">
        <v>361</v>
      </c>
      <c r="C60" s="252">
        <f>SUM(C8:C59)</f>
        <v>7018731.120000001</v>
      </c>
      <c r="D60" s="350">
        <f>SUM(D8:D59)</f>
        <v>0.99999999999999933</v>
      </c>
      <c r="E60" s="312"/>
    </row>
    <row r="61" spans="1:5" x14ac:dyDescent="0.2">
      <c r="A61" s="349"/>
      <c r="B61" s="349"/>
      <c r="C61" s="348"/>
      <c r="D61" s="347"/>
      <c r="E61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143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241</v>
      </c>
      <c r="G7" s="316" t="s">
        <v>339</v>
      </c>
    </row>
    <row r="8" spans="1:7" x14ac:dyDescent="0.2">
      <c r="A8" s="238" t="s">
        <v>706</v>
      </c>
      <c r="B8" s="238" t="s">
        <v>707</v>
      </c>
      <c r="C8" s="254">
        <v>440546.85</v>
      </c>
      <c r="D8" s="254">
        <v>440546.85</v>
      </c>
      <c r="E8" s="254">
        <v>0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440546.85</v>
      </c>
      <c r="D14" s="239">
        <f>SUM(D8:D13)</f>
        <v>440546.85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143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selection activeCell="A22" sqref="A22:J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x14ac:dyDescent="0.2">
      <c r="A8" s="238" t="s">
        <v>708</v>
      </c>
      <c r="B8" s="238" t="s">
        <v>709</v>
      </c>
      <c r="C8" s="254">
        <v>-782411.5</v>
      </c>
      <c r="D8" s="254">
        <v>0</v>
      </c>
      <c r="E8" s="254">
        <v>782411.5</v>
      </c>
      <c r="F8" s="362"/>
    </row>
    <row r="9" spans="1:6" x14ac:dyDescent="0.2">
      <c r="A9" s="238" t="s">
        <v>708</v>
      </c>
      <c r="B9" s="238" t="s">
        <v>710</v>
      </c>
      <c r="C9" s="254">
        <v>0</v>
      </c>
      <c r="D9" s="254">
        <v>1271647.9099999999</v>
      </c>
      <c r="E9" s="254">
        <v>1271647.9099999999</v>
      </c>
      <c r="F9" s="362"/>
    </row>
    <row r="10" spans="1:6" x14ac:dyDescent="0.2">
      <c r="A10" s="238" t="s">
        <v>711</v>
      </c>
      <c r="B10" s="238" t="s">
        <v>712</v>
      </c>
      <c r="C10" s="254">
        <v>-535711.32999999996</v>
      </c>
      <c r="D10" s="254">
        <v>-535711.32999999996</v>
      </c>
      <c r="E10" s="254">
        <v>0</v>
      </c>
      <c r="F10" s="362"/>
    </row>
    <row r="11" spans="1:6" x14ac:dyDescent="0.2">
      <c r="A11" s="238" t="s">
        <v>713</v>
      </c>
      <c r="B11" s="238" t="s">
        <v>714</v>
      </c>
      <c r="C11" s="254">
        <v>417863.26</v>
      </c>
      <c r="D11" s="254">
        <v>417863.26</v>
      </c>
      <c r="E11" s="254">
        <v>0</v>
      </c>
      <c r="F11" s="362"/>
    </row>
    <row r="12" spans="1:6" x14ac:dyDescent="0.2">
      <c r="A12" s="238" t="s">
        <v>715</v>
      </c>
      <c r="B12" s="238" t="s">
        <v>716</v>
      </c>
      <c r="C12" s="254">
        <v>-780924.77</v>
      </c>
      <c r="D12" s="254">
        <v>-780924.77</v>
      </c>
      <c r="E12" s="254">
        <v>0</v>
      </c>
      <c r="F12" s="362"/>
    </row>
    <row r="13" spans="1:6" x14ac:dyDescent="0.2">
      <c r="A13" s="238" t="s">
        <v>717</v>
      </c>
      <c r="B13" s="238" t="s">
        <v>718</v>
      </c>
      <c r="C13" s="254">
        <v>-914694.1</v>
      </c>
      <c r="D13" s="254">
        <v>-914694.1</v>
      </c>
      <c r="E13" s="254">
        <v>0</v>
      </c>
      <c r="F13" s="362"/>
    </row>
    <row r="14" spans="1:6" x14ac:dyDescent="0.2">
      <c r="A14" s="238" t="s">
        <v>719</v>
      </c>
      <c r="B14" s="238" t="s">
        <v>720</v>
      </c>
      <c r="C14" s="254">
        <v>-389858.72</v>
      </c>
      <c r="D14" s="254">
        <v>-111209.87</v>
      </c>
      <c r="E14" s="254">
        <v>278648.84999999998</v>
      </c>
      <c r="F14" s="362"/>
    </row>
    <row r="15" spans="1:6" x14ac:dyDescent="0.2">
      <c r="A15" s="238" t="s">
        <v>721</v>
      </c>
      <c r="B15" s="238" t="s">
        <v>722</v>
      </c>
      <c r="C15" s="254">
        <v>0</v>
      </c>
      <c r="D15" s="254">
        <v>-282435.5</v>
      </c>
      <c r="E15" s="254">
        <v>-282435.5</v>
      </c>
      <c r="F15" s="362"/>
    </row>
    <row r="16" spans="1:6" x14ac:dyDescent="0.2">
      <c r="A16" s="238" t="s">
        <v>723</v>
      </c>
      <c r="B16" s="238" t="s">
        <v>724</v>
      </c>
      <c r="C16" s="254">
        <v>-115902.3</v>
      </c>
      <c r="D16" s="254">
        <v>-115902.3</v>
      </c>
      <c r="E16" s="254">
        <v>0</v>
      </c>
      <c r="F16" s="362"/>
    </row>
    <row r="17" spans="1:6" x14ac:dyDescent="0.2">
      <c r="A17" s="238" t="s">
        <v>725</v>
      </c>
      <c r="B17" s="238" t="s">
        <v>726</v>
      </c>
      <c r="C17" s="254">
        <v>-306794.48</v>
      </c>
      <c r="D17" s="254">
        <v>-306794.48</v>
      </c>
      <c r="E17" s="254">
        <v>0</v>
      </c>
      <c r="F17" s="362"/>
    </row>
    <row r="18" spans="1:6" x14ac:dyDescent="0.2">
      <c r="A18" s="238" t="s">
        <v>727</v>
      </c>
      <c r="B18" s="238" t="s">
        <v>728</v>
      </c>
      <c r="C18" s="254">
        <v>-18522.89</v>
      </c>
      <c r="D18" s="254">
        <v>-18522.89</v>
      </c>
      <c r="E18" s="254">
        <v>0</v>
      </c>
      <c r="F18" s="362"/>
    </row>
    <row r="19" spans="1:6" x14ac:dyDescent="0.2">
      <c r="A19" s="238" t="s">
        <v>729</v>
      </c>
      <c r="B19" s="238" t="s">
        <v>730</v>
      </c>
      <c r="C19" s="254">
        <v>-626392.28</v>
      </c>
      <c r="D19" s="254">
        <v>-885290.53</v>
      </c>
      <c r="E19" s="254">
        <v>-258898.25</v>
      </c>
      <c r="F19" s="362"/>
    </row>
    <row r="20" spans="1:6" x14ac:dyDescent="0.2">
      <c r="A20" s="238" t="s">
        <v>731</v>
      </c>
      <c r="B20" s="238" t="s">
        <v>732</v>
      </c>
      <c r="C20" s="254">
        <v>-166666</v>
      </c>
      <c r="D20" s="254">
        <v>-166666</v>
      </c>
      <c r="E20" s="254">
        <v>0</v>
      </c>
      <c r="F20" s="362"/>
    </row>
    <row r="21" spans="1:6" x14ac:dyDescent="0.2">
      <c r="A21" s="238" t="s">
        <v>733</v>
      </c>
      <c r="B21" s="238" t="s">
        <v>734</v>
      </c>
      <c r="C21" s="254">
        <v>-19953.599999999999</v>
      </c>
      <c r="D21" s="254">
        <v>-39704.199999999997</v>
      </c>
      <c r="E21" s="254">
        <v>-19750.599999999999</v>
      </c>
      <c r="F21" s="362"/>
    </row>
    <row r="22" spans="1:6" x14ac:dyDescent="0.2">
      <c r="A22" s="238" t="s">
        <v>735</v>
      </c>
      <c r="B22" s="238" t="s">
        <v>736</v>
      </c>
      <c r="C22" s="254">
        <v>0</v>
      </c>
      <c r="D22" s="254">
        <v>-481012</v>
      </c>
      <c r="E22" s="254">
        <v>-481012</v>
      </c>
      <c r="F22" s="362"/>
    </row>
    <row r="23" spans="1:6" x14ac:dyDescent="0.2">
      <c r="A23" s="238"/>
      <c r="B23" s="238"/>
      <c r="C23" s="254"/>
      <c r="D23" s="254"/>
      <c r="E23" s="254"/>
      <c r="F23" s="362"/>
    </row>
    <row r="24" spans="1:6" x14ac:dyDescent="0.2">
      <c r="A24" s="253"/>
      <c r="B24" s="253" t="s">
        <v>370</v>
      </c>
      <c r="C24" s="252">
        <f>SUM(C8:C23)</f>
        <v>-4239968.71</v>
      </c>
      <c r="D24" s="252">
        <f>SUM(D8:D23)</f>
        <v>-2949356.8000000003</v>
      </c>
      <c r="E24" s="252">
        <f>SUM(E8:E23)</f>
        <v>1290611.9099999997</v>
      </c>
      <c r="F24" s="253"/>
    </row>
  </sheetData>
  <protectedRanges>
    <protectedRange sqref="F24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242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519</v>
      </c>
      <c r="B8" s="238" t="s">
        <v>520</v>
      </c>
      <c r="C8" s="254">
        <v>513231.26</v>
      </c>
      <c r="D8" s="254">
        <v>513812.63</v>
      </c>
      <c r="E8" s="254">
        <v>519367.66</v>
      </c>
      <c r="F8" s="254">
        <v>517237.22</v>
      </c>
      <c r="G8" s="254"/>
      <c r="H8" s="254"/>
    </row>
    <row r="9" spans="1:10" x14ac:dyDescent="0.2">
      <c r="A9" s="238" t="s">
        <v>521</v>
      </c>
      <c r="B9" s="238" t="s">
        <v>522</v>
      </c>
      <c r="C9" s="254">
        <v>0</v>
      </c>
      <c r="D9" s="254">
        <v>0</v>
      </c>
      <c r="E9" s="254">
        <v>0</v>
      </c>
      <c r="F9" s="254">
        <v>50083</v>
      </c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513231.26</v>
      </c>
      <c r="D14" s="252">
        <f t="shared" si="0"/>
        <v>513812.63</v>
      </c>
      <c r="E14" s="252">
        <f t="shared" si="0"/>
        <v>519367.66</v>
      </c>
      <c r="F14" s="252">
        <f t="shared" si="0"/>
        <v>567320.22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242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518</v>
      </c>
      <c r="B20" s="238" t="s">
        <v>518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143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E22" sqref="E2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111200001</v>
      </c>
      <c r="B8" s="287" t="s">
        <v>737</v>
      </c>
      <c r="C8" s="254">
        <v>60618.14</v>
      </c>
      <c r="D8" s="254">
        <v>60618.14</v>
      </c>
      <c r="E8" s="254">
        <v>0</v>
      </c>
    </row>
    <row r="9" spans="1:5" x14ac:dyDescent="0.2">
      <c r="A9" s="287">
        <v>111200002</v>
      </c>
      <c r="B9" s="287" t="s">
        <v>738</v>
      </c>
      <c r="C9" s="254">
        <v>129.91999999999999</v>
      </c>
      <c r="D9" s="254">
        <v>129.91999999999999</v>
      </c>
      <c r="E9" s="254">
        <v>0</v>
      </c>
    </row>
    <row r="10" spans="1:5" x14ac:dyDescent="0.2">
      <c r="A10" s="287">
        <v>111200003</v>
      </c>
      <c r="B10" s="287" t="s">
        <v>739</v>
      </c>
      <c r="C10" s="254">
        <v>9253.16</v>
      </c>
      <c r="D10" s="254">
        <v>9253.16</v>
      </c>
      <c r="E10" s="254">
        <v>0</v>
      </c>
    </row>
    <row r="11" spans="1:5" x14ac:dyDescent="0.2">
      <c r="A11" s="287">
        <v>111200101</v>
      </c>
      <c r="B11" s="287" t="s">
        <v>740</v>
      </c>
      <c r="C11" s="254">
        <v>33286.74</v>
      </c>
      <c r="D11" s="254">
        <v>16118.74</v>
      </c>
      <c r="E11" s="254">
        <v>-17168</v>
      </c>
    </row>
    <row r="12" spans="1:5" x14ac:dyDescent="0.2">
      <c r="A12" s="287">
        <v>111200110</v>
      </c>
      <c r="B12" s="287" t="s">
        <v>741</v>
      </c>
      <c r="C12" s="254">
        <v>-1000</v>
      </c>
      <c r="D12" s="254">
        <v>-1000</v>
      </c>
      <c r="E12" s="254">
        <v>0</v>
      </c>
    </row>
    <row r="13" spans="1:5" x14ac:dyDescent="0.2">
      <c r="A13" s="287">
        <v>111200116</v>
      </c>
      <c r="B13" s="287" t="s">
        <v>742</v>
      </c>
      <c r="C13" s="254">
        <v>130865.69</v>
      </c>
      <c r="D13" s="254">
        <v>130662.69</v>
      </c>
      <c r="E13" s="254">
        <v>-203</v>
      </c>
    </row>
    <row r="14" spans="1:5" x14ac:dyDescent="0.2">
      <c r="A14" s="287">
        <v>111200118</v>
      </c>
      <c r="B14" s="287" t="s">
        <v>743</v>
      </c>
      <c r="C14" s="254">
        <v>18136.599999999999</v>
      </c>
      <c r="D14" s="254">
        <v>17933.599999999999</v>
      </c>
      <c r="E14" s="254">
        <v>-203</v>
      </c>
    </row>
    <row r="15" spans="1:5" x14ac:dyDescent="0.2">
      <c r="A15" s="287">
        <v>111200119</v>
      </c>
      <c r="B15" s="287" t="s">
        <v>744</v>
      </c>
      <c r="C15" s="254">
        <v>-3000</v>
      </c>
      <c r="D15" s="254">
        <v>-3000</v>
      </c>
      <c r="E15" s="254">
        <v>0</v>
      </c>
    </row>
    <row r="16" spans="1:5" x14ac:dyDescent="0.2">
      <c r="A16" s="287">
        <v>111200124</v>
      </c>
      <c r="B16" s="287" t="s">
        <v>745</v>
      </c>
      <c r="C16" s="254">
        <v>19750.599999999999</v>
      </c>
      <c r="D16" s="254">
        <v>19547.599999999999</v>
      </c>
      <c r="E16" s="254">
        <v>-203</v>
      </c>
    </row>
    <row r="17" spans="1:5" x14ac:dyDescent="0.2">
      <c r="A17" s="287">
        <v>111200130</v>
      </c>
      <c r="B17" s="287" t="s">
        <v>746</v>
      </c>
      <c r="C17" s="254">
        <v>30040.49</v>
      </c>
      <c r="D17" s="254">
        <v>23725.86</v>
      </c>
      <c r="E17" s="254">
        <v>-6314.63</v>
      </c>
    </row>
    <row r="18" spans="1:5" x14ac:dyDescent="0.2">
      <c r="A18" s="287">
        <v>111200133</v>
      </c>
      <c r="B18" s="287" t="s">
        <v>747</v>
      </c>
      <c r="C18" s="254">
        <v>906158.64</v>
      </c>
      <c r="D18" s="254">
        <v>2041369.51</v>
      </c>
      <c r="E18" s="254">
        <v>1135210.8700000001</v>
      </c>
    </row>
    <row r="19" spans="1:5" x14ac:dyDescent="0.2">
      <c r="A19" s="287">
        <v>111200136</v>
      </c>
      <c r="B19" s="287" t="s">
        <v>748</v>
      </c>
      <c r="C19" s="254">
        <v>65141.43</v>
      </c>
      <c r="D19" s="254">
        <v>115431.03999999999</v>
      </c>
      <c r="E19" s="254">
        <v>50289.61</v>
      </c>
    </row>
    <row r="20" spans="1:5" x14ac:dyDescent="0.2">
      <c r="A20" s="287">
        <v>111200138</v>
      </c>
      <c r="B20" s="287" t="s">
        <v>749</v>
      </c>
      <c r="C20" s="254">
        <v>0</v>
      </c>
      <c r="D20" s="254">
        <v>0.03</v>
      </c>
      <c r="E20" s="254">
        <v>0.03</v>
      </c>
    </row>
    <row r="21" spans="1:5" x14ac:dyDescent="0.2">
      <c r="A21" s="287">
        <v>111200139</v>
      </c>
      <c r="B21" s="287" t="s">
        <v>750</v>
      </c>
      <c r="C21" s="254">
        <v>0</v>
      </c>
      <c r="D21" s="254">
        <v>0.12</v>
      </c>
      <c r="E21" s="254">
        <v>0.12</v>
      </c>
    </row>
    <row r="22" spans="1:5" x14ac:dyDescent="0.2">
      <c r="A22" s="287">
        <v>111200140</v>
      </c>
      <c r="B22" s="287" t="s">
        <v>751</v>
      </c>
      <c r="C22" s="254">
        <v>0</v>
      </c>
      <c r="D22" s="254">
        <v>6508.12</v>
      </c>
      <c r="E22" s="254">
        <v>6508.12</v>
      </c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373</v>
      </c>
      <c r="C162" s="252">
        <f>SUM(C8:C161)</f>
        <v>1269381.4099999999</v>
      </c>
      <c r="D162" s="252">
        <f>SUM(D8:D161)</f>
        <v>2437298.5300000003</v>
      </c>
      <c r="E162" s="252">
        <f>SUM(E8:E161)</f>
        <v>1167917.1200000006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143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380</v>
      </c>
      <c r="B5" s="477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/>
      <c r="B8" s="375" t="s">
        <v>518</v>
      </c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318</v>
      </c>
      <c r="C32" s="370">
        <f>SUM(C8:C31)</f>
        <v>0</v>
      </c>
      <c r="D32" s="369">
        <v>0</v>
      </c>
    </row>
    <row r="35" spans="1:4" x14ac:dyDescent="0.2">
      <c r="A35" s="476" t="s">
        <v>379</v>
      </c>
      <c r="B35" s="477"/>
      <c r="C35" s="380"/>
      <c r="D35" s="379" t="s">
        <v>378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>
        <v>124135151</v>
      </c>
      <c r="B38" s="375" t="s">
        <v>540</v>
      </c>
      <c r="C38" s="373">
        <v>7999</v>
      </c>
      <c r="D38" s="372"/>
    </row>
    <row r="39" spans="1:4" x14ac:dyDescent="0.2">
      <c r="A39" s="374">
        <v>124415411</v>
      </c>
      <c r="B39" s="375" t="s">
        <v>550</v>
      </c>
      <c r="C39" s="373">
        <v>481012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489011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8" t="s">
        <v>213</v>
      </c>
      <c r="B6" s="468"/>
      <c r="C6" s="468"/>
      <c r="D6" s="469"/>
    </row>
    <row r="7" spans="1:4" ht="27.95" customHeight="1" thickBot="1" x14ac:dyDescent="0.25">
      <c r="A7" s="478" t="s">
        <v>214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24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227</v>
      </c>
      <c r="B6" s="477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>
        <f>SUM(C10+C19+C22+C28+C30+C32)</f>
        <v>0</v>
      </c>
      <c r="D9" s="388">
        <f>SUM(D10+D19+D22+D28+D30+D32)</f>
        <v>0</v>
      </c>
    </row>
    <row r="10" spans="1:4" x14ac:dyDescent="0.2">
      <c r="A10" s="390">
        <v>5510</v>
      </c>
      <c r="B10" s="393" t="s">
        <v>412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411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410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409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408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407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406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405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404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403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402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401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400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399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398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397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396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395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394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394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393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393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392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391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390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389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388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387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386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385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384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383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382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381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B29" sqref="B29:B3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08">
        <v>900001</v>
      </c>
      <c r="B8" s="410" t="s">
        <v>428</v>
      </c>
      <c r="C8" s="406">
        <v>9050039.8800000008</v>
      </c>
    </row>
    <row r="9" spans="1:3" x14ac:dyDescent="0.2">
      <c r="A9" s="408">
        <v>900002</v>
      </c>
      <c r="B9" s="407" t="s">
        <v>427</v>
      </c>
      <c r="C9" s="406">
        <f>SUM(C10:C14)</f>
        <v>0</v>
      </c>
    </row>
    <row r="10" spans="1:3" x14ac:dyDescent="0.2">
      <c r="A10" s="409">
        <v>4320</v>
      </c>
      <c r="B10" s="403" t="s">
        <v>426</v>
      </c>
      <c r="C10" s="400"/>
    </row>
    <row r="11" spans="1:3" ht="22.5" x14ac:dyDescent="0.2">
      <c r="A11" s="409">
        <v>4330</v>
      </c>
      <c r="B11" s="403" t="s">
        <v>425</v>
      </c>
      <c r="C11" s="400"/>
    </row>
    <row r="12" spans="1:3" x14ac:dyDescent="0.2">
      <c r="A12" s="409">
        <v>4340</v>
      </c>
      <c r="B12" s="403" t="s">
        <v>424</v>
      </c>
      <c r="C12" s="400"/>
    </row>
    <row r="13" spans="1:3" x14ac:dyDescent="0.2">
      <c r="A13" s="409">
        <v>4399</v>
      </c>
      <c r="B13" s="403" t="s">
        <v>423</v>
      </c>
      <c r="C13" s="400"/>
    </row>
    <row r="14" spans="1:3" x14ac:dyDescent="0.2">
      <c r="A14" s="402">
        <v>4400</v>
      </c>
      <c r="B14" s="403" t="s">
        <v>422</v>
      </c>
      <c r="C14" s="400"/>
    </row>
    <row r="15" spans="1:3" x14ac:dyDescent="0.2">
      <c r="A15" s="408">
        <v>900003</v>
      </c>
      <c r="B15" s="407" t="s">
        <v>421</v>
      </c>
      <c r="C15" s="406">
        <f>SUM(C16:C19)</f>
        <v>759660.85</v>
      </c>
    </row>
    <row r="16" spans="1:3" x14ac:dyDescent="0.2">
      <c r="A16" s="405">
        <v>52</v>
      </c>
      <c r="B16" s="403" t="s">
        <v>420</v>
      </c>
      <c r="C16" s="400"/>
    </row>
    <row r="17" spans="1:3" x14ac:dyDescent="0.2">
      <c r="A17" s="405">
        <v>62</v>
      </c>
      <c r="B17" s="403" t="s">
        <v>419</v>
      </c>
      <c r="C17" s="400"/>
    </row>
    <row r="18" spans="1:3" x14ac:dyDescent="0.2">
      <c r="A18" s="404" t="s">
        <v>418</v>
      </c>
      <c r="B18" s="403" t="s">
        <v>417</v>
      </c>
      <c r="C18" s="400">
        <v>759660.85</v>
      </c>
    </row>
    <row r="19" spans="1:3" x14ac:dyDescent="0.2">
      <c r="A19" s="402">
        <v>4500</v>
      </c>
      <c r="B19" s="401" t="s">
        <v>416</v>
      </c>
      <c r="C19" s="400"/>
    </row>
    <row r="20" spans="1:3" x14ac:dyDescent="0.2">
      <c r="A20" s="399">
        <v>900004</v>
      </c>
      <c r="B20" s="398" t="s">
        <v>415</v>
      </c>
      <c r="C20" s="397">
        <f>+C8+C9-C15</f>
        <v>8290379.0300000012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216</v>
      </c>
      <c r="B7" s="482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C27" sqref="C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25">
        <v>900001</v>
      </c>
      <c r="B8" s="424" t="s">
        <v>451</v>
      </c>
      <c r="C8" s="423">
        <v>7507742.1200000001</v>
      </c>
    </row>
    <row r="9" spans="1:3" x14ac:dyDescent="0.2">
      <c r="A9" s="425">
        <v>900002</v>
      </c>
      <c r="B9" s="424" t="s">
        <v>450</v>
      </c>
      <c r="C9" s="423">
        <f>SUM(C10:C26)</f>
        <v>489011</v>
      </c>
    </row>
    <row r="10" spans="1:3" x14ac:dyDescent="0.2">
      <c r="A10" s="409">
        <v>5100</v>
      </c>
      <c r="B10" s="422" t="s">
        <v>449</v>
      </c>
      <c r="C10" s="420"/>
    </row>
    <row r="11" spans="1:3" x14ac:dyDescent="0.2">
      <c r="A11" s="409">
        <v>5200</v>
      </c>
      <c r="B11" s="422" t="s">
        <v>448</v>
      </c>
      <c r="C11" s="420"/>
    </row>
    <row r="12" spans="1:3" x14ac:dyDescent="0.2">
      <c r="A12" s="409">
        <v>5300</v>
      </c>
      <c r="B12" s="422" t="s">
        <v>447</v>
      </c>
      <c r="C12" s="420"/>
    </row>
    <row r="13" spans="1:3" x14ac:dyDescent="0.2">
      <c r="A13" s="409">
        <v>5400</v>
      </c>
      <c r="B13" s="422" t="s">
        <v>446</v>
      </c>
      <c r="C13" s="420"/>
    </row>
    <row r="14" spans="1:3" x14ac:dyDescent="0.2">
      <c r="A14" s="409">
        <v>5500</v>
      </c>
      <c r="B14" s="422" t="s">
        <v>445</v>
      </c>
      <c r="C14" s="420"/>
    </row>
    <row r="15" spans="1:3" x14ac:dyDescent="0.2">
      <c r="A15" s="409">
        <v>5600</v>
      </c>
      <c r="B15" s="422" t="s">
        <v>444</v>
      </c>
      <c r="C15" s="420"/>
    </row>
    <row r="16" spans="1:3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/>
    </row>
    <row r="19" spans="1:3" x14ac:dyDescent="0.2">
      <c r="A19" s="405">
        <v>6200</v>
      </c>
      <c r="B19" s="422" t="s">
        <v>439</v>
      </c>
      <c r="C19" s="420"/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>
        <v>489011</v>
      </c>
    </row>
    <row r="27" spans="1:3" x14ac:dyDescent="0.2">
      <c r="A27" s="425">
        <v>900003</v>
      </c>
      <c r="B27" s="424" t="s">
        <v>431</v>
      </c>
      <c r="C27" s="423">
        <f>SUM(C28:C34)</f>
        <v>0</v>
      </c>
    </row>
    <row r="28" spans="1:3" ht="22.5" x14ac:dyDescent="0.2">
      <c r="A28" s="409">
        <v>5510</v>
      </c>
      <c r="B28" s="422" t="s">
        <v>412</v>
      </c>
      <c r="C28" s="420"/>
    </row>
    <row r="29" spans="1:3" x14ac:dyDescent="0.2">
      <c r="A29" s="409">
        <v>5520</v>
      </c>
      <c r="B29" s="422" t="s">
        <v>403</v>
      </c>
      <c r="C29" s="420"/>
    </row>
    <row r="30" spans="1:3" x14ac:dyDescent="0.2">
      <c r="A30" s="409">
        <v>5530</v>
      </c>
      <c r="B30" s="422" t="s">
        <v>400</v>
      </c>
      <c r="C30" s="420"/>
    </row>
    <row r="31" spans="1:3" ht="22.5" x14ac:dyDescent="0.2">
      <c r="A31" s="409">
        <v>5540</v>
      </c>
      <c r="B31" s="422" t="s">
        <v>394</v>
      </c>
      <c r="C31" s="420"/>
    </row>
    <row r="32" spans="1:3" x14ac:dyDescent="0.2">
      <c r="A32" s="409">
        <v>5550</v>
      </c>
      <c r="B32" s="422" t="s">
        <v>393</v>
      </c>
      <c r="C32" s="420"/>
    </row>
    <row r="33" spans="1:3" x14ac:dyDescent="0.2">
      <c r="A33" s="409">
        <v>5590</v>
      </c>
      <c r="B33" s="422" t="s">
        <v>392</v>
      </c>
      <c r="C33" s="420"/>
    </row>
    <row r="34" spans="1:3" x14ac:dyDescent="0.2">
      <c r="A34" s="409">
        <v>5600</v>
      </c>
      <c r="B34" s="421" t="s">
        <v>430</v>
      </c>
      <c r="C34" s="420"/>
    </row>
    <row r="35" spans="1:3" x14ac:dyDescent="0.2">
      <c r="A35" s="419">
        <v>900004</v>
      </c>
      <c r="B35" s="418" t="s">
        <v>429</v>
      </c>
      <c r="C35" s="417">
        <f>+C8-C9+C27</f>
        <v>7018731.1200000001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143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221</v>
      </c>
      <c r="B7" s="482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143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55" zoomScaleNormal="100" zoomScaleSheetLayoutView="100" workbookViewId="0">
      <selection activeCell="B66" sqref="B6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77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516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468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467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464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463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462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461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452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22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37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 t="s">
        <v>523</v>
      </c>
      <c r="B8" s="276" t="s">
        <v>524</v>
      </c>
      <c r="C8" s="222">
        <v>261592.67</v>
      </c>
      <c r="D8" s="274">
        <v>261592.67</v>
      </c>
      <c r="E8" s="274"/>
      <c r="F8" s="274"/>
      <c r="G8" s="273"/>
      <c r="H8" s="264"/>
      <c r="I8" s="272"/>
    </row>
    <row r="9" spans="1:10" x14ac:dyDescent="0.2">
      <c r="A9" s="237" t="s">
        <v>525</v>
      </c>
      <c r="B9" s="276" t="s">
        <v>526</v>
      </c>
      <c r="C9" s="222">
        <v>23499.63</v>
      </c>
      <c r="D9" s="274">
        <v>23499.63</v>
      </c>
      <c r="E9" s="274"/>
      <c r="F9" s="274"/>
      <c r="G9" s="273"/>
      <c r="H9" s="264"/>
      <c r="I9" s="272"/>
    </row>
    <row r="10" spans="1:10" x14ac:dyDescent="0.2">
      <c r="A10" s="237" t="s">
        <v>527</v>
      </c>
      <c r="B10" s="276" t="s">
        <v>528</v>
      </c>
      <c r="C10" s="275">
        <v>9519.84</v>
      </c>
      <c r="D10" s="274">
        <v>9519.84</v>
      </c>
      <c r="E10" s="274"/>
      <c r="F10" s="274"/>
      <c r="G10" s="273"/>
      <c r="H10" s="264"/>
      <c r="I10" s="272"/>
    </row>
    <row r="11" spans="1:10" x14ac:dyDescent="0.2">
      <c r="A11" s="237" t="s">
        <v>529</v>
      </c>
      <c r="B11" s="276" t="s">
        <v>530</v>
      </c>
      <c r="C11" s="275">
        <v>13704.88</v>
      </c>
      <c r="D11" s="274">
        <v>13704.88</v>
      </c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308317.02</v>
      </c>
      <c r="D15" s="252">
        <f>SUM(D8:D14)</f>
        <v>308317.02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 t="s">
        <v>518</v>
      </c>
      <c r="B21" s="223" t="s">
        <v>518</v>
      </c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 t="s">
        <v>518</v>
      </c>
      <c r="B31" s="223" t="s">
        <v>518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 t="s">
        <v>531</v>
      </c>
      <c r="B41" s="223" t="s">
        <v>532</v>
      </c>
      <c r="C41" s="222">
        <v>164697.76</v>
      </c>
      <c r="D41" s="265">
        <v>164697.76</v>
      </c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164697.76</v>
      </c>
      <c r="D45" s="244">
        <f>SUM(D41:D44)</f>
        <v>164697.76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 t="s">
        <v>518</v>
      </c>
      <c r="B51" s="223" t="s">
        <v>518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 t="s">
        <v>518</v>
      </c>
      <c r="B81" s="223" t="s">
        <v>518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 t="s">
        <v>518</v>
      </c>
      <c r="B91" s="223" t="s">
        <v>518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 t="s">
        <v>518</v>
      </c>
      <c r="B101" s="223" t="s">
        <v>518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518</v>
      </c>
      <c r="B111" s="223" t="s">
        <v>518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143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235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151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285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8" t="s">
        <v>289</v>
      </c>
    </row>
    <row r="8" spans="1:4" x14ac:dyDescent="0.2">
      <c r="A8" s="223" t="s">
        <v>518</v>
      </c>
      <c r="B8" s="264" t="s">
        <v>518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242</v>
      </c>
      <c r="D21" s="278" t="s">
        <v>289</v>
      </c>
    </row>
    <row r="22" spans="1:4" x14ac:dyDescent="0.2">
      <c r="A22" s="237" t="s">
        <v>518</v>
      </c>
      <c r="B22" s="276" t="s">
        <v>518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Ger</cp:lastModifiedBy>
  <cp:lastPrinted>2014-12-06T02:27:50Z</cp:lastPrinted>
  <dcterms:created xsi:type="dcterms:W3CDTF">2012-12-11T20:36:24Z</dcterms:created>
  <dcterms:modified xsi:type="dcterms:W3CDTF">2017-10-27T04:16:31Z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