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Entregar ASEG 27feb17\"/>
    </mc:Choice>
  </mc:AlternateContent>
  <bookViews>
    <workbookView xWindow="0" yWindow="0" windowWidth="20490" windowHeight="8820" activeTab="1"/>
  </bookViews>
  <sheets>
    <sheet name="CA" sheetId="6" r:id="rId1"/>
    <sheet name="Integración" sheetId="4" r:id="rId2"/>
    <sheet name="Consolidación 1" sheetId="5" state="hidden" r:id="rId3"/>
    <sheet name="Consolidación 2" sheetId="7" state="hidden" r:id="rId4"/>
  </sheets>
  <definedNames>
    <definedName name="_xlnm._FilterDatabase" localSheetId="0" hidden="1">CA!$B$1:$I$62</definedName>
    <definedName name="_xlnm._FilterDatabase" localSheetId="1" hidden="1">Integración!$A$1:$FR$504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6" i="4" l="1"/>
  <c r="L67" i="4"/>
  <c r="AK56" i="4" l="1"/>
  <c r="AO56" i="4" l="1"/>
  <c r="AG50" i="4" l="1"/>
  <c r="AH15" i="4"/>
  <c r="AH14" i="4" s="1"/>
  <c r="AI15" i="4"/>
  <c r="AI14" i="4" s="1"/>
  <c r="AJ15" i="4"/>
  <c r="AJ14" i="4" s="1"/>
  <c r="AK15" i="4"/>
  <c r="AK14" i="4" s="1"/>
  <c r="AL15" i="4"/>
  <c r="AL14" i="4" s="1"/>
  <c r="AM15" i="4"/>
  <c r="AM14" i="4" s="1"/>
  <c r="AN15" i="4"/>
  <c r="AN14" i="4" s="1"/>
  <c r="AO15" i="4"/>
  <c r="AO14" i="4" s="1"/>
  <c r="AH23" i="4"/>
  <c r="AI23" i="4"/>
  <c r="AJ23" i="4"/>
  <c r="AK23" i="4"/>
  <c r="AL23" i="4"/>
  <c r="AM23" i="4"/>
  <c r="AN23" i="4"/>
  <c r="AO23" i="4"/>
  <c r="AH34" i="4"/>
  <c r="AH33" i="4" s="1"/>
  <c r="AI34" i="4"/>
  <c r="AI33" i="4" s="1"/>
  <c r="AJ34" i="4"/>
  <c r="AJ33" i="4" s="1"/>
  <c r="AK34" i="4"/>
  <c r="AK33" i="4" s="1"/>
  <c r="AL34" i="4"/>
  <c r="AL33" i="4" s="1"/>
  <c r="AM34" i="4"/>
  <c r="AM33" i="4" s="1"/>
  <c r="AN34" i="4"/>
  <c r="AN33" i="4" s="1"/>
  <c r="AO34" i="4"/>
  <c r="AO33" i="4" s="1"/>
  <c r="AH43" i="4"/>
  <c r="AI43" i="4"/>
  <c r="AH51" i="4"/>
  <c r="AI51" i="4"/>
  <c r="AJ51" i="4"/>
  <c r="AK51" i="4"/>
  <c r="AL51" i="4"/>
  <c r="AM51" i="4"/>
  <c r="AN51" i="4"/>
  <c r="AO51" i="4"/>
  <c r="AH56" i="4"/>
  <c r="AH55" i="4" s="1"/>
  <c r="AI56" i="4"/>
  <c r="AI55" i="4" s="1"/>
  <c r="AJ56" i="4"/>
  <c r="AJ55" i="4" s="1"/>
  <c r="AK55" i="4"/>
  <c r="AL56" i="4"/>
  <c r="AL55" i="4" s="1"/>
  <c r="AM56" i="4"/>
  <c r="AM55" i="4" s="1"/>
  <c r="AN55" i="4"/>
  <c r="AO55" i="4"/>
  <c r="AH61" i="4"/>
  <c r="AI61" i="4"/>
  <c r="X14" i="4"/>
  <c r="AM50" i="4" l="1"/>
  <c r="AL50" i="4"/>
  <c r="AH50" i="4"/>
  <c r="AO50" i="4"/>
  <c r="AK50" i="4"/>
  <c r="AI50" i="4"/>
  <c r="AN50" i="4"/>
  <c r="AJ50" i="4"/>
  <c r="BA28" i="4"/>
  <c r="AZ29" i="4"/>
  <c r="AZ30" i="4"/>
  <c r="AZ17" i="4"/>
  <c r="AY17" i="4"/>
  <c r="BA35" i="4"/>
  <c r="AZ35" i="4"/>
  <c r="AY35" i="4"/>
  <c r="DE14" i="4" s="1"/>
  <c r="L24" i="4" l="1"/>
  <c r="M24" i="4"/>
  <c r="N24" i="4"/>
  <c r="L65" i="4"/>
  <c r="M65" i="4"/>
  <c r="N65" i="4"/>
  <c r="L58" i="4"/>
  <c r="M58" i="4"/>
  <c r="N58" i="4"/>
  <c r="L38" i="4"/>
  <c r="M38" i="4"/>
  <c r="N38" i="4"/>
  <c r="L48" i="4"/>
  <c r="M48" i="4"/>
  <c r="N48" i="4"/>
  <c r="L34" i="4"/>
  <c r="M34" i="4"/>
  <c r="N34" i="4"/>
  <c r="L15" i="4"/>
  <c r="L14" i="4" s="1"/>
  <c r="M15" i="4"/>
  <c r="N15" i="4"/>
  <c r="N14" i="4"/>
  <c r="O33" i="4"/>
  <c r="O67" i="4" s="1"/>
  <c r="P33" i="4"/>
  <c r="Q33" i="4"/>
  <c r="R33" i="4"/>
  <c r="M14" i="4" l="1"/>
  <c r="M67" i="4" s="1"/>
  <c r="H58" i="4"/>
  <c r="I58" i="4"/>
  <c r="J58" i="4"/>
  <c r="K58" i="4"/>
  <c r="I38" i="4"/>
  <c r="J38" i="4"/>
  <c r="K38" i="4"/>
  <c r="G65" i="4"/>
  <c r="H65" i="4"/>
  <c r="I65" i="4"/>
  <c r="J65" i="4"/>
  <c r="K65" i="4"/>
  <c r="G52" i="4"/>
  <c r="H52" i="4"/>
  <c r="I52" i="4"/>
  <c r="J52" i="4"/>
  <c r="K52" i="4"/>
  <c r="G48" i="4"/>
  <c r="H48" i="4"/>
  <c r="I48" i="4"/>
  <c r="J48" i="4"/>
  <c r="K48" i="4"/>
  <c r="I27" i="4"/>
  <c r="J27" i="4"/>
  <c r="K27" i="4"/>
  <c r="I24" i="4"/>
  <c r="J24" i="4"/>
  <c r="K24" i="4"/>
  <c r="L33" i="4"/>
  <c r="M33" i="4"/>
  <c r="N33" i="4"/>
  <c r="N67" i="4" s="1"/>
  <c r="I34" i="4"/>
  <c r="J34" i="4"/>
  <c r="K34" i="4"/>
  <c r="I15" i="4"/>
  <c r="J15" i="4"/>
  <c r="K15" i="4"/>
  <c r="J14" i="4" l="1"/>
  <c r="I14" i="4"/>
  <c r="K33" i="4"/>
  <c r="K14" i="4"/>
  <c r="I33" i="4"/>
  <c r="I67" i="4" s="1"/>
  <c r="J33" i="4"/>
  <c r="J67" i="4" s="1"/>
  <c r="FU7" i="5"/>
  <c r="FG7" i="5"/>
  <c r="EB7" i="7"/>
  <c r="DN7" i="7"/>
  <c r="ET440" i="4"/>
  <c r="EF440" i="4"/>
  <c r="ET368" i="4"/>
  <c r="EF368" i="4"/>
  <c r="ET296" i="4"/>
  <c r="EF296" i="4"/>
  <c r="ET224" i="4"/>
  <c r="EF224" i="4"/>
  <c r="ET152" i="4"/>
  <c r="EF152" i="4"/>
  <c r="ET80" i="4"/>
  <c r="EF80" i="4"/>
  <c r="ET8" i="4"/>
  <c r="EF8" i="4"/>
  <c r="K67" i="4" l="1"/>
  <c r="AX61" i="7"/>
  <c r="AX60" i="7" s="1"/>
  <c r="AW61" i="7"/>
  <c r="AV61" i="7"/>
  <c r="AW60" i="7"/>
  <c r="AV60" i="7"/>
  <c r="AX56" i="7"/>
  <c r="AW56" i="7"/>
  <c r="AW55" i="7" s="1"/>
  <c r="AW65" i="7" s="1"/>
  <c r="AV56" i="7"/>
  <c r="AV55" i="7" s="1"/>
  <c r="AX55" i="7"/>
  <c r="AX65" i="7" s="1"/>
  <c r="AX49" i="7"/>
  <c r="AW49" i="7"/>
  <c r="AV49" i="7"/>
  <c r="AX45" i="7"/>
  <c r="AX53" i="7" s="1"/>
  <c r="AW45" i="7"/>
  <c r="AW53" i="7" s="1"/>
  <c r="AV45" i="7"/>
  <c r="AX26" i="7"/>
  <c r="AW26" i="7"/>
  <c r="AV26" i="7"/>
  <c r="AX14" i="7"/>
  <c r="AW14" i="7"/>
  <c r="AW43" i="7" s="1"/>
  <c r="AV14" i="7"/>
  <c r="AV43" i="7" s="1"/>
  <c r="AC60" i="7"/>
  <c r="AB60" i="7"/>
  <c r="AA60" i="7"/>
  <c r="AA49" i="7" s="1"/>
  <c r="AC54" i="7"/>
  <c r="AB54" i="7"/>
  <c r="AA54" i="7"/>
  <c r="AC50" i="7"/>
  <c r="AB50" i="7"/>
  <c r="AB49" i="7" s="1"/>
  <c r="AA50" i="7"/>
  <c r="AC42" i="7"/>
  <c r="AB42" i="7"/>
  <c r="AA42" i="7"/>
  <c r="AC33" i="7"/>
  <c r="AB33" i="7"/>
  <c r="AB32" i="7" s="1"/>
  <c r="AA33" i="7"/>
  <c r="AA32" i="7" s="1"/>
  <c r="AC22" i="7"/>
  <c r="AC13" i="7" s="1"/>
  <c r="AB22" i="7"/>
  <c r="AA22" i="7"/>
  <c r="AC14" i="7"/>
  <c r="AB14" i="7"/>
  <c r="AB13" i="7" s="1"/>
  <c r="AA14" i="7"/>
  <c r="H64" i="7"/>
  <c r="G64" i="7"/>
  <c r="F64" i="7"/>
  <c r="H57" i="7"/>
  <c r="G57" i="7"/>
  <c r="F57" i="7"/>
  <c r="H51" i="7"/>
  <c r="G51" i="7"/>
  <c r="F51" i="7"/>
  <c r="H47" i="7"/>
  <c r="G47" i="7"/>
  <c r="F47" i="7"/>
  <c r="H37" i="7"/>
  <c r="G37" i="7"/>
  <c r="F37" i="7"/>
  <c r="H33" i="7"/>
  <c r="G33" i="7"/>
  <c r="F33" i="7"/>
  <c r="H26" i="7"/>
  <c r="G26" i="7"/>
  <c r="F26" i="7"/>
  <c r="H23" i="7"/>
  <c r="G23" i="7"/>
  <c r="F23" i="7"/>
  <c r="H14" i="7"/>
  <c r="G14" i="7"/>
  <c r="F14" i="7"/>
  <c r="CB61" i="5"/>
  <c r="CB60" i="5" s="1"/>
  <c r="CA61" i="5"/>
  <c r="CA60" i="5" s="1"/>
  <c r="BZ61" i="5"/>
  <c r="BZ60" i="5"/>
  <c r="CB56" i="5"/>
  <c r="CB55" i="5" s="1"/>
  <c r="CB65" i="5" s="1"/>
  <c r="CA56" i="5"/>
  <c r="CA55" i="5" s="1"/>
  <c r="BZ56" i="5"/>
  <c r="BZ55" i="5"/>
  <c r="BZ65" i="5" s="1"/>
  <c r="CB49" i="5"/>
  <c r="CA49" i="5"/>
  <c r="BZ49" i="5"/>
  <c r="BZ53" i="5" s="1"/>
  <c r="CB45" i="5"/>
  <c r="CB53" i="5" s="1"/>
  <c r="CA45" i="5"/>
  <c r="BZ45" i="5"/>
  <c r="BZ43" i="5"/>
  <c r="CB26" i="5"/>
  <c r="CA26" i="5"/>
  <c r="BZ26" i="5"/>
  <c r="CB14" i="5"/>
  <c r="CA14" i="5"/>
  <c r="BZ14" i="5"/>
  <c r="AR60" i="5"/>
  <c r="AQ60" i="5"/>
  <c r="AP60" i="5"/>
  <c r="AP49" i="5" s="1"/>
  <c r="AR54" i="5"/>
  <c r="AQ54" i="5"/>
  <c r="AP54" i="5"/>
  <c r="AR50" i="5"/>
  <c r="AQ50" i="5"/>
  <c r="AP50" i="5"/>
  <c r="AR42" i="5"/>
  <c r="AQ42" i="5"/>
  <c r="AP42" i="5"/>
  <c r="AR33" i="5"/>
  <c r="AQ33" i="5"/>
  <c r="AQ32" i="5" s="1"/>
  <c r="AP33" i="5"/>
  <c r="AP32" i="5"/>
  <c r="AR22" i="5"/>
  <c r="AQ22" i="5"/>
  <c r="AP22" i="5"/>
  <c r="AP13" i="5" s="1"/>
  <c r="AR14" i="5"/>
  <c r="AR13" i="5" s="1"/>
  <c r="AQ14" i="5"/>
  <c r="AQ13" i="5" s="1"/>
  <c r="AP14" i="5"/>
  <c r="H64" i="5"/>
  <c r="G64" i="5"/>
  <c r="F64" i="5"/>
  <c r="H57" i="5"/>
  <c r="G57" i="5"/>
  <c r="F57" i="5"/>
  <c r="H51" i="5"/>
  <c r="G51" i="5"/>
  <c r="F51" i="5"/>
  <c r="H47" i="5"/>
  <c r="G47" i="5"/>
  <c r="F47" i="5"/>
  <c r="H37" i="5"/>
  <c r="G37" i="5"/>
  <c r="F37" i="5"/>
  <c r="H33" i="5"/>
  <c r="G33" i="5"/>
  <c r="F33" i="5"/>
  <c r="H26" i="5"/>
  <c r="G26" i="5"/>
  <c r="F26" i="5"/>
  <c r="H23" i="5"/>
  <c r="G23" i="5"/>
  <c r="F23" i="5"/>
  <c r="H14" i="5"/>
  <c r="G14" i="5"/>
  <c r="F14" i="5"/>
  <c r="CB429" i="4"/>
  <c r="CA429" i="4"/>
  <c r="FA409" i="4" s="1"/>
  <c r="BZ429" i="4"/>
  <c r="EZ409" i="4" s="1"/>
  <c r="CB428" i="4"/>
  <c r="CA428" i="4"/>
  <c r="FA408" i="4" s="1"/>
  <c r="BZ428" i="4"/>
  <c r="EZ408" i="4" s="1"/>
  <c r="Z426" i="4"/>
  <c r="W498" i="4" s="1"/>
  <c r="Y426" i="4"/>
  <c r="V498" i="4" s="1"/>
  <c r="X426" i="4"/>
  <c r="U498" i="4" s="1"/>
  <c r="CB425" i="4"/>
  <c r="CA425" i="4"/>
  <c r="FA399" i="4" s="1"/>
  <c r="BZ425" i="4"/>
  <c r="EZ399" i="4" s="1"/>
  <c r="H425" i="4"/>
  <c r="Z425" i="4" s="1"/>
  <c r="W497" i="4" s="1"/>
  <c r="G425" i="4"/>
  <c r="Y425" i="4" s="1"/>
  <c r="V497" i="4" s="1"/>
  <c r="F425" i="4"/>
  <c r="X425" i="4" s="1"/>
  <c r="U497" i="4" s="1"/>
  <c r="CB424" i="4"/>
  <c r="CA424" i="4"/>
  <c r="FA398" i="4" s="1"/>
  <c r="BZ424" i="4"/>
  <c r="EZ398" i="4" s="1"/>
  <c r="Z424" i="4"/>
  <c r="W496" i="4" s="1"/>
  <c r="Y424" i="4"/>
  <c r="V496" i="4" s="1"/>
  <c r="X424" i="4"/>
  <c r="U496" i="4" s="1"/>
  <c r="CB423" i="4"/>
  <c r="CA423" i="4"/>
  <c r="FA397" i="4" s="1"/>
  <c r="FA396" i="4" s="1"/>
  <c r="FA395" i="4" s="1"/>
  <c r="BZ423" i="4"/>
  <c r="EZ397" i="4" s="1"/>
  <c r="BA423" i="4"/>
  <c r="AZ423" i="4"/>
  <c r="AY423" i="4"/>
  <c r="Z423" i="4"/>
  <c r="W495" i="4" s="1"/>
  <c r="Y423" i="4"/>
  <c r="V495" i="4" s="1"/>
  <c r="X423" i="4"/>
  <c r="U495" i="4" s="1"/>
  <c r="BJ422" i="4"/>
  <c r="BJ421" i="4" s="1"/>
  <c r="CB421" i="4" s="1"/>
  <c r="BI422" i="4"/>
  <c r="CA422" i="4" s="1"/>
  <c r="BH422" i="4"/>
  <c r="BZ422" i="4" s="1"/>
  <c r="BA422" i="4"/>
  <c r="AZ422" i="4"/>
  <c r="AY422" i="4"/>
  <c r="Z422" i="4"/>
  <c r="W494" i="4" s="1"/>
  <c r="Y422" i="4"/>
  <c r="V494" i="4" s="1"/>
  <c r="X422" i="4"/>
  <c r="U494" i="4" s="1"/>
  <c r="AI421" i="4"/>
  <c r="BA421" i="4" s="1"/>
  <c r="AH421" i="4"/>
  <c r="AZ421" i="4" s="1"/>
  <c r="AG421" i="4"/>
  <c r="AY421" i="4" s="1"/>
  <c r="Z421" i="4"/>
  <c r="W493" i="4" s="1"/>
  <c r="Y421" i="4"/>
  <c r="V493" i="4" s="1"/>
  <c r="X421" i="4"/>
  <c r="U493" i="4" s="1"/>
  <c r="CB420" i="4"/>
  <c r="CA420" i="4"/>
  <c r="FA393" i="4" s="1"/>
  <c r="BZ420" i="4"/>
  <c r="EZ393" i="4" s="1"/>
  <c r="BA420" i="4"/>
  <c r="AZ420" i="4"/>
  <c r="AY420" i="4"/>
  <c r="Z420" i="4"/>
  <c r="W492" i="4" s="1"/>
  <c r="Y420" i="4"/>
  <c r="V492" i="4" s="1"/>
  <c r="X420" i="4"/>
  <c r="U492" i="4" s="1"/>
  <c r="CB419" i="4"/>
  <c r="CA419" i="4"/>
  <c r="FA392" i="4" s="1"/>
  <c r="BZ419" i="4"/>
  <c r="EZ392" i="4" s="1"/>
  <c r="BA419" i="4"/>
  <c r="AZ419" i="4"/>
  <c r="AY419" i="4"/>
  <c r="Z419" i="4"/>
  <c r="W491" i="4" s="1"/>
  <c r="Y419" i="4"/>
  <c r="V491" i="4" s="1"/>
  <c r="X419" i="4"/>
  <c r="U491" i="4" s="1"/>
  <c r="CB418" i="4"/>
  <c r="CA418" i="4"/>
  <c r="FA391" i="4" s="1"/>
  <c r="BZ418" i="4"/>
  <c r="EZ391" i="4" s="1"/>
  <c r="BA418" i="4"/>
  <c r="AZ418" i="4"/>
  <c r="AY418" i="4"/>
  <c r="H418" i="4"/>
  <c r="Z418" i="4" s="1"/>
  <c r="W490" i="4" s="1"/>
  <c r="G418" i="4"/>
  <c r="Y418" i="4" s="1"/>
  <c r="V490" i="4" s="1"/>
  <c r="F418" i="4"/>
  <c r="X418" i="4" s="1"/>
  <c r="U490" i="4" s="1"/>
  <c r="BJ417" i="4"/>
  <c r="CB417" i="4" s="1"/>
  <c r="BI417" i="4"/>
  <c r="CA417" i="4" s="1"/>
  <c r="BH417" i="4"/>
  <c r="BZ417" i="4" s="1"/>
  <c r="BA417" i="4"/>
  <c r="AZ417" i="4"/>
  <c r="AY417" i="4"/>
  <c r="Z417" i="4"/>
  <c r="W489" i="4" s="1"/>
  <c r="Y417" i="4"/>
  <c r="V489" i="4" s="1"/>
  <c r="X417" i="4"/>
  <c r="U489" i="4" s="1"/>
  <c r="BI416" i="4"/>
  <c r="CA416" i="4" s="1"/>
  <c r="BH416" i="4"/>
  <c r="BA416" i="4"/>
  <c r="AZ416" i="4"/>
  <c r="AY416" i="4"/>
  <c r="Z416" i="4"/>
  <c r="W488" i="4" s="1"/>
  <c r="Y416" i="4"/>
  <c r="V488" i="4" s="1"/>
  <c r="X416" i="4"/>
  <c r="U488" i="4" s="1"/>
  <c r="CB415" i="4"/>
  <c r="CA415" i="4"/>
  <c r="BZ415" i="4"/>
  <c r="AI415" i="4"/>
  <c r="BA415" i="4" s="1"/>
  <c r="AH415" i="4"/>
  <c r="AZ415" i="4" s="1"/>
  <c r="AG415" i="4"/>
  <c r="AY415" i="4" s="1"/>
  <c r="Z415" i="4"/>
  <c r="W487" i="4" s="1"/>
  <c r="Y415" i="4"/>
  <c r="V487" i="4" s="1"/>
  <c r="X415" i="4"/>
  <c r="U487" i="4" s="1"/>
  <c r="BA414" i="4"/>
  <c r="AZ414" i="4"/>
  <c r="AY414" i="4"/>
  <c r="Z414" i="4"/>
  <c r="W486" i="4" s="1"/>
  <c r="Y414" i="4"/>
  <c r="V486" i="4" s="1"/>
  <c r="X414" i="4"/>
  <c r="U486" i="4" s="1"/>
  <c r="CB413" i="4"/>
  <c r="CA413" i="4"/>
  <c r="FA383" i="4" s="1"/>
  <c r="BZ413" i="4"/>
  <c r="EZ383" i="4" s="1"/>
  <c r="BA413" i="4"/>
  <c r="AZ413" i="4"/>
  <c r="AY413" i="4"/>
  <c r="Z413" i="4"/>
  <c r="W485" i="4" s="1"/>
  <c r="Y413" i="4"/>
  <c r="V485" i="4" s="1"/>
  <c r="X413" i="4"/>
  <c r="U485" i="4" s="1"/>
  <c r="CB412" i="4"/>
  <c r="CA412" i="4"/>
  <c r="FA382" i="4" s="1"/>
  <c r="BZ412" i="4"/>
  <c r="EZ382" i="4" s="1"/>
  <c r="BA412" i="4"/>
  <c r="AZ412" i="4"/>
  <c r="AY412" i="4"/>
  <c r="H412" i="4"/>
  <c r="Z412" i="4" s="1"/>
  <c r="W484" i="4" s="1"/>
  <c r="G412" i="4"/>
  <c r="Y412" i="4" s="1"/>
  <c r="V484" i="4" s="1"/>
  <c r="F412" i="4"/>
  <c r="X412" i="4" s="1"/>
  <c r="U484" i="4" s="1"/>
  <c r="CB411" i="4"/>
  <c r="CA411" i="4"/>
  <c r="FA381" i="4" s="1"/>
  <c r="BZ411" i="4"/>
  <c r="EZ381" i="4" s="1"/>
  <c r="AI411" i="4"/>
  <c r="BA411" i="4" s="1"/>
  <c r="AH411" i="4"/>
  <c r="AZ411" i="4" s="1"/>
  <c r="AG411" i="4"/>
  <c r="AY411" i="4" s="1"/>
  <c r="Z411" i="4"/>
  <c r="W483" i="4" s="1"/>
  <c r="Y411" i="4"/>
  <c r="V483" i="4" s="1"/>
  <c r="X411" i="4"/>
  <c r="U483" i="4" s="1"/>
  <c r="BJ410" i="4"/>
  <c r="CB410" i="4" s="1"/>
  <c r="BI410" i="4"/>
  <c r="CA410" i="4" s="1"/>
  <c r="BH410" i="4"/>
  <c r="BZ410" i="4" s="1"/>
  <c r="Z410" i="4"/>
  <c r="W482" i="4" s="1"/>
  <c r="Y410" i="4"/>
  <c r="V482" i="4" s="1"/>
  <c r="X410" i="4"/>
  <c r="U482" i="4" s="1"/>
  <c r="CB409" i="4"/>
  <c r="CA409" i="4"/>
  <c r="FA378" i="4" s="1"/>
  <c r="BZ409" i="4"/>
  <c r="EZ378" i="4" s="1"/>
  <c r="BA409" i="4"/>
  <c r="AZ409" i="4"/>
  <c r="AY409" i="4"/>
  <c r="Z409" i="4"/>
  <c r="W481" i="4" s="1"/>
  <c r="Y409" i="4"/>
  <c r="V481" i="4" s="1"/>
  <c r="X409" i="4"/>
  <c r="U481" i="4" s="1"/>
  <c r="CB408" i="4"/>
  <c r="CA408" i="4"/>
  <c r="FA377" i="4" s="1"/>
  <c r="BZ408" i="4"/>
  <c r="EZ377" i="4" s="1"/>
  <c r="BA408" i="4"/>
  <c r="AZ408" i="4"/>
  <c r="AY408" i="4"/>
  <c r="H408" i="4"/>
  <c r="Z408" i="4" s="1"/>
  <c r="W480" i="4" s="1"/>
  <c r="G408" i="4"/>
  <c r="Y408" i="4" s="1"/>
  <c r="V480" i="4" s="1"/>
  <c r="F408" i="4"/>
  <c r="X408" i="4" s="1"/>
  <c r="U480" i="4" s="1"/>
  <c r="CB407" i="4"/>
  <c r="CA407" i="4"/>
  <c r="FA376" i="4" s="1"/>
  <c r="BZ407" i="4"/>
  <c r="EZ376" i="4" s="1"/>
  <c r="BA407" i="4"/>
  <c r="AZ407" i="4"/>
  <c r="AY407" i="4"/>
  <c r="Z407" i="4"/>
  <c r="W479" i="4" s="1"/>
  <c r="Y407" i="4"/>
  <c r="V479" i="4" s="1"/>
  <c r="X407" i="4"/>
  <c r="U479" i="4" s="1"/>
  <c r="BJ406" i="4"/>
  <c r="CB406" i="4" s="1"/>
  <c r="BI406" i="4"/>
  <c r="BI414" i="4" s="1"/>
  <c r="CA414" i="4" s="1"/>
  <c r="BH406" i="4"/>
  <c r="BZ406" i="4" s="1"/>
  <c r="BA406" i="4"/>
  <c r="AZ406" i="4"/>
  <c r="AY406" i="4"/>
  <c r="Z406" i="4"/>
  <c r="W478" i="4" s="1"/>
  <c r="Y406" i="4"/>
  <c r="V478" i="4" s="1"/>
  <c r="X406" i="4"/>
  <c r="U478" i="4" s="1"/>
  <c r="CB405" i="4"/>
  <c r="CA405" i="4"/>
  <c r="BZ405" i="4"/>
  <c r="BA405" i="4"/>
  <c r="AZ405" i="4"/>
  <c r="AY405" i="4"/>
  <c r="Z405" i="4"/>
  <c r="W477" i="4" s="1"/>
  <c r="Y405" i="4"/>
  <c r="V477" i="4" s="1"/>
  <c r="X405" i="4"/>
  <c r="U477" i="4" s="1"/>
  <c r="BA404" i="4"/>
  <c r="AZ404" i="4"/>
  <c r="AY404" i="4"/>
  <c r="Z404" i="4"/>
  <c r="W476" i="4" s="1"/>
  <c r="Y404" i="4"/>
  <c r="V476" i="4" s="1"/>
  <c r="X404" i="4"/>
  <c r="U476" i="4" s="1"/>
  <c r="CB403" i="4"/>
  <c r="CA403" i="4"/>
  <c r="EV404" i="4" s="1"/>
  <c r="BZ403" i="4"/>
  <c r="EU404" i="4" s="1"/>
  <c r="AI403" i="4"/>
  <c r="BA403" i="4" s="1"/>
  <c r="AH403" i="4"/>
  <c r="AZ403" i="4" s="1"/>
  <c r="AG403" i="4"/>
  <c r="AY403" i="4" s="1"/>
  <c r="Z403" i="4"/>
  <c r="W475" i="4" s="1"/>
  <c r="Y403" i="4"/>
  <c r="V475" i="4" s="1"/>
  <c r="X403" i="4"/>
  <c r="U475" i="4" s="1"/>
  <c r="CB402" i="4"/>
  <c r="CA402" i="4"/>
  <c r="EV403" i="4" s="1"/>
  <c r="BZ402" i="4"/>
  <c r="EU403" i="4" s="1"/>
  <c r="BA402" i="4"/>
  <c r="AZ402" i="4"/>
  <c r="AY402" i="4"/>
  <c r="Z402" i="4"/>
  <c r="W474" i="4" s="1"/>
  <c r="Y402" i="4"/>
  <c r="V474" i="4" s="1"/>
  <c r="X402" i="4"/>
  <c r="U474" i="4" s="1"/>
  <c r="CB401" i="4"/>
  <c r="CA401" i="4"/>
  <c r="EV402" i="4" s="1"/>
  <c r="BZ401" i="4"/>
  <c r="EU402" i="4" s="1"/>
  <c r="BA401" i="4"/>
  <c r="AZ401" i="4"/>
  <c r="AY401" i="4"/>
  <c r="Z401" i="4"/>
  <c r="W473" i="4" s="1"/>
  <c r="Y401" i="4"/>
  <c r="V473" i="4" s="1"/>
  <c r="X401" i="4"/>
  <c r="U473" i="4" s="1"/>
  <c r="CB400" i="4"/>
  <c r="CA400" i="4"/>
  <c r="EV401" i="4" s="1"/>
  <c r="BZ400" i="4"/>
  <c r="EU401" i="4" s="1"/>
  <c r="BA400" i="4"/>
  <c r="AZ400" i="4"/>
  <c r="AY400" i="4"/>
  <c r="Z400" i="4"/>
  <c r="W472" i="4" s="1"/>
  <c r="Y400" i="4"/>
  <c r="V472" i="4" s="1"/>
  <c r="X400" i="4"/>
  <c r="U472" i="4" s="1"/>
  <c r="CB399" i="4"/>
  <c r="CA399" i="4"/>
  <c r="EV400" i="4" s="1"/>
  <c r="BZ399" i="4"/>
  <c r="EU400" i="4" s="1"/>
  <c r="BA399" i="4"/>
  <c r="AZ399" i="4"/>
  <c r="AY399" i="4"/>
  <c r="Z399" i="4"/>
  <c r="W471" i="4" s="1"/>
  <c r="Y399" i="4"/>
  <c r="V471" i="4" s="1"/>
  <c r="X399" i="4"/>
  <c r="U471" i="4" s="1"/>
  <c r="CB398" i="4"/>
  <c r="CA398" i="4"/>
  <c r="EV399" i="4" s="1"/>
  <c r="BZ398" i="4"/>
  <c r="EU399" i="4" s="1"/>
  <c r="BA398" i="4"/>
  <c r="AZ398" i="4"/>
  <c r="AY398" i="4"/>
  <c r="H398" i="4"/>
  <c r="Z398" i="4" s="1"/>
  <c r="W470" i="4" s="1"/>
  <c r="G398" i="4"/>
  <c r="Y398" i="4" s="1"/>
  <c r="V470" i="4" s="1"/>
  <c r="F398" i="4"/>
  <c r="X398" i="4" s="1"/>
  <c r="U470" i="4" s="1"/>
  <c r="CB397" i="4"/>
  <c r="CA397" i="4"/>
  <c r="EV398" i="4" s="1"/>
  <c r="BZ397" i="4"/>
  <c r="EU398" i="4" s="1"/>
  <c r="BA397" i="4"/>
  <c r="AZ397" i="4"/>
  <c r="AY397" i="4"/>
  <c r="Z397" i="4"/>
  <c r="W469" i="4" s="1"/>
  <c r="Y397" i="4"/>
  <c r="V469" i="4" s="1"/>
  <c r="X397" i="4"/>
  <c r="U469" i="4" s="1"/>
  <c r="CB396" i="4"/>
  <c r="CA396" i="4"/>
  <c r="EV397" i="4" s="1"/>
  <c r="BZ396" i="4"/>
  <c r="EU397" i="4" s="1"/>
  <c r="BA396" i="4"/>
  <c r="AZ396" i="4"/>
  <c r="AY396" i="4"/>
  <c r="Z396" i="4"/>
  <c r="W468" i="4" s="1"/>
  <c r="Y396" i="4"/>
  <c r="V468" i="4" s="1"/>
  <c r="X396" i="4"/>
  <c r="U468" i="4" s="1"/>
  <c r="CB395" i="4"/>
  <c r="CA395" i="4"/>
  <c r="EV396" i="4" s="1"/>
  <c r="BZ395" i="4"/>
  <c r="EU396" i="4" s="1"/>
  <c r="BA395" i="4"/>
  <c r="AZ395" i="4"/>
  <c r="AY395" i="4"/>
  <c r="Z395" i="4"/>
  <c r="W467" i="4" s="1"/>
  <c r="Y395" i="4"/>
  <c r="V467" i="4" s="1"/>
  <c r="X395" i="4"/>
  <c r="U467" i="4" s="1"/>
  <c r="CB394" i="4"/>
  <c r="CA394" i="4"/>
  <c r="EV395" i="4" s="1"/>
  <c r="BZ394" i="4"/>
  <c r="EU395" i="4" s="1"/>
  <c r="AI394" i="4"/>
  <c r="AH394" i="4"/>
  <c r="AG394" i="4"/>
  <c r="H394" i="4"/>
  <c r="H393" i="4" s="1"/>
  <c r="Z393" i="4" s="1"/>
  <c r="W465" i="4" s="1"/>
  <c r="G394" i="4"/>
  <c r="Y394" i="4" s="1"/>
  <c r="V466" i="4" s="1"/>
  <c r="F394" i="4"/>
  <c r="X394" i="4" s="1"/>
  <c r="U466" i="4" s="1"/>
  <c r="CB393" i="4"/>
  <c r="CA393" i="4"/>
  <c r="EV394" i="4" s="1"/>
  <c r="BZ393" i="4"/>
  <c r="EU394" i="4" s="1"/>
  <c r="CB392" i="4"/>
  <c r="CA392" i="4"/>
  <c r="EV393" i="4" s="1"/>
  <c r="BZ392" i="4"/>
  <c r="EU393" i="4" s="1"/>
  <c r="BA392" i="4"/>
  <c r="AZ392" i="4"/>
  <c r="AY392" i="4"/>
  <c r="Z392" i="4"/>
  <c r="W464" i="4" s="1"/>
  <c r="Y392" i="4"/>
  <c r="V464" i="4" s="1"/>
  <c r="X392" i="4"/>
  <c r="U464" i="4" s="1"/>
  <c r="CB391" i="4"/>
  <c r="CA391" i="4"/>
  <c r="EV392" i="4" s="1"/>
  <c r="BZ391" i="4"/>
  <c r="EU392" i="4" s="1"/>
  <c r="BA391" i="4"/>
  <c r="AZ391" i="4"/>
  <c r="AY391" i="4"/>
  <c r="Z391" i="4"/>
  <c r="W463" i="4" s="1"/>
  <c r="Y391" i="4"/>
  <c r="V463" i="4" s="1"/>
  <c r="X391" i="4"/>
  <c r="U463" i="4" s="1"/>
  <c r="CB390" i="4"/>
  <c r="CA390" i="4"/>
  <c r="EV391" i="4" s="1"/>
  <c r="BZ390" i="4"/>
  <c r="EU391" i="4" s="1"/>
  <c r="BA390" i="4"/>
  <c r="AZ390" i="4"/>
  <c r="AY390" i="4"/>
  <c r="Z390" i="4"/>
  <c r="W462" i="4" s="1"/>
  <c r="Y390" i="4"/>
  <c r="V462" i="4" s="1"/>
  <c r="X390" i="4"/>
  <c r="U462" i="4" s="1"/>
  <c r="CB389" i="4"/>
  <c r="CA389" i="4"/>
  <c r="EV390" i="4" s="1"/>
  <c r="BZ389" i="4"/>
  <c r="EU390" i="4" s="1"/>
  <c r="BA389" i="4"/>
  <c r="AZ389" i="4"/>
  <c r="AY389" i="4"/>
  <c r="Z389" i="4"/>
  <c r="W461" i="4" s="1"/>
  <c r="Y389" i="4"/>
  <c r="V461" i="4" s="1"/>
  <c r="X389" i="4"/>
  <c r="U461" i="4" s="1"/>
  <c r="CB388" i="4"/>
  <c r="CA388" i="4"/>
  <c r="EV389" i="4" s="1"/>
  <c r="BZ388" i="4"/>
  <c r="EU389" i="4" s="1"/>
  <c r="BA388" i="4"/>
  <c r="AZ388" i="4"/>
  <c r="AY388" i="4"/>
  <c r="Z388" i="4"/>
  <c r="W460" i="4" s="1"/>
  <c r="Y388" i="4"/>
  <c r="V460" i="4" s="1"/>
  <c r="X388" i="4"/>
  <c r="U460" i="4" s="1"/>
  <c r="BJ387" i="4"/>
  <c r="CB387" i="4" s="1"/>
  <c r="BI387" i="4"/>
  <c r="CA387" i="4" s="1"/>
  <c r="BH387" i="4"/>
  <c r="BZ387" i="4" s="1"/>
  <c r="BA387" i="4"/>
  <c r="AZ387" i="4"/>
  <c r="AY387" i="4"/>
  <c r="H387" i="4"/>
  <c r="Z387" i="4" s="1"/>
  <c r="W459" i="4" s="1"/>
  <c r="G387" i="4"/>
  <c r="Y387" i="4" s="1"/>
  <c r="V459" i="4" s="1"/>
  <c r="F387" i="4"/>
  <c r="X387" i="4" s="1"/>
  <c r="U459" i="4" s="1"/>
  <c r="CB386" i="4"/>
  <c r="CA386" i="4"/>
  <c r="EV386" i="4" s="1"/>
  <c r="BZ386" i="4"/>
  <c r="EU386" i="4" s="1"/>
  <c r="BA386" i="4"/>
  <c r="AZ386" i="4"/>
  <c r="AY386" i="4"/>
  <c r="Z386" i="4"/>
  <c r="W458" i="4" s="1"/>
  <c r="Y386" i="4"/>
  <c r="V458" i="4" s="1"/>
  <c r="X386" i="4"/>
  <c r="U458" i="4" s="1"/>
  <c r="CB385" i="4"/>
  <c r="CA385" i="4"/>
  <c r="EV385" i="4" s="1"/>
  <c r="BZ385" i="4"/>
  <c r="EU385" i="4" s="1"/>
  <c r="BA385" i="4"/>
  <c r="AZ385" i="4"/>
  <c r="AY385" i="4"/>
  <c r="Z385" i="4"/>
  <c r="W457" i="4" s="1"/>
  <c r="Y385" i="4"/>
  <c r="V457" i="4" s="1"/>
  <c r="X385" i="4"/>
  <c r="U457" i="4" s="1"/>
  <c r="CB384" i="4"/>
  <c r="CA384" i="4"/>
  <c r="EV384" i="4" s="1"/>
  <c r="BZ384" i="4"/>
  <c r="EU384" i="4" s="1"/>
  <c r="BA384" i="4"/>
  <c r="AZ384" i="4"/>
  <c r="AY384" i="4"/>
  <c r="H384" i="4"/>
  <c r="Z384" i="4" s="1"/>
  <c r="W456" i="4" s="1"/>
  <c r="G384" i="4"/>
  <c r="Y384" i="4" s="1"/>
  <c r="V456" i="4" s="1"/>
  <c r="F384" i="4"/>
  <c r="X384" i="4" s="1"/>
  <c r="U456" i="4" s="1"/>
  <c r="CB383" i="4"/>
  <c r="CA383" i="4"/>
  <c r="EV383" i="4" s="1"/>
  <c r="BZ383" i="4"/>
  <c r="EU383" i="4" s="1"/>
  <c r="AI383" i="4"/>
  <c r="BA383" i="4" s="1"/>
  <c r="AH383" i="4"/>
  <c r="AZ383" i="4" s="1"/>
  <c r="AG383" i="4"/>
  <c r="AY383" i="4" s="1"/>
  <c r="Z383" i="4"/>
  <c r="W455" i="4" s="1"/>
  <c r="Y383" i="4"/>
  <c r="V455" i="4" s="1"/>
  <c r="X383" i="4"/>
  <c r="U455" i="4" s="1"/>
  <c r="CB382" i="4"/>
  <c r="CA382" i="4"/>
  <c r="EV382" i="4" s="1"/>
  <c r="BZ382" i="4"/>
  <c r="EU382" i="4" s="1"/>
  <c r="BA382" i="4"/>
  <c r="AZ382" i="4"/>
  <c r="AY382" i="4"/>
  <c r="Z382" i="4"/>
  <c r="W454" i="4" s="1"/>
  <c r="Y382" i="4"/>
  <c r="V454" i="4" s="1"/>
  <c r="X382" i="4"/>
  <c r="U454" i="4" s="1"/>
  <c r="CB381" i="4"/>
  <c r="CA381" i="4"/>
  <c r="EV381" i="4" s="1"/>
  <c r="BZ381" i="4"/>
  <c r="EU381" i="4" s="1"/>
  <c r="BA381" i="4"/>
  <c r="AZ381" i="4"/>
  <c r="AY381" i="4"/>
  <c r="Z381" i="4"/>
  <c r="W453" i="4" s="1"/>
  <c r="Y381" i="4"/>
  <c r="V453" i="4" s="1"/>
  <c r="X381" i="4"/>
  <c r="U453" i="4" s="1"/>
  <c r="CB380" i="4"/>
  <c r="CA380" i="4"/>
  <c r="EV380" i="4" s="1"/>
  <c r="BZ380" i="4"/>
  <c r="EU380" i="4" s="1"/>
  <c r="BA380" i="4"/>
  <c r="AZ380" i="4"/>
  <c r="AY380" i="4"/>
  <c r="Z380" i="4"/>
  <c r="W452" i="4" s="1"/>
  <c r="Y380" i="4"/>
  <c r="V452" i="4" s="1"/>
  <c r="X380" i="4"/>
  <c r="U452" i="4" s="1"/>
  <c r="CB379" i="4"/>
  <c r="CA379" i="4"/>
  <c r="EV379" i="4" s="1"/>
  <c r="BZ379" i="4"/>
  <c r="EU379" i="4" s="1"/>
  <c r="BA379" i="4"/>
  <c r="AZ379" i="4"/>
  <c r="AY379" i="4"/>
  <c r="Z379" i="4"/>
  <c r="W451" i="4" s="1"/>
  <c r="Y379" i="4"/>
  <c r="V451" i="4" s="1"/>
  <c r="X379" i="4"/>
  <c r="U451" i="4" s="1"/>
  <c r="CB378" i="4"/>
  <c r="CA378" i="4"/>
  <c r="EV378" i="4" s="1"/>
  <c r="BZ378" i="4"/>
  <c r="EU378" i="4" s="1"/>
  <c r="BA378" i="4"/>
  <c r="AZ378" i="4"/>
  <c r="AY378" i="4"/>
  <c r="Z378" i="4"/>
  <c r="W450" i="4" s="1"/>
  <c r="Y378" i="4"/>
  <c r="V450" i="4" s="1"/>
  <c r="X378" i="4"/>
  <c r="U450" i="4" s="1"/>
  <c r="CB377" i="4"/>
  <c r="CA377" i="4"/>
  <c r="EV377" i="4" s="1"/>
  <c r="BZ377" i="4"/>
  <c r="EU377" i="4" s="1"/>
  <c r="BA377" i="4"/>
  <c r="AZ377" i="4"/>
  <c r="AY377" i="4"/>
  <c r="Z377" i="4"/>
  <c r="W449" i="4" s="1"/>
  <c r="Y377" i="4"/>
  <c r="V449" i="4" s="1"/>
  <c r="X377" i="4"/>
  <c r="U449" i="4" s="1"/>
  <c r="CB376" i="4"/>
  <c r="CA376" i="4"/>
  <c r="EV376" i="4" s="1"/>
  <c r="BZ376" i="4"/>
  <c r="EU376" i="4" s="1"/>
  <c r="BA376" i="4"/>
  <c r="AZ376" i="4"/>
  <c r="AY376" i="4"/>
  <c r="Z376" i="4"/>
  <c r="W448" i="4" s="1"/>
  <c r="Y376" i="4"/>
  <c r="V448" i="4" s="1"/>
  <c r="X376" i="4"/>
  <c r="U448" i="4" s="1"/>
  <c r="CA375" i="4"/>
  <c r="BJ375" i="4"/>
  <c r="CB375" i="4" s="1"/>
  <c r="BI375" i="4"/>
  <c r="BH375" i="4"/>
  <c r="AI375" i="4"/>
  <c r="AI374" i="4" s="1"/>
  <c r="BA374" i="4" s="1"/>
  <c r="AH375" i="4"/>
  <c r="AZ375" i="4" s="1"/>
  <c r="AG375" i="4"/>
  <c r="AY375" i="4" s="1"/>
  <c r="H375" i="4"/>
  <c r="Z375" i="4" s="1"/>
  <c r="W447" i="4" s="1"/>
  <c r="G375" i="4"/>
  <c r="Y375" i="4" s="1"/>
  <c r="V447" i="4" s="1"/>
  <c r="F375" i="4"/>
  <c r="CB374" i="4"/>
  <c r="CA374" i="4"/>
  <c r="BZ374" i="4"/>
  <c r="CB357" i="4"/>
  <c r="CA357" i="4"/>
  <c r="FA337" i="4" s="1"/>
  <c r="BZ357" i="4"/>
  <c r="EZ337" i="4" s="1"/>
  <c r="CB356" i="4"/>
  <c r="CA356" i="4"/>
  <c r="FA336" i="4" s="1"/>
  <c r="BZ356" i="4"/>
  <c r="EZ336" i="4" s="1"/>
  <c r="Z354" i="4"/>
  <c r="T498" i="4" s="1"/>
  <c r="Y354" i="4"/>
  <c r="S498" i="4" s="1"/>
  <c r="X354" i="4"/>
  <c r="R498" i="4" s="1"/>
  <c r="CB353" i="4"/>
  <c r="CA353" i="4"/>
  <c r="FA327" i="4" s="1"/>
  <c r="BZ353" i="4"/>
  <c r="EZ327" i="4" s="1"/>
  <c r="H353" i="4"/>
  <c r="Z353" i="4" s="1"/>
  <c r="T497" i="4" s="1"/>
  <c r="G353" i="4"/>
  <c r="Y353" i="4" s="1"/>
  <c r="S497" i="4" s="1"/>
  <c r="F353" i="4"/>
  <c r="X353" i="4" s="1"/>
  <c r="R497" i="4" s="1"/>
  <c r="CB352" i="4"/>
  <c r="CA352" i="4"/>
  <c r="FA326" i="4" s="1"/>
  <c r="BZ352" i="4"/>
  <c r="EZ326" i="4" s="1"/>
  <c r="Z352" i="4"/>
  <c r="T496" i="4" s="1"/>
  <c r="Y352" i="4"/>
  <c r="S496" i="4" s="1"/>
  <c r="X352" i="4"/>
  <c r="R496" i="4" s="1"/>
  <c r="CB351" i="4"/>
  <c r="CA351" i="4"/>
  <c r="FA325" i="4" s="1"/>
  <c r="BZ351" i="4"/>
  <c r="EZ325" i="4" s="1"/>
  <c r="BA351" i="4"/>
  <c r="AZ351" i="4"/>
  <c r="AY351" i="4"/>
  <c r="Z351" i="4"/>
  <c r="T495" i="4" s="1"/>
  <c r="Y351" i="4"/>
  <c r="S495" i="4" s="1"/>
  <c r="X351" i="4"/>
  <c r="R495" i="4" s="1"/>
  <c r="BJ350" i="4"/>
  <c r="CB350" i="4" s="1"/>
  <c r="BI350" i="4"/>
  <c r="CA350" i="4" s="1"/>
  <c r="BH350" i="4"/>
  <c r="BZ350" i="4" s="1"/>
  <c r="BA350" i="4"/>
  <c r="AZ350" i="4"/>
  <c r="AY350" i="4"/>
  <c r="Z350" i="4"/>
  <c r="T494" i="4" s="1"/>
  <c r="Y350" i="4"/>
  <c r="S494" i="4" s="1"/>
  <c r="X350" i="4"/>
  <c r="R494" i="4" s="1"/>
  <c r="BI349" i="4"/>
  <c r="CA349" i="4" s="1"/>
  <c r="BH349" i="4"/>
  <c r="BZ349" i="4" s="1"/>
  <c r="AI349" i="4"/>
  <c r="BA349" i="4" s="1"/>
  <c r="AH349" i="4"/>
  <c r="AZ349" i="4" s="1"/>
  <c r="AG349" i="4"/>
  <c r="AY349" i="4" s="1"/>
  <c r="Z349" i="4"/>
  <c r="T493" i="4" s="1"/>
  <c r="Y349" i="4"/>
  <c r="S493" i="4" s="1"/>
  <c r="X349" i="4"/>
  <c r="R493" i="4" s="1"/>
  <c r="CB348" i="4"/>
  <c r="CA348" i="4"/>
  <c r="FA321" i="4" s="1"/>
  <c r="BZ348" i="4"/>
  <c r="EZ321" i="4" s="1"/>
  <c r="BA348" i="4"/>
  <c r="AZ348" i="4"/>
  <c r="AY348" i="4"/>
  <c r="Z348" i="4"/>
  <c r="T492" i="4" s="1"/>
  <c r="Y348" i="4"/>
  <c r="S492" i="4" s="1"/>
  <c r="X348" i="4"/>
  <c r="R492" i="4" s="1"/>
  <c r="CB347" i="4"/>
  <c r="CA347" i="4"/>
  <c r="FA320" i="4" s="1"/>
  <c r="BZ347" i="4"/>
  <c r="EZ320" i="4" s="1"/>
  <c r="BA347" i="4"/>
  <c r="AZ347" i="4"/>
  <c r="AY347" i="4"/>
  <c r="Z347" i="4"/>
  <c r="T491" i="4" s="1"/>
  <c r="Y347" i="4"/>
  <c r="S491" i="4" s="1"/>
  <c r="X347" i="4"/>
  <c r="R491" i="4" s="1"/>
  <c r="CB346" i="4"/>
  <c r="CA346" i="4"/>
  <c r="FA319" i="4" s="1"/>
  <c r="BZ346" i="4"/>
  <c r="EZ319" i="4" s="1"/>
  <c r="BA346" i="4"/>
  <c r="AZ346" i="4"/>
  <c r="AY346" i="4"/>
  <c r="Z346" i="4"/>
  <c r="T490" i="4" s="1"/>
  <c r="H346" i="4"/>
  <c r="G346" i="4"/>
  <c r="Y346" i="4" s="1"/>
  <c r="S490" i="4" s="1"/>
  <c r="F346" i="4"/>
  <c r="X346" i="4" s="1"/>
  <c r="R490" i="4" s="1"/>
  <c r="BJ345" i="4"/>
  <c r="CB345" i="4" s="1"/>
  <c r="BI345" i="4"/>
  <c r="BI344" i="4" s="1"/>
  <c r="CA344" i="4" s="1"/>
  <c r="BH345" i="4"/>
  <c r="BZ345" i="4" s="1"/>
  <c r="BA345" i="4"/>
  <c r="AZ345" i="4"/>
  <c r="AY345" i="4"/>
  <c r="Z345" i="4"/>
  <c r="T489" i="4" s="1"/>
  <c r="Y345" i="4"/>
  <c r="S489" i="4" s="1"/>
  <c r="X345" i="4"/>
  <c r="R489" i="4" s="1"/>
  <c r="BA344" i="4"/>
  <c r="AZ344" i="4"/>
  <c r="AY344" i="4"/>
  <c r="Z344" i="4"/>
  <c r="T488" i="4" s="1"/>
  <c r="Y344" i="4"/>
  <c r="S488" i="4" s="1"/>
  <c r="X344" i="4"/>
  <c r="R488" i="4" s="1"/>
  <c r="CB343" i="4"/>
  <c r="CA343" i="4"/>
  <c r="BZ343" i="4"/>
  <c r="AI343" i="4"/>
  <c r="BA343" i="4" s="1"/>
  <c r="AH343" i="4"/>
  <c r="AZ343" i="4" s="1"/>
  <c r="AG343" i="4"/>
  <c r="AY343" i="4" s="1"/>
  <c r="Z343" i="4"/>
  <c r="T487" i="4" s="1"/>
  <c r="Y343" i="4"/>
  <c r="S487" i="4" s="1"/>
  <c r="X343" i="4"/>
  <c r="R487" i="4" s="1"/>
  <c r="BA342" i="4"/>
  <c r="AZ342" i="4"/>
  <c r="AY342" i="4"/>
  <c r="Z342" i="4"/>
  <c r="T486" i="4" s="1"/>
  <c r="Y342" i="4"/>
  <c r="S486" i="4" s="1"/>
  <c r="X342" i="4"/>
  <c r="R486" i="4" s="1"/>
  <c r="CB341" i="4"/>
  <c r="CA341" i="4"/>
  <c r="FA311" i="4" s="1"/>
  <c r="BZ341" i="4"/>
  <c r="EZ311" i="4" s="1"/>
  <c r="BA341" i="4"/>
  <c r="AZ341" i="4"/>
  <c r="AY341" i="4"/>
  <c r="Z341" i="4"/>
  <c r="T485" i="4" s="1"/>
  <c r="Y341" i="4"/>
  <c r="S485" i="4" s="1"/>
  <c r="X341" i="4"/>
  <c r="R485" i="4" s="1"/>
  <c r="CB340" i="4"/>
  <c r="CA340" i="4"/>
  <c r="FA310" i="4" s="1"/>
  <c r="BZ340" i="4"/>
  <c r="EZ310" i="4" s="1"/>
  <c r="BA340" i="4"/>
  <c r="AZ340" i="4"/>
  <c r="AY340" i="4"/>
  <c r="Z340" i="4"/>
  <c r="T484" i="4" s="1"/>
  <c r="H340" i="4"/>
  <c r="G340" i="4"/>
  <c r="Y340" i="4" s="1"/>
  <c r="S484" i="4" s="1"/>
  <c r="F340" i="4"/>
  <c r="X340" i="4" s="1"/>
  <c r="R484" i="4" s="1"/>
  <c r="CB339" i="4"/>
  <c r="CA339" i="4"/>
  <c r="FA309" i="4" s="1"/>
  <c r="BZ339" i="4"/>
  <c r="EZ309" i="4" s="1"/>
  <c r="AZ339" i="4"/>
  <c r="AI339" i="4"/>
  <c r="BA339" i="4" s="1"/>
  <c r="AH339" i="4"/>
  <c r="AG339" i="4"/>
  <c r="Z339" i="4"/>
  <c r="T483" i="4" s="1"/>
  <c r="Y339" i="4"/>
  <c r="S483" i="4" s="1"/>
  <c r="X339" i="4"/>
  <c r="R483" i="4" s="1"/>
  <c r="BJ338" i="4"/>
  <c r="CB338" i="4" s="1"/>
  <c r="BI338" i="4"/>
  <c r="CA338" i="4" s="1"/>
  <c r="BH338" i="4"/>
  <c r="BZ338" i="4" s="1"/>
  <c r="Z338" i="4"/>
  <c r="T482" i="4" s="1"/>
  <c r="Y338" i="4"/>
  <c r="S482" i="4" s="1"/>
  <c r="X338" i="4"/>
  <c r="R482" i="4" s="1"/>
  <c r="CB337" i="4"/>
  <c r="CA337" i="4"/>
  <c r="FA306" i="4" s="1"/>
  <c r="BZ337" i="4"/>
  <c r="EZ306" i="4" s="1"/>
  <c r="BA337" i="4"/>
  <c r="AZ337" i="4"/>
  <c r="AY337" i="4"/>
  <c r="Z337" i="4"/>
  <c r="T481" i="4" s="1"/>
  <c r="Y337" i="4"/>
  <c r="S481" i="4" s="1"/>
  <c r="X337" i="4"/>
  <c r="R481" i="4" s="1"/>
  <c r="CB336" i="4"/>
  <c r="CA336" i="4"/>
  <c r="FA305" i="4" s="1"/>
  <c r="BZ336" i="4"/>
  <c r="EZ305" i="4" s="1"/>
  <c r="BA336" i="4"/>
  <c r="AZ336" i="4"/>
  <c r="AY336" i="4"/>
  <c r="H336" i="4"/>
  <c r="Z336" i="4" s="1"/>
  <c r="T480" i="4" s="1"/>
  <c r="G336" i="4"/>
  <c r="Y336" i="4" s="1"/>
  <c r="S480" i="4" s="1"/>
  <c r="F336" i="4"/>
  <c r="X336" i="4" s="1"/>
  <c r="R480" i="4" s="1"/>
  <c r="CB335" i="4"/>
  <c r="CA335" i="4"/>
  <c r="FA304" i="4" s="1"/>
  <c r="BZ335" i="4"/>
  <c r="EZ304" i="4" s="1"/>
  <c r="BA335" i="4"/>
  <c r="AZ335" i="4"/>
  <c r="AY335" i="4"/>
  <c r="Z335" i="4"/>
  <c r="T479" i="4" s="1"/>
  <c r="Y335" i="4"/>
  <c r="S479" i="4" s="1"/>
  <c r="X335" i="4"/>
  <c r="R479" i="4" s="1"/>
  <c r="BJ334" i="4"/>
  <c r="BI334" i="4"/>
  <c r="CA334" i="4" s="1"/>
  <c r="BH334" i="4"/>
  <c r="BZ334" i="4" s="1"/>
  <c r="BA334" i="4"/>
  <c r="AZ334" i="4"/>
  <c r="AY334" i="4"/>
  <c r="Z334" i="4"/>
  <c r="T478" i="4" s="1"/>
  <c r="Y334" i="4"/>
  <c r="S478" i="4" s="1"/>
  <c r="X334" i="4"/>
  <c r="R478" i="4" s="1"/>
  <c r="CB333" i="4"/>
  <c r="CA333" i="4"/>
  <c r="BZ333" i="4"/>
  <c r="BA333" i="4"/>
  <c r="AZ333" i="4"/>
  <c r="AY333" i="4"/>
  <c r="Z333" i="4"/>
  <c r="T477" i="4" s="1"/>
  <c r="Y333" i="4"/>
  <c r="S477" i="4" s="1"/>
  <c r="X333" i="4"/>
  <c r="R477" i="4" s="1"/>
  <c r="BA332" i="4"/>
  <c r="AZ332" i="4"/>
  <c r="AY332" i="4"/>
  <c r="Z332" i="4"/>
  <c r="T476" i="4" s="1"/>
  <c r="Y332" i="4"/>
  <c r="S476" i="4" s="1"/>
  <c r="X332" i="4"/>
  <c r="R476" i="4" s="1"/>
  <c r="CB331" i="4"/>
  <c r="CA331" i="4"/>
  <c r="EV332" i="4" s="1"/>
  <c r="BZ331" i="4"/>
  <c r="EU332" i="4" s="1"/>
  <c r="AI331" i="4"/>
  <c r="BA331" i="4" s="1"/>
  <c r="AH331" i="4"/>
  <c r="AZ331" i="4" s="1"/>
  <c r="AG331" i="4"/>
  <c r="AY331" i="4" s="1"/>
  <c r="Z331" i="4"/>
  <c r="T475" i="4" s="1"/>
  <c r="Y331" i="4"/>
  <c r="S475" i="4" s="1"/>
  <c r="X331" i="4"/>
  <c r="R475" i="4" s="1"/>
  <c r="CB330" i="4"/>
  <c r="CA330" i="4"/>
  <c r="EV331" i="4" s="1"/>
  <c r="BZ330" i="4"/>
  <c r="EU331" i="4" s="1"/>
  <c r="BA330" i="4"/>
  <c r="AZ330" i="4"/>
  <c r="AY330" i="4"/>
  <c r="Z330" i="4"/>
  <c r="T474" i="4" s="1"/>
  <c r="Y330" i="4"/>
  <c r="S474" i="4" s="1"/>
  <c r="X330" i="4"/>
  <c r="R474" i="4" s="1"/>
  <c r="CB329" i="4"/>
  <c r="CA329" i="4"/>
  <c r="EV330" i="4" s="1"/>
  <c r="BZ329" i="4"/>
  <c r="EU330" i="4" s="1"/>
  <c r="BA329" i="4"/>
  <c r="AZ329" i="4"/>
  <c r="AY329" i="4"/>
  <c r="Z329" i="4"/>
  <c r="T473" i="4" s="1"/>
  <c r="Y329" i="4"/>
  <c r="S473" i="4" s="1"/>
  <c r="X329" i="4"/>
  <c r="R473" i="4" s="1"/>
  <c r="CB328" i="4"/>
  <c r="CA328" i="4"/>
  <c r="EV329" i="4" s="1"/>
  <c r="BZ328" i="4"/>
  <c r="EU329" i="4" s="1"/>
  <c r="BA328" i="4"/>
  <c r="AZ328" i="4"/>
  <c r="AY328" i="4"/>
  <c r="Z328" i="4"/>
  <c r="T472" i="4" s="1"/>
  <c r="Y328" i="4"/>
  <c r="S472" i="4" s="1"/>
  <c r="X328" i="4"/>
  <c r="R472" i="4" s="1"/>
  <c r="CB327" i="4"/>
  <c r="CA327" i="4"/>
  <c r="EV328" i="4" s="1"/>
  <c r="BZ327" i="4"/>
  <c r="EU328" i="4" s="1"/>
  <c r="BA327" i="4"/>
  <c r="AZ327" i="4"/>
  <c r="AY327" i="4"/>
  <c r="Z327" i="4"/>
  <c r="T471" i="4" s="1"/>
  <c r="Y327" i="4"/>
  <c r="S471" i="4" s="1"/>
  <c r="X327" i="4"/>
  <c r="R471" i="4" s="1"/>
  <c r="CB326" i="4"/>
  <c r="CA326" i="4"/>
  <c r="EV327" i="4" s="1"/>
  <c r="BZ326" i="4"/>
  <c r="EU327" i="4" s="1"/>
  <c r="BA326" i="4"/>
  <c r="AZ326" i="4"/>
  <c r="AY326" i="4"/>
  <c r="H326" i="4"/>
  <c r="Z326" i="4" s="1"/>
  <c r="T470" i="4" s="1"/>
  <c r="G326" i="4"/>
  <c r="Y326" i="4" s="1"/>
  <c r="S470" i="4" s="1"/>
  <c r="F326" i="4"/>
  <c r="X326" i="4" s="1"/>
  <c r="R470" i="4" s="1"/>
  <c r="CB325" i="4"/>
  <c r="CA325" i="4"/>
  <c r="EV326" i="4" s="1"/>
  <c r="BZ325" i="4"/>
  <c r="EU326" i="4" s="1"/>
  <c r="BA325" i="4"/>
  <c r="AZ325" i="4"/>
  <c r="AY325" i="4"/>
  <c r="Z325" i="4"/>
  <c r="T469" i="4" s="1"/>
  <c r="Y325" i="4"/>
  <c r="S469" i="4" s="1"/>
  <c r="X325" i="4"/>
  <c r="R469" i="4" s="1"/>
  <c r="CB324" i="4"/>
  <c r="CA324" i="4"/>
  <c r="EV325" i="4" s="1"/>
  <c r="BZ324" i="4"/>
  <c r="EU325" i="4" s="1"/>
  <c r="BA324" i="4"/>
  <c r="AZ324" i="4"/>
  <c r="AY324" i="4"/>
  <c r="Z324" i="4"/>
  <c r="T468" i="4" s="1"/>
  <c r="Y324" i="4"/>
  <c r="S468" i="4" s="1"/>
  <c r="X324" i="4"/>
  <c r="R468" i="4" s="1"/>
  <c r="CB323" i="4"/>
  <c r="CA323" i="4"/>
  <c r="EV324" i="4" s="1"/>
  <c r="BZ323" i="4"/>
  <c r="EU324" i="4" s="1"/>
  <c r="BA323" i="4"/>
  <c r="AZ323" i="4"/>
  <c r="AY323" i="4"/>
  <c r="Z323" i="4"/>
  <c r="T467" i="4" s="1"/>
  <c r="Y323" i="4"/>
  <c r="S467" i="4" s="1"/>
  <c r="X323" i="4"/>
  <c r="R467" i="4" s="1"/>
  <c r="CB322" i="4"/>
  <c r="CA322" i="4"/>
  <c r="EV323" i="4" s="1"/>
  <c r="BZ322" i="4"/>
  <c r="EU323" i="4" s="1"/>
  <c r="AI322" i="4"/>
  <c r="AI321" i="4" s="1"/>
  <c r="BA321" i="4" s="1"/>
  <c r="AH322" i="4"/>
  <c r="AH321" i="4" s="1"/>
  <c r="AZ321" i="4" s="1"/>
  <c r="AG322" i="4"/>
  <c r="H322" i="4"/>
  <c r="G322" i="4"/>
  <c r="Y322" i="4" s="1"/>
  <c r="S466" i="4" s="1"/>
  <c r="F322" i="4"/>
  <c r="X322" i="4" s="1"/>
  <c r="R466" i="4" s="1"/>
  <c r="CB321" i="4"/>
  <c r="CA321" i="4"/>
  <c r="EV322" i="4" s="1"/>
  <c r="BZ321" i="4"/>
  <c r="EU322" i="4" s="1"/>
  <c r="CB320" i="4"/>
  <c r="CA320" i="4"/>
  <c r="EV321" i="4" s="1"/>
  <c r="BZ320" i="4"/>
  <c r="EU321" i="4" s="1"/>
  <c r="BA320" i="4"/>
  <c r="AZ320" i="4"/>
  <c r="AY320" i="4"/>
  <c r="Z320" i="4"/>
  <c r="T464" i="4" s="1"/>
  <c r="Y320" i="4"/>
  <c r="S464" i="4" s="1"/>
  <c r="X320" i="4"/>
  <c r="R464" i="4" s="1"/>
  <c r="CB319" i="4"/>
  <c r="CA319" i="4"/>
  <c r="EV320" i="4" s="1"/>
  <c r="BZ319" i="4"/>
  <c r="EU320" i="4" s="1"/>
  <c r="BA319" i="4"/>
  <c r="AZ319" i="4"/>
  <c r="AY319" i="4"/>
  <c r="Z319" i="4"/>
  <c r="T463" i="4" s="1"/>
  <c r="Y319" i="4"/>
  <c r="S463" i="4" s="1"/>
  <c r="X319" i="4"/>
  <c r="R463" i="4" s="1"/>
  <c r="CB318" i="4"/>
  <c r="CA318" i="4"/>
  <c r="EV319" i="4" s="1"/>
  <c r="BZ318" i="4"/>
  <c r="EU319" i="4" s="1"/>
  <c r="BA318" i="4"/>
  <c r="AZ318" i="4"/>
  <c r="AY318" i="4"/>
  <c r="Z318" i="4"/>
  <c r="T462" i="4" s="1"/>
  <c r="Y318" i="4"/>
  <c r="S462" i="4" s="1"/>
  <c r="X318" i="4"/>
  <c r="R462" i="4" s="1"/>
  <c r="CB317" i="4"/>
  <c r="CA317" i="4"/>
  <c r="EV318" i="4" s="1"/>
  <c r="BZ317" i="4"/>
  <c r="EU318" i="4" s="1"/>
  <c r="BA317" i="4"/>
  <c r="AZ317" i="4"/>
  <c r="AY317" i="4"/>
  <c r="Z317" i="4"/>
  <c r="T461" i="4" s="1"/>
  <c r="Y317" i="4"/>
  <c r="S461" i="4" s="1"/>
  <c r="X317" i="4"/>
  <c r="R461" i="4" s="1"/>
  <c r="CB316" i="4"/>
  <c r="CA316" i="4"/>
  <c r="EV317" i="4" s="1"/>
  <c r="BZ316" i="4"/>
  <c r="EU317" i="4" s="1"/>
  <c r="BA316" i="4"/>
  <c r="AZ316" i="4"/>
  <c r="AY316" i="4"/>
  <c r="Z316" i="4"/>
  <c r="T460" i="4" s="1"/>
  <c r="Y316" i="4"/>
  <c r="S460" i="4" s="1"/>
  <c r="X316" i="4"/>
  <c r="R460" i="4" s="1"/>
  <c r="BJ315" i="4"/>
  <c r="CB315" i="4" s="1"/>
  <c r="BI315" i="4"/>
  <c r="CA315" i="4" s="1"/>
  <c r="BH315" i="4"/>
  <c r="BZ315" i="4" s="1"/>
  <c r="BA315" i="4"/>
  <c r="AZ315" i="4"/>
  <c r="AY315" i="4"/>
  <c r="H315" i="4"/>
  <c r="Z315" i="4" s="1"/>
  <c r="T459" i="4" s="1"/>
  <c r="G315" i="4"/>
  <c r="Y315" i="4" s="1"/>
  <c r="S459" i="4" s="1"/>
  <c r="F315" i="4"/>
  <c r="X315" i="4" s="1"/>
  <c r="R459" i="4" s="1"/>
  <c r="CB314" i="4"/>
  <c r="CA314" i="4"/>
  <c r="EV314" i="4" s="1"/>
  <c r="BZ314" i="4"/>
  <c r="EU314" i="4" s="1"/>
  <c r="BA314" i="4"/>
  <c r="AZ314" i="4"/>
  <c r="AY314" i="4"/>
  <c r="Z314" i="4"/>
  <c r="T458" i="4" s="1"/>
  <c r="Y314" i="4"/>
  <c r="S458" i="4" s="1"/>
  <c r="X314" i="4"/>
  <c r="R458" i="4" s="1"/>
  <c r="CB313" i="4"/>
  <c r="CA313" i="4"/>
  <c r="EV313" i="4" s="1"/>
  <c r="BZ313" i="4"/>
  <c r="EU313" i="4" s="1"/>
  <c r="BA313" i="4"/>
  <c r="AZ313" i="4"/>
  <c r="AY313" i="4"/>
  <c r="Z313" i="4"/>
  <c r="T457" i="4" s="1"/>
  <c r="Y313" i="4"/>
  <c r="S457" i="4" s="1"/>
  <c r="X313" i="4"/>
  <c r="R457" i="4" s="1"/>
  <c r="CB312" i="4"/>
  <c r="CA312" i="4"/>
  <c r="EV312" i="4" s="1"/>
  <c r="BZ312" i="4"/>
  <c r="EU312" i="4" s="1"/>
  <c r="BA312" i="4"/>
  <c r="AZ312" i="4"/>
  <c r="AY312" i="4"/>
  <c r="H312" i="4"/>
  <c r="Z312" i="4" s="1"/>
  <c r="T456" i="4" s="1"/>
  <c r="G312" i="4"/>
  <c r="Y312" i="4" s="1"/>
  <c r="S456" i="4" s="1"/>
  <c r="F312" i="4"/>
  <c r="X312" i="4" s="1"/>
  <c r="R456" i="4" s="1"/>
  <c r="CB311" i="4"/>
  <c r="CA311" i="4"/>
  <c r="EV311" i="4" s="1"/>
  <c r="BZ311" i="4"/>
  <c r="EU311" i="4" s="1"/>
  <c r="AI311" i="4"/>
  <c r="BA311" i="4" s="1"/>
  <c r="AH311" i="4"/>
  <c r="AZ311" i="4" s="1"/>
  <c r="AG311" i="4"/>
  <c r="AY311" i="4" s="1"/>
  <c r="Z311" i="4"/>
  <c r="T455" i="4" s="1"/>
  <c r="Y311" i="4"/>
  <c r="S455" i="4" s="1"/>
  <c r="X311" i="4"/>
  <c r="R455" i="4" s="1"/>
  <c r="CB310" i="4"/>
  <c r="CA310" i="4"/>
  <c r="EV310" i="4" s="1"/>
  <c r="BZ310" i="4"/>
  <c r="EU310" i="4" s="1"/>
  <c r="BA310" i="4"/>
  <c r="AZ310" i="4"/>
  <c r="AY310" i="4"/>
  <c r="Z310" i="4"/>
  <c r="T454" i="4" s="1"/>
  <c r="Y310" i="4"/>
  <c r="S454" i="4" s="1"/>
  <c r="X310" i="4"/>
  <c r="R454" i="4" s="1"/>
  <c r="CB309" i="4"/>
  <c r="CA309" i="4"/>
  <c r="EV309" i="4" s="1"/>
  <c r="BZ309" i="4"/>
  <c r="EU309" i="4" s="1"/>
  <c r="BA309" i="4"/>
  <c r="AZ309" i="4"/>
  <c r="AY309" i="4"/>
  <c r="Z309" i="4"/>
  <c r="T453" i="4" s="1"/>
  <c r="Y309" i="4"/>
  <c r="S453" i="4" s="1"/>
  <c r="X309" i="4"/>
  <c r="R453" i="4" s="1"/>
  <c r="CB308" i="4"/>
  <c r="CA308" i="4"/>
  <c r="EV308" i="4" s="1"/>
  <c r="BZ308" i="4"/>
  <c r="EU308" i="4" s="1"/>
  <c r="BA308" i="4"/>
  <c r="AZ308" i="4"/>
  <c r="AY308" i="4"/>
  <c r="Z308" i="4"/>
  <c r="T452" i="4" s="1"/>
  <c r="Y308" i="4"/>
  <c r="S452" i="4" s="1"/>
  <c r="X308" i="4"/>
  <c r="R452" i="4" s="1"/>
  <c r="CB307" i="4"/>
  <c r="CA307" i="4"/>
  <c r="EV307" i="4" s="1"/>
  <c r="BZ307" i="4"/>
  <c r="EU307" i="4" s="1"/>
  <c r="BA307" i="4"/>
  <c r="AZ307" i="4"/>
  <c r="AY307" i="4"/>
  <c r="Z307" i="4"/>
  <c r="T451" i="4" s="1"/>
  <c r="Y307" i="4"/>
  <c r="S451" i="4" s="1"/>
  <c r="X307" i="4"/>
  <c r="R451" i="4" s="1"/>
  <c r="CB306" i="4"/>
  <c r="CA306" i="4"/>
  <c r="EV306" i="4" s="1"/>
  <c r="BZ306" i="4"/>
  <c r="EU306" i="4" s="1"/>
  <c r="BA306" i="4"/>
  <c r="AZ306" i="4"/>
  <c r="AY306" i="4"/>
  <c r="Z306" i="4"/>
  <c r="T450" i="4" s="1"/>
  <c r="Y306" i="4"/>
  <c r="S450" i="4" s="1"/>
  <c r="X306" i="4"/>
  <c r="R450" i="4" s="1"/>
  <c r="CB305" i="4"/>
  <c r="CA305" i="4"/>
  <c r="EV305" i="4" s="1"/>
  <c r="BZ305" i="4"/>
  <c r="EU305" i="4" s="1"/>
  <c r="BA305" i="4"/>
  <c r="AZ305" i="4"/>
  <c r="AY305" i="4"/>
  <c r="Z305" i="4"/>
  <c r="T449" i="4" s="1"/>
  <c r="Y305" i="4"/>
  <c r="S449" i="4" s="1"/>
  <c r="X305" i="4"/>
  <c r="R449" i="4" s="1"/>
  <c r="CB304" i="4"/>
  <c r="CA304" i="4"/>
  <c r="EV304" i="4" s="1"/>
  <c r="BZ304" i="4"/>
  <c r="EU304" i="4" s="1"/>
  <c r="BA304" i="4"/>
  <c r="AZ304" i="4"/>
  <c r="AY304" i="4"/>
  <c r="Z304" i="4"/>
  <c r="T448" i="4" s="1"/>
  <c r="Y304" i="4"/>
  <c r="S448" i="4" s="1"/>
  <c r="X304" i="4"/>
  <c r="R448" i="4" s="1"/>
  <c r="BJ303" i="4"/>
  <c r="CB303" i="4" s="1"/>
  <c r="BI303" i="4"/>
  <c r="BH303" i="4"/>
  <c r="BH332" i="4" s="1"/>
  <c r="AI303" i="4"/>
  <c r="AI302" i="4" s="1"/>
  <c r="BA302" i="4" s="1"/>
  <c r="AH303" i="4"/>
  <c r="AZ303" i="4" s="1"/>
  <c r="AG303" i="4"/>
  <c r="AY303" i="4" s="1"/>
  <c r="H303" i="4"/>
  <c r="Z303" i="4" s="1"/>
  <c r="T447" i="4" s="1"/>
  <c r="G303" i="4"/>
  <c r="Y303" i="4" s="1"/>
  <c r="S447" i="4" s="1"/>
  <c r="F303" i="4"/>
  <c r="X303" i="4" s="1"/>
  <c r="R447" i="4" s="1"/>
  <c r="CB302" i="4"/>
  <c r="CA302" i="4"/>
  <c r="BZ302" i="4"/>
  <c r="CB285" i="4"/>
  <c r="CA285" i="4"/>
  <c r="FA265" i="4" s="1"/>
  <c r="BZ285" i="4"/>
  <c r="EZ265" i="4" s="1"/>
  <c r="CB284" i="4"/>
  <c r="CA284" i="4"/>
  <c r="FA264" i="4" s="1"/>
  <c r="BZ284" i="4"/>
  <c r="EZ264" i="4" s="1"/>
  <c r="Z282" i="4"/>
  <c r="Q498" i="4" s="1"/>
  <c r="Y282" i="4"/>
  <c r="P498" i="4" s="1"/>
  <c r="X282" i="4"/>
  <c r="O498" i="4" s="1"/>
  <c r="CB281" i="4"/>
  <c r="CA281" i="4"/>
  <c r="FA255" i="4" s="1"/>
  <c r="BZ281" i="4"/>
  <c r="EZ255" i="4" s="1"/>
  <c r="H281" i="4"/>
  <c r="Z281" i="4" s="1"/>
  <c r="Q497" i="4" s="1"/>
  <c r="G281" i="4"/>
  <c r="Y281" i="4" s="1"/>
  <c r="P497" i="4" s="1"/>
  <c r="F281" i="4"/>
  <c r="X281" i="4" s="1"/>
  <c r="O497" i="4" s="1"/>
  <c r="CB280" i="4"/>
  <c r="CA280" i="4"/>
  <c r="FA254" i="4" s="1"/>
  <c r="BZ280" i="4"/>
  <c r="EZ254" i="4" s="1"/>
  <c r="Z280" i="4"/>
  <c r="Q496" i="4" s="1"/>
  <c r="Y280" i="4"/>
  <c r="P496" i="4" s="1"/>
  <c r="X280" i="4"/>
  <c r="O496" i="4" s="1"/>
  <c r="CB279" i="4"/>
  <c r="CA279" i="4"/>
  <c r="FA253" i="4" s="1"/>
  <c r="BZ279" i="4"/>
  <c r="EZ253" i="4" s="1"/>
  <c r="BA279" i="4"/>
  <c r="AZ279" i="4"/>
  <c r="AY279" i="4"/>
  <c r="Z279" i="4"/>
  <c r="Q495" i="4" s="1"/>
  <c r="Y279" i="4"/>
  <c r="P495" i="4" s="1"/>
  <c r="X279" i="4"/>
  <c r="O495" i="4" s="1"/>
  <c r="CB278" i="4"/>
  <c r="BJ278" i="4"/>
  <c r="BJ277" i="4" s="1"/>
  <c r="CB277" i="4" s="1"/>
  <c r="BI278" i="4"/>
  <c r="CA278" i="4" s="1"/>
  <c r="BH278" i="4"/>
  <c r="BZ278" i="4" s="1"/>
  <c r="BA278" i="4"/>
  <c r="AZ278" i="4"/>
  <c r="AY278" i="4"/>
  <c r="Z278" i="4"/>
  <c r="Q494" i="4" s="1"/>
  <c r="Y278" i="4"/>
  <c r="P494" i="4" s="1"/>
  <c r="X278" i="4"/>
  <c r="O494" i="4" s="1"/>
  <c r="AZ277" i="4"/>
  <c r="AI277" i="4"/>
  <c r="BA277" i="4" s="1"/>
  <c r="AH277" i="4"/>
  <c r="AG277" i="4"/>
  <c r="AY277" i="4" s="1"/>
  <c r="Z277" i="4"/>
  <c r="Q493" i="4" s="1"/>
  <c r="Y277" i="4"/>
  <c r="P493" i="4" s="1"/>
  <c r="X277" i="4"/>
  <c r="O493" i="4" s="1"/>
  <c r="CB276" i="4"/>
  <c r="CA276" i="4"/>
  <c r="FA249" i="4" s="1"/>
  <c r="BZ276" i="4"/>
  <c r="EZ249" i="4" s="1"/>
  <c r="BA276" i="4"/>
  <c r="AZ276" i="4"/>
  <c r="AY276" i="4"/>
  <c r="Z276" i="4"/>
  <c r="Q492" i="4" s="1"/>
  <c r="Y276" i="4"/>
  <c r="P492" i="4" s="1"/>
  <c r="X276" i="4"/>
  <c r="O492" i="4" s="1"/>
  <c r="CB275" i="4"/>
  <c r="CA275" i="4"/>
  <c r="FA248" i="4" s="1"/>
  <c r="BZ275" i="4"/>
  <c r="EZ248" i="4" s="1"/>
  <c r="BA275" i="4"/>
  <c r="AZ275" i="4"/>
  <c r="AY275" i="4"/>
  <c r="Z275" i="4"/>
  <c r="Q491" i="4" s="1"/>
  <c r="Y275" i="4"/>
  <c r="P491" i="4" s="1"/>
  <c r="X275" i="4"/>
  <c r="O491" i="4" s="1"/>
  <c r="CB274" i="4"/>
  <c r="CA274" i="4"/>
  <c r="FA247" i="4" s="1"/>
  <c r="BZ274" i="4"/>
  <c r="EZ247" i="4" s="1"/>
  <c r="BA274" i="4"/>
  <c r="AZ274" i="4"/>
  <c r="AY274" i="4"/>
  <c r="H274" i="4"/>
  <c r="Z274" i="4" s="1"/>
  <c r="Q490" i="4" s="1"/>
  <c r="G274" i="4"/>
  <c r="Y274" i="4" s="1"/>
  <c r="P490" i="4" s="1"/>
  <c r="F274" i="4"/>
  <c r="X274" i="4" s="1"/>
  <c r="O490" i="4" s="1"/>
  <c r="BJ273" i="4"/>
  <c r="CB273" i="4" s="1"/>
  <c r="BI273" i="4"/>
  <c r="CA273" i="4" s="1"/>
  <c r="BH273" i="4"/>
  <c r="BH272" i="4" s="1"/>
  <c r="BA273" i="4"/>
  <c r="AZ273" i="4"/>
  <c r="AY273" i="4"/>
  <c r="Z273" i="4"/>
  <c r="Q489" i="4" s="1"/>
  <c r="Y273" i="4"/>
  <c r="P489" i="4" s="1"/>
  <c r="X273" i="4"/>
  <c r="O489" i="4" s="1"/>
  <c r="BJ272" i="4"/>
  <c r="CB272" i="4" s="1"/>
  <c r="BA272" i="4"/>
  <c r="AZ272" i="4"/>
  <c r="AY272" i="4"/>
  <c r="Z272" i="4"/>
  <c r="Q488" i="4" s="1"/>
  <c r="Y272" i="4"/>
  <c r="P488" i="4" s="1"/>
  <c r="X272" i="4"/>
  <c r="O488" i="4" s="1"/>
  <c r="CB271" i="4"/>
  <c r="CA271" i="4"/>
  <c r="BZ271" i="4"/>
  <c r="AI271" i="4"/>
  <c r="BA271" i="4" s="1"/>
  <c r="AH271" i="4"/>
  <c r="AZ271" i="4" s="1"/>
  <c r="AG271" i="4"/>
  <c r="AY271" i="4" s="1"/>
  <c r="Z271" i="4"/>
  <c r="Q487" i="4" s="1"/>
  <c r="Y271" i="4"/>
  <c r="P487" i="4" s="1"/>
  <c r="X271" i="4"/>
  <c r="O487" i="4" s="1"/>
  <c r="BA270" i="4"/>
  <c r="AZ270" i="4"/>
  <c r="AY270" i="4"/>
  <c r="Z270" i="4"/>
  <c r="Q486" i="4" s="1"/>
  <c r="Y270" i="4"/>
  <c r="P486" i="4" s="1"/>
  <c r="X270" i="4"/>
  <c r="O486" i="4" s="1"/>
  <c r="CB269" i="4"/>
  <c r="CA269" i="4"/>
  <c r="FA239" i="4" s="1"/>
  <c r="BZ269" i="4"/>
  <c r="EZ239" i="4" s="1"/>
  <c r="BA269" i="4"/>
  <c r="AZ269" i="4"/>
  <c r="AY269" i="4"/>
  <c r="Z269" i="4"/>
  <c r="Q485" i="4" s="1"/>
  <c r="Y269" i="4"/>
  <c r="P485" i="4" s="1"/>
  <c r="X269" i="4"/>
  <c r="O485" i="4" s="1"/>
  <c r="CB268" i="4"/>
  <c r="CA268" i="4"/>
  <c r="FA238" i="4" s="1"/>
  <c r="BZ268" i="4"/>
  <c r="EZ238" i="4" s="1"/>
  <c r="BA268" i="4"/>
  <c r="AZ268" i="4"/>
  <c r="AY268" i="4"/>
  <c r="H268" i="4"/>
  <c r="Z268" i="4" s="1"/>
  <c r="Q484" i="4" s="1"/>
  <c r="G268" i="4"/>
  <c r="Y268" i="4" s="1"/>
  <c r="P484" i="4" s="1"/>
  <c r="F268" i="4"/>
  <c r="X268" i="4" s="1"/>
  <c r="O484" i="4" s="1"/>
  <c r="CB267" i="4"/>
  <c r="CA267" i="4"/>
  <c r="FA237" i="4" s="1"/>
  <c r="BZ267" i="4"/>
  <c r="EZ237" i="4" s="1"/>
  <c r="AI267" i="4"/>
  <c r="BA267" i="4" s="1"/>
  <c r="AH267" i="4"/>
  <c r="AZ267" i="4" s="1"/>
  <c r="AG267" i="4"/>
  <c r="AY267" i="4" s="1"/>
  <c r="Z267" i="4"/>
  <c r="Q483" i="4" s="1"/>
  <c r="Y267" i="4"/>
  <c r="P483" i="4" s="1"/>
  <c r="X267" i="4"/>
  <c r="O483" i="4" s="1"/>
  <c r="BJ266" i="4"/>
  <c r="CB266" i="4" s="1"/>
  <c r="BI266" i="4"/>
  <c r="CA266" i="4" s="1"/>
  <c r="BH266" i="4"/>
  <c r="BZ266" i="4" s="1"/>
  <c r="AG266" i="4"/>
  <c r="AY266" i="4" s="1"/>
  <c r="Z266" i="4"/>
  <c r="Q482" i="4" s="1"/>
  <c r="Y266" i="4"/>
  <c r="P482" i="4" s="1"/>
  <c r="X266" i="4"/>
  <c r="O482" i="4" s="1"/>
  <c r="CB265" i="4"/>
  <c r="CA265" i="4"/>
  <c r="FA234" i="4" s="1"/>
  <c r="BZ265" i="4"/>
  <c r="EZ234" i="4" s="1"/>
  <c r="BA265" i="4"/>
  <c r="AZ265" i="4"/>
  <c r="AY265" i="4"/>
  <c r="Z265" i="4"/>
  <c r="Q481" i="4" s="1"/>
  <c r="Y265" i="4"/>
  <c r="P481" i="4" s="1"/>
  <c r="X265" i="4"/>
  <c r="O481" i="4" s="1"/>
  <c r="CB264" i="4"/>
  <c r="CA264" i="4"/>
  <c r="FA233" i="4" s="1"/>
  <c r="BZ264" i="4"/>
  <c r="EZ233" i="4" s="1"/>
  <c r="BA264" i="4"/>
  <c r="AZ264" i="4"/>
  <c r="AY264" i="4"/>
  <c r="H264" i="4"/>
  <c r="Z264" i="4" s="1"/>
  <c r="Q480" i="4" s="1"/>
  <c r="G264" i="4"/>
  <c r="Y264" i="4" s="1"/>
  <c r="P480" i="4" s="1"/>
  <c r="F264" i="4"/>
  <c r="X264" i="4" s="1"/>
  <c r="O480" i="4" s="1"/>
  <c r="CB263" i="4"/>
  <c r="CA263" i="4"/>
  <c r="FA232" i="4" s="1"/>
  <c r="FA231" i="4" s="1"/>
  <c r="BZ263" i="4"/>
  <c r="EZ232" i="4" s="1"/>
  <c r="BA263" i="4"/>
  <c r="AZ263" i="4"/>
  <c r="AY263" i="4"/>
  <c r="Z263" i="4"/>
  <c r="Q479" i="4" s="1"/>
  <c r="Y263" i="4"/>
  <c r="P479" i="4" s="1"/>
  <c r="X263" i="4"/>
  <c r="O479" i="4" s="1"/>
  <c r="BJ262" i="4"/>
  <c r="BI262" i="4"/>
  <c r="BI270" i="4" s="1"/>
  <c r="CA270" i="4" s="1"/>
  <c r="BH262" i="4"/>
  <c r="BZ262" i="4" s="1"/>
  <c r="BA262" i="4"/>
  <c r="AZ262" i="4"/>
  <c r="AY262" i="4"/>
  <c r="Z262" i="4"/>
  <c r="Q478" i="4" s="1"/>
  <c r="Y262" i="4"/>
  <c r="P478" i="4" s="1"/>
  <c r="X262" i="4"/>
  <c r="O478" i="4" s="1"/>
  <c r="CB261" i="4"/>
  <c r="CA261" i="4"/>
  <c r="BZ261" i="4"/>
  <c r="BA261" i="4"/>
  <c r="AZ261" i="4"/>
  <c r="AY261" i="4"/>
  <c r="Z261" i="4"/>
  <c r="Q477" i="4" s="1"/>
  <c r="Y261" i="4"/>
  <c r="P477" i="4" s="1"/>
  <c r="X261" i="4"/>
  <c r="O477" i="4" s="1"/>
  <c r="BA260" i="4"/>
  <c r="AZ260" i="4"/>
  <c r="AY260" i="4"/>
  <c r="Z260" i="4"/>
  <c r="Q476" i="4" s="1"/>
  <c r="Y260" i="4"/>
  <c r="P476" i="4" s="1"/>
  <c r="X260" i="4"/>
  <c r="O476" i="4" s="1"/>
  <c r="CB259" i="4"/>
  <c r="CA259" i="4"/>
  <c r="EV260" i="4" s="1"/>
  <c r="BZ259" i="4"/>
  <c r="EU260" i="4" s="1"/>
  <c r="AI259" i="4"/>
  <c r="BA259" i="4" s="1"/>
  <c r="AH259" i="4"/>
  <c r="AZ259" i="4" s="1"/>
  <c r="AG259" i="4"/>
  <c r="AY259" i="4" s="1"/>
  <c r="Z259" i="4"/>
  <c r="Q475" i="4" s="1"/>
  <c r="Y259" i="4"/>
  <c r="P475" i="4" s="1"/>
  <c r="X259" i="4"/>
  <c r="O475" i="4" s="1"/>
  <c r="CB258" i="4"/>
  <c r="CA258" i="4"/>
  <c r="EV259" i="4" s="1"/>
  <c r="BZ258" i="4"/>
  <c r="EU259" i="4" s="1"/>
  <c r="BA258" i="4"/>
  <c r="AZ258" i="4"/>
  <c r="AY258" i="4"/>
  <c r="Z258" i="4"/>
  <c r="Q474" i="4" s="1"/>
  <c r="Y258" i="4"/>
  <c r="P474" i="4" s="1"/>
  <c r="X258" i="4"/>
  <c r="O474" i="4" s="1"/>
  <c r="CB257" i="4"/>
  <c r="CA257" i="4"/>
  <c r="EV258" i="4" s="1"/>
  <c r="BZ257" i="4"/>
  <c r="EU258" i="4" s="1"/>
  <c r="BA257" i="4"/>
  <c r="AZ257" i="4"/>
  <c r="AY257" i="4"/>
  <c r="Z257" i="4"/>
  <c r="Q473" i="4" s="1"/>
  <c r="Y257" i="4"/>
  <c r="P473" i="4" s="1"/>
  <c r="X257" i="4"/>
  <c r="O473" i="4" s="1"/>
  <c r="CB256" i="4"/>
  <c r="CA256" i="4"/>
  <c r="EV257" i="4" s="1"/>
  <c r="BZ256" i="4"/>
  <c r="EU257" i="4" s="1"/>
  <c r="BA256" i="4"/>
  <c r="AZ256" i="4"/>
  <c r="AY256" i="4"/>
  <c r="Z256" i="4"/>
  <c r="Q472" i="4" s="1"/>
  <c r="Y256" i="4"/>
  <c r="P472" i="4" s="1"/>
  <c r="X256" i="4"/>
  <c r="O472" i="4" s="1"/>
  <c r="CB255" i="4"/>
  <c r="CA255" i="4"/>
  <c r="EV256" i="4" s="1"/>
  <c r="BZ255" i="4"/>
  <c r="EU256" i="4" s="1"/>
  <c r="BA255" i="4"/>
  <c r="AZ255" i="4"/>
  <c r="AY255" i="4"/>
  <c r="Z255" i="4"/>
  <c r="Q471" i="4" s="1"/>
  <c r="Y255" i="4"/>
  <c r="P471" i="4" s="1"/>
  <c r="X255" i="4"/>
  <c r="O471" i="4" s="1"/>
  <c r="CB254" i="4"/>
  <c r="CA254" i="4"/>
  <c r="EV255" i="4" s="1"/>
  <c r="BZ254" i="4"/>
  <c r="EU255" i="4" s="1"/>
  <c r="BA254" i="4"/>
  <c r="AZ254" i="4"/>
  <c r="AY254" i="4"/>
  <c r="H254" i="4"/>
  <c r="Z254" i="4" s="1"/>
  <c r="Q470" i="4" s="1"/>
  <c r="G254" i="4"/>
  <c r="Y254" i="4" s="1"/>
  <c r="P470" i="4" s="1"/>
  <c r="F254" i="4"/>
  <c r="X254" i="4" s="1"/>
  <c r="O470" i="4" s="1"/>
  <c r="CB253" i="4"/>
  <c r="CA253" i="4"/>
  <c r="EV254" i="4" s="1"/>
  <c r="BZ253" i="4"/>
  <c r="EU254" i="4" s="1"/>
  <c r="BA253" i="4"/>
  <c r="AZ253" i="4"/>
  <c r="AY253" i="4"/>
  <c r="Z253" i="4"/>
  <c r="Q469" i="4" s="1"/>
  <c r="Y253" i="4"/>
  <c r="P469" i="4" s="1"/>
  <c r="X253" i="4"/>
  <c r="O469" i="4" s="1"/>
  <c r="CB252" i="4"/>
  <c r="CA252" i="4"/>
  <c r="EV253" i="4" s="1"/>
  <c r="BZ252" i="4"/>
  <c r="EU253" i="4" s="1"/>
  <c r="BA252" i="4"/>
  <c r="AZ252" i="4"/>
  <c r="AY252" i="4"/>
  <c r="Z252" i="4"/>
  <c r="Q468" i="4" s="1"/>
  <c r="Y252" i="4"/>
  <c r="P468" i="4" s="1"/>
  <c r="X252" i="4"/>
  <c r="O468" i="4" s="1"/>
  <c r="CB251" i="4"/>
  <c r="CA251" i="4"/>
  <c r="EV252" i="4" s="1"/>
  <c r="BZ251" i="4"/>
  <c r="EU252" i="4" s="1"/>
  <c r="BA251" i="4"/>
  <c r="AZ251" i="4"/>
  <c r="AY251" i="4"/>
  <c r="Z251" i="4"/>
  <c r="Q467" i="4" s="1"/>
  <c r="Y251" i="4"/>
  <c r="P467" i="4" s="1"/>
  <c r="X251" i="4"/>
  <c r="O467" i="4" s="1"/>
  <c r="CB250" i="4"/>
  <c r="CA250" i="4"/>
  <c r="EV251" i="4" s="1"/>
  <c r="BZ250" i="4"/>
  <c r="EU251" i="4" s="1"/>
  <c r="AI250" i="4"/>
  <c r="BA250" i="4" s="1"/>
  <c r="AH250" i="4"/>
  <c r="AZ250" i="4" s="1"/>
  <c r="AG250" i="4"/>
  <c r="H250" i="4"/>
  <c r="Z250" i="4" s="1"/>
  <c r="Q466" i="4" s="1"/>
  <c r="G250" i="4"/>
  <c r="Y250" i="4" s="1"/>
  <c r="P466" i="4" s="1"/>
  <c r="F250" i="4"/>
  <c r="X250" i="4" s="1"/>
  <c r="O466" i="4" s="1"/>
  <c r="CB249" i="4"/>
  <c r="CA249" i="4"/>
  <c r="EV250" i="4" s="1"/>
  <c r="BZ249" i="4"/>
  <c r="EU250" i="4" s="1"/>
  <c r="AH249" i="4"/>
  <c r="AZ249" i="4" s="1"/>
  <c r="CB248" i="4"/>
  <c r="CA248" i="4"/>
  <c r="EV249" i="4" s="1"/>
  <c r="BZ248" i="4"/>
  <c r="EU249" i="4" s="1"/>
  <c r="BA248" i="4"/>
  <c r="AZ248" i="4"/>
  <c r="AY248" i="4"/>
  <c r="Z248" i="4"/>
  <c r="Q464" i="4" s="1"/>
  <c r="Y248" i="4"/>
  <c r="P464" i="4" s="1"/>
  <c r="X248" i="4"/>
  <c r="O464" i="4" s="1"/>
  <c r="CB247" i="4"/>
  <c r="CA247" i="4"/>
  <c r="EV248" i="4" s="1"/>
  <c r="BZ247" i="4"/>
  <c r="EU248" i="4" s="1"/>
  <c r="BA247" i="4"/>
  <c r="AZ247" i="4"/>
  <c r="AY247" i="4"/>
  <c r="Z247" i="4"/>
  <c r="Q463" i="4" s="1"/>
  <c r="Y247" i="4"/>
  <c r="P463" i="4" s="1"/>
  <c r="X247" i="4"/>
  <c r="O463" i="4" s="1"/>
  <c r="CB246" i="4"/>
  <c r="CA246" i="4"/>
  <c r="EV247" i="4" s="1"/>
  <c r="BZ246" i="4"/>
  <c r="EU247" i="4" s="1"/>
  <c r="BA246" i="4"/>
  <c r="AZ246" i="4"/>
  <c r="AY246" i="4"/>
  <c r="Z246" i="4"/>
  <c r="Q462" i="4" s="1"/>
  <c r="Y246" i="4"/>
  <c r="P462" i="4" s="1"/>
  <c r="X246" i="4"/>
  <c r="O462" i="4" s="1"/>
  <c r="CB245" i="4"/>
  <c r="CA245" i="4"/>
  <c r="EV246" i="4" s="1"/>
  <c r="BZ245" i="4"/>
  <c r="EU246" i="4" s="1"/>
  <c r="BA245" i="4"/>
  <c r="AZ245" i="4"/>
  <c r="AY245" i="4"/>
  <c r="Z245" i="4"/>
  <c r="Q461" i="4" s="1"/>
  <c r="Y245" i="4"/>
  <c r="P461" i="4" s="1"/>
  <c r="X245" i="4"/>
  <c r="O461" i="4" s="1"/>
  <c r="CB244" i="4"/>
  <c r="CA244" i="4"/>
  <c r="EV245" i="4" s="1"/>
  <c r="BZ244" i="4"/>
  <c r="EU245" i="4" s="1"/>
  <c r="BA244" i="4"/>
  <c r="AZ244" i="4"/>
  <c r="AY244" i="4"/>
  <c r="Z244" i="4"/>
  <c r="Q460" i="4" s="1"/>
  <c r="Y244" i="4"/>
  <c r="P460" i="4" s="1"/>
  <c r="X244" i="4"/>
  <c r="O460" i="4" s="1"/>
  <c r="BJ243" i="4"/>
  <c r="CB243" i="4" s="1"/>
  <c r="BI243" i="4"/>
  <c r="CA243" i="4" s="1"/>
  <c r="BH243" i="4"/>
  <c r="BZ243" i="4" s="1"/>
  <c r="BA243" i="4"/>
  <c r="AZ243" i="4"/>
  <c r="AY243" i="4"/>
  <c r="H243" i="4"/>
  <c r="Z243" i="4" s="1"/>
  <c r="Q459" i="4" s="1"/>
  <c r="G243" i="4"/>
  <c r="Y243" i="4" s="1"/>
  <c r="P459" i="4" s="1"/>
  <c r="F243" i="4"/>
  <c r="X243" i="4" s="1"/>
  <c r="O459" i="4" s="1"/>
  <c r="CB242" i="4"/>
  <c r="CA242" i="4"/>
  <c r="EV242" i="4" s="1"/>
  <c r="BZ242" i="4"/>
  <c r="EU242" i="4" s="1"/>
  <c r="BA242" i="4"/>
  <c r="AZ242" i="4"/>
  <c r="AY242" i="4"/>
  <c r="Z242" i="4"/>
  <c r="Q458" i="4" s="1"/>
  <c r="Y242" i="4"/>
  <c r="P458" i="4" s="1"/>
  <c r="X242" i="4"/>
  <c r="O458" i="4" s="1"/>
  <c r="CB241" i="4"/>
  <c r="CA241" i="4"/>
  <c r="EV241" i="4" s="1"/>
  <c r="BZ241" i="4"/>
  <c r="EU241" i="4" s="1"/>
  <c r="BA241" i="4"/>
  <c r="AZ241" i="4"/>
  <c r="AY241" i="4"/>
  <c r="Z241" i="4"/>
  <c r="Q457" i="4" s="1"/>
  <c r="Y241" i="4"/>
  <c r="P457" i="4" s="1"/>
  <c r="X241" i="4"/>
  <c r="O457" i="4" s="1"/>
  <c r="CB240" i="4"/>
  <c r="CA240" i="4"/>
  <c r="EV240" i="4" s="1"/>
  <c r="BZ240" i="4"/>
  <c r="EU240" i="4" s="1"/>
  <c r="BA240" i="4"/>
  <c r="AZ240" i="4"/>
  <c r="AY240" i="4"/>
  <c r="H240" i="4"/>
  <c r="Z240" i="4" s="1"/>
  <c r="Q456" i="4" s="1"/>
  <c r="G240" i="4"/>
  <c r="Y240" i="4" s="1"/>
  <c r="P456" i="4" s="1"/>
  <c r="F240" i="4"/>
  <c r="X240" i="4" s="1"/>
  <c r="O456" i="4" s="1"/>
  <c r="CB239" i="4"/>
  <c r="CA239" i="4"/>
  <c r="EV239" i="4" s="1"/>
  <c r="BZ239" i="4"/>
  <c r="EU239" i="4" s="1"/>
  <c r="AI239" i="4"/>
  <c r="BA239" i="4" s="1"/>
  <c r="AH239" i="4"/>
  <c r="AZ239" i="4" s="1"/>
  <c r="AG239" i="4"/>
  <c r="AY239" i="4" s="1"/>
  <c r="Z239" i="4"/>
  <c r="Q455" i="4" s="1"/>
  <c r="Y239" i="4"/>
  <c r="P455" i="4" s="1"/>
  <c r="X239" i="4"/>
  <c r="O455" i="4" s="1"/>
  <c r="CB238" i="4"/>
  <c r="CA238" i="4"/>
  <c r="EV238" i="4" s="1"/>
  <c r="BZ238" i="4"/>
  <c r="EU238" i="4" s="1"/>
  <c r="BA238" i="4"/>
  <c r="AZ238" i="4"/>
  <c r="AY238" i="4"/>
  <c r="Z238" i="4"/>
  <c r="Q454" i="4" s="1"/>
  <c r="Y238" i="4"/>
  <c r="P454" i="4" s="1"/>
  <c r="X238" i="4"/>
  <c r="O454" i="4" s="1"/>
  <c r="CB237" i="4"/>
  <c r="CA237" i="4"/>
  <c r="EV237" i="4" s="1"/>
  <c r="BZ237" i="4"/>
  <c r="EU237" i="4" s="1"/>
  <c r="BA237" i="4"/>
  <c r="AZ237" i="4"/>
  <c r="AY237" i="4"/>
  <c r="Z237" i="4"/>
  <c r="Q453" i="4" s="1"/>
  <c r="Y237" i="4"/>
  <c r="P453" i="4" s="1"/>
  <c r="X237" i="4"/>
  <c r="O453" i="4" s="1"/>
  <c r="CB236" i="4"/>
  <c r="CA236" i="4"/>
  <c r="EV236" i="4" s="1"/>
  <c r="BZ236" i="4"/>
  <c r="EU236" i="4" s="1"/>
  <c r="BA236" i="4"/>
  <c r="AZ236" i="4"/>
  <c r="AY236" i="4"/>
  <c r="Z236" i="4"/>
  <c r="Q452" i="4" s="1"/>
  <c r="Y236" i="4"/>
  <c r="P452" i="4" s="1"/>
  <c r="X236" i="4"/>
  <c r="O452" i="4" s="1"/>
  <c r="CB235" i="4"/>
  <c r="CA235" i="4"/>
  <c r="EV235" i="4" s="1"/>
  <c r="BZ235" i="4"/>
  <c r="EU235" i="4" s="1"/>
  <c r="BA235" i="4"/>
  <c r="AZ235" i="4"/>
  <c r="AY235" i="4"/>
  <c r="Z235" i="4"/>
  <c r="Q451" i="4" s="1"/>
  <c r="Y235" i="4"/>
  <c r="P451" i="4" s="1"/>
  <c r="X235" i="4"/>
  <c r="O451" i="4" s="1"/>
  <c r="CB234" i="4"/>
  <c r="CA234" i="4"/>
  <c r="EV234" i="4" s="1"/>
  <c r="BZ234" i="4"/>
  <c r="EU234" i="4" s="1"/>
  <c r="BA234" i="4"/>
  <c r="AZ234" i="4"/>
  <c r="AY234" i="4"/>
  <c r="Z234" i="4"/>
  <c r="Q450" i="4" s="1"/>
  <c r="Y234" i="4"/>
  <c r="P450" i="4" s="1"/>
  <c r="X234" i="4"/>
  <c r="O450" i="4" s="1"/>
  <c r="CB233" i="4"/>
  <c r="CA233" i="4"/>
  <c r="EV233" i="4" s="1"/>
  <c r="BZ233" i="4"/>
  <c r="EU233" i="4" s="1"/>
  <c r="BA233" i="4"/>
  <c r="AZ233" i="4"/>
  <c r="AY233" i="4"/>
  <c r="Z233" i="4"/>
  <c r="Q449" i="4" s="1"/>
  <c r="Y233" i="4"/>
  <c r="P449" i="4" s="1"/>
  <c r="X233" i="4"/>
  <c r="O449" i="4" s="1"/>
  <c r="CB232" i="4"/>
  <c r="CA232" i="4"/>
  <c r="EV232" i="4" s="1"/>
  <c r="BZ232" i="4"/>
  <c r="EU232" i="4" s="1"/>
  <c r="BA232" i="4"/>
  <c r="AZ232" i="4"/>
  <c r="AY232" i="4"/>
  <c r="Z232" i="4"/>
  <c r="Q448" i="4" s="1"/>
  <c r="Y232" i="4"/>
  <c r="P448" i="4" s="1"/>
  <c r="X232" i="4"/>
  <c r="O448" i="4" s="1"/>
  <c r="BJ231" i="4"/>
  <c r="CB231" i="4" s="1"/>
  <c r="BI231" i="4"/>
  <c r="CA231" i="4" s="1"/>
  <c r="BH231" i="4"/>
  <c r="BZ231" i="4" s="1"/>
  <c r="AI231" i="4"/>
  <c r="AI230" i="4" s="1"/>
  <c r="BA230" i="4" s="1"/>
  <c r="AH231" i="4"/>
  <c r="AZ231" i="4" s="1"/>
  <c r="AG231" i="4"/>
  <c r="AY231" i="4" s="1"/>
  <c r="H231" i="4"/>
  <c r="Z231" i="4" s="1"/>
  <c r="Q447" i="4" s="1"/>
  <c r="G231" i="4"/>
  <c r="Y231" i="4" s="1"/>
  <c r="P447" i="4" s="1"/>
  <c r="F231" i="4"/>
  <c r="F230" i="4" s="1"/>
  <c r="CB230" i="4"/>
  <c r="CA230" i="4"/>
  <c r="BZ230" i="4"/>
  <c r="AG230" i="4"/>
  <c r="AY230" i="4" s="1"/>
  <c r="CB213" i="4"/>
  <c r="CA213" i="4"/>
  <c r="FA193" i="4" s="1"/>
  <c r="BZ213" i="4"/>
  <c r="EZ193" i="4" s="1"/>
  <c r="CB212" i="4"/>
  <c r="CA212" i="4"/>
  <c r="FA192" i="4" s="1"/>
  <c r="BZ212" i="4"/>
  <c r="EZ192" i="4" s="1"/>
  <c r="Z210" i="4"/>
  <c r="Y210" i="4"/>
  <c r="X210" i="4"/>
  <c r="CB209" i="4"/>
  <c r="CA209" i="4"/>
  <c r="FA183" i="4" s="1"/>
  <c r="BZ209" i="4"/>
  <c r="EZ183" i="4" s="1"/>
  <c r="H209" i="4"/>
  <c r="Z209" i="4" s="1"/>
  <c r="G209" i="4"/>
  <c r="Y209" i="4" s="1"/>
  <c r="F209" i="4"/>
  <c r="X209" i="4" s="1"/>
  <c r="CB208" i="4"/>
  <c r="CA208" i="4"/>
  <c r="FA182" i="4" s="1"/>
  <c r="BZ208" i="4"/>
  <c r="EZ182" i="4" s="1"/>
  <c r="Z208" i="4"/>
  <c r="Y208" i="4"/>
  <c r="X208" i="4"/>
  <c r="CB207" i="4"/>
  <c r="CA207" i="4"/>
  <c r="FA181" i="4" s="1"/>
  <c r="BZ207" i="4"/>
  <c r="EZ181" i="4" s="1"/>
  <c r="BA207" i="4"/>
  <c r="AZ207" i="4"/>
  <c r="AY207" i="4"/>
  <c r="Z207" i="4"/>
  <c r="Y207" i="4"/>
  <c r="X207" i="4"/>
  <c r="BJ206" i="4"/>
  <c r="CB206" i="4" s="1"/>
  <c r="BI206" i="4"/>
  <c r="CA206" i="4" s="1"/>
  <c r="BH206" i="4"/>
  <c r="BZ206" i="4" s="1"/>
  <c r="BA206" i="4"/>
  <c r="AZ206" i="4"/>
  <c r="AY206" i="4"/>
  <c r="Z206" i="4"/>
  <c r="Y206" i="4"/>
  <c r="X206" i="4"/>
  <c r="AI205" i="4"/>
  <c r="BA205" i="4" s="1"/>
  <c r="AH205" i="4"/>
  <c r="AZ205" i="4" s="1"/>
  <c r="AG205" i="4"/>
  <c r="AY205" i="4" s="1"/>
  <c r="Z205" i="4"/>
  <c r="Y205" i="4"/>
  <c r="X205" i="4"/>
  <c r="CB204" i="4"/>
  <c r="CA204" i="4"/>
  <c r="FA177" i="4" s="1"/>
  <c r="BZ204" i="4"/>
  <c r="EZ177" i="4" s="1"/>
  <c r="BA204" i="4"/>
  <c r="AZ204" i="4"/>
  <c r="AY204" i="4"/>
  <c r="Z204" i="4"/>
  <c r="Y204" i="4"/>
  <c r="X204" i="4"/>
  <c r="CB203" i="4"/>
  <c r="CA203" i="4"/>
  <c r="FA176" i="4" s="1"/>
  <c r="BZ203" i="4"/>
  <c r="EZ176" i="4" s="1"/>
  <c r="BA203" i="4"/>
  <c r="AZ203" i="4"/>
  <c r="AY203" i="4"/>
  <c r="Z203" i="4"/>
  <c r="Y203" i="4"/>
  <c r="X203" i="4"/>
  <c r="CB202" i="4"/>
  <c r="CA202" i="4"/>
  <c r="FA175" i="4" s="1"/>
  <c r="BZ202" i="4"/>
  <c r="EZ175" i="4" s="1"/>
  <c r="BA202" i="4"/>
  <c r="AZ202" i="4"/>
  <c r="AY202" i="4"/>
  <c r="H202" i="4"/>
  <c r="Z202" i="4" s="1"/>
  <c r="G202" i="4"/>
  <c r="Y202" i="4" s="1"/>
  <c r="F202" i="4"/>
  <c r="X202" i="4" s="1"/>
  <c r="BJ201" i="4"/>
  <c r="CB201" i="4" s="1"/>
  <c r="BI201" i="4"/>
  <c r="CA201" i="4" s="1"/>
  <c r="BH201" i="4"/>
  <c r="BZ201" i="4" s="1"/>
  <c r="BA201" i="4"/>
  <c r="AZ201" i="4"/>
  <c r="AY201" i="4"/>
  <c r="Z201" i="4"/>
  <c r="Y201" i="4"/>
  <c r="X201" i="4"/>
  <c r="BH200" i="4"/>
  <c r="BZ200" i="4" s="1"/>
  <c r="BA200" i="4"/>
  <c r="AZ200" i="4"/>
  <c r="AY200" i="4"/>
  <c r="Z200" i="4"/>
  <c r="Y200" i="4"/>
  <c r="X200" i="4"/>
  <c r="CB199" i="4"/>
  <c r="CA199" i="4"/>
  <c r="BZ199" i="4"/>
  <c r="AI199" i="4"/>
  <c r="BA199" i="4" s="1"/>
  <c r="AH199" i="4"/>
  <c r="AZ199" i="4" s="1"/>
  <c r="AG199" i="4"/>
  <c r="AY199" i="4" s="1"/>
  <c r="Z199" i="4"/>
  <c r="Y199" i="4"/>
  <c r="X199" i="4"/>
  <c r="BA198" i="4"/>
  <c r="AZ198" i="4"/>
  <c r="AY198" i="4"/>
  <c r="Z198" i="4"/>
  <c r="Y198" i="4"/>
  <c r="X198" i="4"/>
  <c r="CB197" i="4"/>
  <c r="CA197" i="4"/>
  <c r="FA167" i="4" s="1"/>
  <c r="BZ197" i="4"/>
  <c r="EZ167" i="4" s="1"/>
  <c r="BA197" i="4"/>
  <c r="AZ197" i="4"/>
  <c r="AY197" i="4"/>
  <c r="Z197" i="4"/>
  <c r="Y197" i="4"/>
  <c r="X197" i="4"/>
  <c r="CB196" i="4"/>
  <c r="CA196" i="4"/>
  <c r="FA166" i="4" s="1"/>
  <c r="BZ196" i="4"/>
  <c r="EZ166" i="4" s="1"/>
  <c r="BA196" i="4"/>
  <c r="AZ196" i="4"/>
  <c r="AY196" i="4"/>
  <c r="H196" i="4"/>
  <c r="Z196" i="4" s="1"/>
  <c r="G196" i="4"/>
  <c r="Y196" i="4" s="1"/>
  <c r="F196" i="4"/>
  <c r="X196" i="4" s="1"/>
  <c r="CB195" i="4"/>
  <c r="CA195" i="4"/>
  <c r="FA165" i="4" s="1"/>
  <c r="BZ195" i="4"/>
  <c r="EZ165" i="4" s="1"/>
  <c r="AI195" i="4"/>
  <c r="BA195" i="4" s="1"/>
  <c r="AH195" i="4"/>
  <c r="AZ195" i="4" s="1"/>
  <c r="AG195" i="4"/>
  <c r="Z195" i="4"/>
  <c r="Y195" i="4"/>
  <c r="X195" i="4"/>
  <c r="BJ194" i="4"/>
  <c r="CB194" i="4" s="1"/>
  <c r="BI194" i="4"/>
  <c r="CA194" i="4" s="1"/>
  <c r="BH194" i="4"/>
  <c r="BZ194" i="4" s="1"/>
  <c r="Z194" i="4"/>
  <c r="Y194" i="4"/>
  <c r="X194" i="4"/>
  <c r="CB193" i="4"/>
  <c r="CA193" i="4"/>
  <c r="FA162" i="4" s="1"/>
  <c r="BZ193" i="4"/>
  <c r="EZ162" i="4" s="1"/>
  <c r="BA193" i="4"/>
  <c r="AZ193" i="4"/>
  <c r="AY193" i="4"/>
  <c r="Z193" i="4"/>
  <c r="Y193" i="4"/>
  <c r="X193" i="4"/>
  <c r="CB192" i="4"/>
  <c r="CA192" i="4"/>
  <c r="FA161" i="4" s="1"/>
  <c r="BZ192" i="4"/>
  <c r="EZ161" i="4" s="1"/>
  <c r="BA192" i="4"/>
  <c r="AZ192" i="4"/>
  <c r="AY192" i="4"/>
  <c r="H192" i="4"/>
  <c r="Z192" i="4" s="1"/>
  <c r="G192" i="4"/>
  <c r="Y192" i="4" s="1"/>
  <c r="F192" i="4"/>
  <c r="X192" i="4" s="1"/>
  <c r="CB191" i="4"/>
  <c r="CA191" i="4"/>
  <c r="FA160" i="4" s="1"/>
  <c r="FA159" i="4" s="1"/>
  <c r="BZ191" i="4"/>
  <c r="EZ160" i="4" s="1"/>
  <c r="BA191" i="4"/>
  <c r="AZ191" i="4"/>
  <c r="AY191" i="4"/>
  <c r="Z191" i="4"/>
  <c r="Y191" i="4"/>
  <c r="X191" i="4"/>
  <c r="CA190" i="4"/>
  <c r="BJ190" i="4"/>
  <c r="CB190" i="4" s="1"/>
  <c r="BI190" i="4"/>
  <c r="BH190" i="4"/>
  <c r="BZ190" i="4" s="1"/>
  <c r="BA190" i="4"/>
  <c r="AZ190" i="4"/>
  <c r="AY190" i="4"/>
  <c r="Z190" i="4"/>
  <c r="Y190" i="4"/>
  <c r="X190" i="4"/>
  <c r="CB189" i="4"/>
  <c r="CA189" i="4"/>
  <c r="BZ189" i="4"/>
  <c r="BA189" i="4"/>
  <c r="AZ189" i="4"/>
  <c r="AY189" i="4"/>
  <c r="Z189" i="4"/>
  <c r="Y189" i="4"/>
  <c r="X189" i="4"/>
  <c r="BA188" i="4"/>
  <c r="AZ188" i="4"/>
  <c r="AY188" i="4"/>
  <c r="Z188" i="4"/>
  <c r="Y188" i="4"/>
  <c r="X188" i="4"/>
  <c r="CB187" i="4"/>
  <c r="CA187" i="4"/>
  <c r="EV188" i="4" s="1"/>
  <c r="BZ187" i="4"/>
  <c r="EU188" i="4" s="1"/>
  <c r="AI187" i="4"/>
  <c r="BA187" i="4" s="1"/>
  <c r="AH187" i="4"/>
  <c r="AZ187" i="4" s="1"/>
  <c r="AG187" i="4"/>
  <c r="AY187" i="4" s="1"/>
  <c r="Z187" i="4"/>
  <c r="Y187" i="4"/>
  <c r="X187" i="4"/>
  <c r="CB186" i="4"/>
  <c r="CA186" i="4"/>
  <c r="EV187" i="4" s="1"/>
  <c r="BZ186" i="4"/>
  <c r="EU187" i="4" s="1"/>
  <c r="BA186" i="4"/>
  <c r="AZ186" i="4"/>
  <c r="AY186" i="4"/>
  <c r="Z186" i="4"/>
  <c r="Y186" i="4"/>
  <c r="X186" i="4"/>
  <c r="CB185" i="4"/>
  <c r="CA185" i="4"/>
  <c r="EV186" i="4" s="1"/>
  <c r="BZ185" i="4"/>
  <c r="EU186" i="4" s="1"/>
  <c r="BA185" i="4"/>
  <c r="AZ185" i="4"/>
  <c r="AY185" i="4"/>
  <c r="Z185" i="4"/>
  <c r="Y185" i="4"/>
  <c r="X185" i="4"/>
  <c r="CB184" i="4"/>
  <c r="CA184" i="4"/>
  <c r="EV185" i="4" s="1"/>
  <c r="BZ184" i="4"/>
  <c r="EU185" i="4" s="1"/>
  <c r="BA184" i="4"/>
  <c r="AZ184" i="4"/>
  <c r="AY184" i="4"/>
  <c r="Z184" i="4"/>
  <c r="Y184" i="4"/>
  <c r="X184" i="4"/>
  <c r="CB183" i="4"/>
  <c r="CA183" i="4"/>
  <c r="EV184" i="4" s="1"/>
  <c r="BZ183" i="4"/>
  <c r="EU184" i="4" s="1"/>
  <c r="BA183" i="4"/>
  <c r="AZ183" i="4"/>
  <c r="AY183" i="4"/>
  <c r="Z183" i="4"/>
  <c r="Y183" i="4"/>
  <c r="X183" i="4"/>
  <c r="CB182" i="4"/>
  <c r="CA182" i="4"/>
  <c r="EV183" i="4" s="1"/>
  <c r="BZ182" i="4"/>
  <c r="EU183" i="4" s="1"/>
  <c r="BA182" i="4"/>
  <c r="AZ182" i="4"/>
  <c r="AY182" i="4"/>
  <c r="X182" i="4"/>
  <c r="H182" i="4"/>
  <c r="Z182" i="4" s="1"/>
  <c r="G182" i="4"/>
  <c r="Y182" i="4" s="1"/>
  <c r="F182" i="4"/>
  <c r="CB181" i="4"/>
  <c r="CA181" i="4"/>
  <c r="EV182" i="4" s="1"/>
  <c r="BZ181" i="4"/>
  <c r="EU182" i="4" s="1"/>
  <c r="BA181" i="4"/>
  <c r="AZ181" i="4"/>
  <c r="AY181" i="4"/>
  <c r="Z181" i="4"/>
  <c r="Y181" i="4"/>
  <c r="X181" i="4"/>
  <c r="CB180" i="4"/>
  <c r="CA180" i="4"/>
  <c r="EV181" i="4" s="1"/>
  <c r="BZ180" i="4"/>
  <c r="EU181" i="4" s="1"/>
  <c r="BA180" i="4"/>
  <c r="AZ180" i="4"/>
  <c r="AY180" i="4"/>
  <c r="Z180" i="4"/>
  <c r="Y180" i="4"/>
  <c r="X180" i="4"/>
  <c r="CB179" i="4"/>
  <c r="CA179" i="4"/>
  <c r="EV180" i="4" s="1"/>
  <c r="BZ179" i="4"/>
  <c r="EU180" i="4" s="1"/>
  <c r="BA179" i="4"/>
  <c r="AZ179" i="4"/>
  <c r="AY179" i="4"/>
  <c r="Z179" i="4"/>
  <c r="Y179" i="4"/>
  <c r="X179" i="4"/>
  <c r="CB178" i="4"/>
  <c r="CA178" i="4"/>
  <c r="EV179" i="4" s="1"/>
  <c r="BZ178" i="4"/>
  <c r="EU179" i="4" s="1"/>
  <c r="AI178" i="4"/>
  <c r="BA178" i="4" s="1"/>
  <c r="AH178" i="4"/>
  <c r="AG178" i="4"/>
  <c r="AY178" i="4" s="1"/>
  <c r="H178" i="4"/>
  <c r="Z178" i="4" s="1"/>
  <c r="G178" i="4"/>
  <c r="Y178" i="4" s="1"/>
  <c r="F178" i="4"/>
  <c r="X178" i="4" s="1"/>
  <c r="CB177" i="4"/>
  <c r="CA177" i="4"/>
  <c r="EV178" i="4" s="1"/>
  <c r="BZ177" i="4"/>
  <c r="EU178" i="4" s="1"/>
  <c r="CB176" i="4"/>
  <c r="CA176" i="4"/>
  <c r="EV177" i="4" s="1"/>
  <c r="BZ176" i="4"/>
  <c r="EU177" i="4" s="1"/>
  <c r="BA176" i="4"/>
  <c r="AZ176" i="4"/>
  <c r="AY176" i="4"/>
  <c r="Z176" i="4"/>
  <c r="Y176" i="4"/>
  <c r="X176" i="4"/>
  <c r="CB175" i="4"/>
  <c r="CA175" i="4"/>
  <c r="EV176" i="4" s="1"/>
  <c r="BZ175" i="4"/>
  <c r="EU176" i="4" s="1"/>
  <c r="BA175" i="4"/>
  <c r="AZ175" i="4"/>
  <c r="AY175" i="4"/>
  <c r="Z175" i="4"/>
  <c r="Y175" i="4"/>
  <c r="X175" i="4"/>
  <c r="CB174" i="4"/>
  <c r="CA174" i="4"/>
  <c r="EV175" i="4" s="1"/>
  <c r="BZ174" i="4"/>
  <c r="EU175" i="4" s="1"/>
  <c r="BA174" i="4"/>
  <c r="AZ174" i="4"/>
  <c r="AY174" i="4"/>
  <c r="Z174" i="4"/>
  <c r="Y174" i="4"/>
  <c r="X174" i="4"/>
  <c r="CB173" i="4"/>
  <c r="CA173" i="4"/>
  <c r="EV174" i="4" s="1"/>
  <c r="BZ173" i="4"/>
  <c r="EU174" i="4" s="1"/>
  <c r="BA173" i="4"/>
  <c r="AZ173" i="4"/>
  <c r="AY173" i="4"/>
  <c r="Z173" i="4"/>
  <c r="Y173" i="4"/>
  <c r="X173" i="4"/>
  <c r="CB172" i="4"/>
  <c r="CA172" i="4"/>
  <c r="EV173" i="4" s="1"/>
  <c r="BZ172" i="4"/>
  <c r="EU173" i="4" s="1"/>
  <c r="BA172" i="4"/>
  <c r="AZ172" i="4"/>
  <c r="AY172" i="4"/>
  <c r="Z172" i="4"/>
  <c r="Y172" i="4"/>
  <c r="X172" i="4"/>
  <c r="BJ171" i="4"/>
  <c r="CB171" i="4" s="1"/>
  <c r="BI171" i="4"/>
  <c r="CA171" i="4" s="1"/>
  <c r="BH171" i="4"/>
  <c r="BZ171" i="4" s="1"/>
  <c r="BA171" i="4"/>
  <c r="AZ171" i="4"/>
  <c r="AY171" i="4"/>
  <c r="H171" i="4"/>
  <c r="Z171" i="4" s="1"/>
  <c r="G171" i="4"/>
  <c r="Y171" i="4" s="1"/>
  <c r="F171" i="4"/>
  <c r="X171" i="4" s="1"/>
  <c r="CB170" i="4"/>
  <c r="CA170" i="4"/>
  <c r="EV170" i="4" s="1"/>
  <c r="BZ170" i="4"/>
  <c r="EU170" i="4" s="1"/>
  <c r="BA170" i="4"/>
  <c r="AZ170" i="4"/>
  <c r="AY170" i="4"/>
  <c r="Z170" i="4"/>
  <c r="Y170" i="4"/>
  <c r="X170" i="4"/>
  <c r="CB169" i="4"/>
  <c r="CA169" i="4"/>
  <c r="EV169" i="4" s="1"/>
  <c r="BZ169" i="4"/>
  <c r="EU169" i="4" s="1"/>
  <c r="BA169" i="4"/>
  <c r="AZ169" i="4"/>
  <c r="AY169" i="4"/>
  <c r="Z169" i="4"/>
  <c r="Y169" i="4"/>
  <c r="X169" i="4"/>
  <c r="CB168" i="4"/>
  <c r="CA168" i="4"/>
  <c r="EV168" i="4" s="1"/>
  <c r="BZ168" i="4"/>
  <c r="EU168" i="4" s="1"/>
  <c r="BA168" i="4"/>
  <c r="AZ168" i="4"/>
  <c r="AY168" i="4"/>
  <c r="H168" i="4"/>
  <c r="Z168" i="4" s="1"/>
  <c r="G168" i="4"/>
  <c r="Y168" i="4" s="1"/>
  <c r="F168" i="4"/>
  <c r="X168" i="4" s="1"/>
  <c r="CB167" i="4"/>
  <c r="CA167" i="4"/>
  <c r="EV167" i="4" s="1"/>
  <c r="BZ167" i="4"/>
  <c r="EU167" i="4" s="1"/>
  <c r="AI167" i="4"/>
  <c r="BA167" i="4" s="1"/>
  <c r="AH167" i="4"/>
  <c r="AZ167" i="4" s="1"/>
  <c r="AG167" i="4"/>
  <c r="AY167" i="4" s="1"/>
  <c r="Z167" i="4"/>
  <c r="Y167" i="4"/>
  <c r="X167" i="4"/>
  <c r="CB166" i="4"/>
  <c r="CA166" i="4"/>
  <c r="EV166" i="4" s="1"/>
  <c r="BZ166" i="4"/>
  <c r="EU166" i="4" s="1"/>
  <c r="BA166" i="4"/>
  <c r="AZ166" i="4"/>
  <c r="AY166" i="4"/>
  <c r="Z166" i="4"/>
  <c r="Y166" i="4"/>
  <c r="X166" i="4"/>
  <c r="CB165" i="4"/>
  <c r="CA165" i="4"/>
  <c r="EV165" i="4" s="1"/>
  <c r="BZ165" i="4"/>
  <c r="EU165" i="4" s="1"/>
  <c r="BA165" i="4"/>
  <c r="AZ165" i="4"/>
  <c r="AY165" i="4"/>
  <c r="Z165" i="4"/>
  <c r="Y165" i="4"/>
  <c r="X165" i="4"/>
  <c r="CB164" i="4"/>
  <c r="CA164" i="4"/>
  <c r="EV164" i="4" s="1"/>
  <c r="BZ164" i="4"/>
  <c r="EU164" i="4" s="1"/>
  <c r="BA164" i="4"/>
  <c r="AZ164" i="4"/>
  <c r="AY164" i="4"/>
  <c r="Z164" i="4"/>
  <c r="Y164" i="4"/>
  <c r="X164" i="4"/>
  <c r="CB163" i="4"/>
  <c r="CA163" i="4"/>
  <c r="EV163" i="4" s="1"/>
  <c r="BZ163" i="4"/>
  <c r="EU163" i="4" s="1"/>
  <c r="BA163" i="4"/>
  <c r="AZ163" i="4"/>
  <c r="AY163" i="4"/>
  <c r="Z163" i="4"/>
  <c r="Y163" i="4"/>
  <c r="X163" i="4"/>
  <c r="CB162" i="4"/>
  <c r="CA162" i="4"/>
  <c r="EV162" i="4" s="1"/>
  <c r="BZ162" i="4"/>
  <c r="EU162" i="4" s="1"/>
  <c r="BA162" i="4"/>
  <c r="AZ162" i="4"/>
  <c r="AY162" i="4"/>
  <c r="Z162" i="4"/>
  <c r="Y162" i="4"/>
  <c r="X162" i="4"/>
  <c r="CB161" i="4"/>
  <c r="CA161" i="4"/>
  <c r="EV161" i="4" s="1"/>
  <c r="BZ161" i="4"/>
  <c r="EU161" i="4" s="1"/>
  <c r="EU159" i="4" s="1"/>
  <c r="BA161" i="4"/>
  <c r="AZ161" i="4"/>
  <c r="AY161" i="4"/>
  <c r="Z161" i="4"/>
  <c r="Y161" i="4"/>
  <c r="X161" i="4"/>
  <c r="CB160" i="4"/>
  <c r="CA160" i="4"/>
  <c r="EV160" i="4" s="1"/>
  <c r="EV159" i="4" s="1"/>
  <c r="BZ160" i="4"/>
  <c r="EU160" i="4" s="1"/>
  <c r="BA160" i="4"/>
  <c r="AZ160" i="4"/>
  <c r="AY160" i="4"/>
  <c r="Z160" i="4"/>
  <c r="Y160" i="4"/>
  <c r="X160" i="4"/>
  <c r="CB159" i="4"/>
  <c r="BJ159" i="4"/>
  <c r="BI159" i="4"/>
  <c r="CA159" i="4" s="1"/>
  <c r="BH159" i="4"/>
  <c r="BZ159" i="4" s="1"/>
  <c r="AY159" i="4"/>
  <c r="AI159" i="4"/>
  <c r="AH159" i="4"/>
  <c r="AZ159" i="4" s="1"/>
  <c r="AG159" i="4"/>
  <c r="Z159" i="4"/>
  <c r="H159" i="4"/>
  <c r="G159" i="4"/>
  <c r="G158" i="4" s="1"/>
  <c r="F159" i="4"/>
  <c r="CB158" i="4"/>
  <c r="CA158" i="4"/>
  <c r="BZ158" i="4"/>
  <c r="AG158" i="4"/>
  <c r="AY158" i="4" s="1"/>
  <c r="CB141" i="4"/>
  <c r="CA141" i="4"/>
  <c r="FA121" i="4" s="1"/>
  <c r="BZ141" i="4"/>
  <c r="EZ121" i="4" s="1"/>
  <c r="CB140" i="4"/>
  <c r="CA140" i="4"/>
  <c r="FA120" i="4" s="1"/>
  <c r="BZ140" i="4"/>
  <c r="EZ120" i="4" s="1"/>
  <c r="Z138" i="4"/>
  <c r="Y138" i="4"/>
  <c r="X138" i="4"/>
  <c r="CB137" i="4"/>
  <c r="CA137" i="4"/>
  <c r="FA111" i="4" s="1"/>
  <c r="BZ137" i="4"/>
  <c r="EZ111" i="4" s="1"/>
  <c r="H137" i="4"/>
  <c r="Z137" i="4" s="1"/>
  <c r="G137" i="4"/>
  <c r="Y137" i="4" s="1"/>
  <c r="F137" i="4"/>
  <c r="X137" i="4" s="1"/>
  <c r="CB136" i="4"/>
  <c r="CA136" i="4"/>
  <c r="FA110" i="4" s="1"/>
  <c r="BZ136" i="4"/>
  <c r="EZ110" i="4" s="1"/>
  <c r="Z136" i="4"/>
  <c r="Y136" i="4"/>
  <c r="X136" i="4"/>
  <c r="CB135" i="4"/>
  <c r="CA135" i="4"/>
  <c r="FA109" i="4" s="1"/>
  <c r="BZ135" i="4"/>
  <c r="EZ109" i="4" s="1"/>
  <c r="BA135" i="4"/>
  <c r="AZ135" i="4"/>
  <c r="AY135" i="4"/>
  <c r="Z135" i="4"/>
  <c r="Y135" i="4"/>
  <c r="X135" i="4"/>
  <c r="BJ134" i="4"/>
  <c r="CB134" i="4" s="1"/>
  <c r="BI134" i="4"/>
  <c r="CA134" i="4" s="1"/>
  <c r="BH134" i="4"/>
  <c r="BZ134" i="4" s="1"/>
  <c r="BA134" i="4"/>
  <c r="AZ134" i="4"/>
  <c r="AY134" i="4"/>
  <c r="Z134" i="4"/>
  <c r="Y134" i="4"/>
  <c r="X134" i="4"/>
  <c r="AI133" i="4"/>
  <c r="BA133" i="4" s="1"/>
  <c r="AH133" i="4"/>
  <c r="AZ133" i="4" s="1"/>
  <c r="AG133" i="4"/>
  <c r="AY133" i="4" s="1"/>
  <c r="Z133" i="4"/>
  <c r="Y133" i="4"/>
  <c r="X133" i="4"/>
  <c r="CB132" i="4"/>
  <c r="CA132" i="4"/>
  <c r="FA105" i="4" s="1"/>
  <c r="BZ132" i="4"/>
  <c r="EZ105" i="4" s="1"/>
  <c r="BA132" i="4"/>
  <c r="AZ132" i="4"/>
  <c r="AY132" i="4"/>
  <c r="Z132" i="4"/>
  <c r="Y132" i="4"/>
  <c r="X132" i="4"/>
  <c r="CB131" i="4"/>
  <c r="CA131" i="4"/>
  <c r="FA104" i="4" s="1"/>
  <c r="BZ131" i="4"/>
  <c r="EZ104" i="4" s="1"/>
  <c r="BA131" i="4"/>
  <c r="AZ131" i="4"/>
  <c r="AY131" i="4"/>
  <c r="Z131" i="4"/>
  <c r="Y131" i="4"/>
  <c r="X131" i="4"/>
  <c r="CB130" i="4"/>
  <c r="CA130" i="4"/>
  <c r="FA103" i="4" s="1"/>
  <c r="BZ130" i="4"/>
  <c r="EZ103" i="4" s="1"/>
  <c r="BA130" i="4"/>
  <c r="AZ130" i="4"/>
  <c r="AY130" i="4"/>
  <c r="H130" i="4"/>
  <c r="Z130" i="4" s="1"/>
  <c r="G130" i="4"/>
  <c r="Y130" i="4" s="1"/>
  <c r="F130" i="4"/>
  <c r="X130" i="4" s="1"/>
  <c r="BJ129" i="4"/>
  <c r="CB129" i="4" s="1"/>
  <c r="BI129" i="4"/>
  <c r="CA129" i="4" s="1"/>
  <c r="BH129" i="4"/>
  <c r="BZ129" i="4" s="1"/>
  <c r="BA129" i="4"/>
  <c r="AZ129" i="4"/>
  <c r="AY129" i="4"/>
  <c r="Z129" i="4"/>
  <c r="Y129" i="4"/>
  <c r="X129" i="4"/>
  <c r="BJ128" i="4"/>
  <c r="BA128" i="4"/>
  <c r="AZ128" i="4"/>
  <c r="AY128" i="4"/>
  <c r="Z128" i="4"/>
  <c r="Y128" i="4"/>
  <c r="X128" i="4"/>
  <c r="CB127" i="4"/>
  <c r="CA127" i="4"/>
  <c r="BZ127" i="4"/>
  <c r="AZ127" i="4"/>
  <c r="AI127" i="4"/>
  <c r="BA127" i="4" s="1"/>
  <c r="AH127" i="4"/>
  <c r="AG127" i="4"/>
  <c r="AY127" i="4" s="1"/>
  <c r="Z127" i="4"/>
  <c r="Y127" i="4"/>
  <c r="X127" i="4"/>
  <c r="BA126" i="4"/>
  <c r="AZ126" i="4"/>
  <c r="AY126" i="4"/>
  <c r="Z126" i="4"/>
  <c r="Y126" i="4"/>
  <c r="X126" i="4"/>
  <c r="CB125" i="4"/>
  <c r="CA125" i="4"/>
  <c r="FA95" i="4" s="1"/>
  <c r="BZ125" i="4"/>
  <c r="EZ95" i="4" s="1"/>
  <c r="BA125" i="4"/>
  <c r="AZ125" i="4"/>
  <c r="AY125" i="4"/>
  <c r="Z125" i="4"/>
  <c r="Y125" i="4"/>
  <c r="X125" i="4"/>
  <c r="CB124" i="4"/>
  <c r="CA124" i="4"/>
  <c r="FA94" i="4" s="1"/>
  <c r="BZ124" i="4"/>
  <c r="EZ94" i="4" s="1"/>
  <c r="BA124" i="4"/>
  <c r="AZ124" i="4"/>
  <c r="AY124" i="4"/>
  <c r="Y124" i="4"/>
  <c r="H124" i="4"/>
  <c r="Z124" i="4" s="1"/>
  <c r="G124" i="4"/>
  <c r="F124" i="4"/>
  <c r="X124" i="4" s="1"/>
  <c r="CB123" i="4"/>
  <c r="CA123" i="4"/>
  <c r="FA93" i="4" s="1"/>
  <c r="BZ123" i="4"/>
  <c r="EZ93" i="4" s="1"/>
  <c r="AI123" i="4"/>
  <c r="BA123" i="4" s="1"/>
  <c r="AH123" i="4"/>
  <c r="AZ123" i="4" s="1"/>
  <c r="AG123" i="4"/>
  <c r="AY123" i="4" s="1"/>
  <c r="Z123" i="4"/>
  <c r="Y123" i="4"/>
  <c r="X123" i="4"/>
  <c r="BJ122" i="4"/>
  <c r="CB122" i="4" s="1"/>
  <c r="BI122" i="4"/>
  <c r="CA122" i="4" s="1"/>
  <c r="BH122" i="4"/>
  <c r="BZ122" i="4" s="1"/>
  <c r="Z122" i="4"/>
  <c r="Y122" i="4"/>
  <c r="X122" i="4"/>
  <c r="CB121" i="4"/>
  <c r="CA121" i="4"/>
  <c r="FA90" i="4" s="1"/>
  <c r="BZ121" i="4"/>
  <c r="EZ90" i="4" s="1"/>
  <c r="BA121" i="4"/>
  <c r="AZ121" i="4"/>
  <c r="AY121" i="4"/>
  <c r="Z121" i="4"/>
  <c r="Y121" i="4"/>
  <c r="X121" i="4"/>
  <c r="CB120" i="4"/>
  <c r="CA120" i="4"/>
  <c r="FA89" i="4" s="1"/>
  <c r="BZ120" i="4"/>
  <c r="EZ89" i="4" s="1"/>
  <c r="BA120" i="4"/>
  <c r="AZ120" i="4"/>
  <c r="AY120" i="4"/>
  <c r="H120" i="4"/>
  <c r="Z120" i="4" s="1"/>
  <c r="G120" i="4"/>
  <c r="Y120" i="4" s="1"/>
  <c r="F120" i="4"/>
  <c r="X120" i="4" s="1"/>
  <c r="CB119" i="4"/>
  <c r="CA119" i="4"/>
  <c r="FA88" i="4" s="1"/>
  <c r="BZ119" i="4"/>
  <c r="EZ88" i="4" s="1"/>
  <c r="BA119" i="4"/>
  <c r="AZ119" i="4"/>
  <c r="AY119" i="4"/>
  <c r="Z119" i="4"/>
  <c r="Y119" i="4"/>
  <c r="X119" i="4"/>
  <c r="BJ118" i="4"/>
  <c r="CB118" i="4" s="1"/>
  <c r="BI118" i="4"/>
  <c r="CA118" i="4" s="1"/>
  <c r="BH118" i="4"/>
  <c r="BA118" i="4"/>
  <c r="AZ118" i="4"/>
  <c r="AY118" i="4"/>
  <c r="Z118" i="4"/>
  <c r="Y118" i="4"/>
  <c r="X118" i="4"/>
  <c r="CB117" i="4"/>
  <c r="CA117" i="4"/>
  <c r="BZ117" i="4"/>
  <c r="BA117" i="4"/>
  <c r="AZ117" i="4"/>
  <c r="AY117" i="4"/>
  <c r="Z117" i="4"/>
  <c r="Y117" i="4"/>
  <c r="X117" i="4"/>
  <c r="BA116" i="4"/>
  <c r="AZ116" i="4"/>
  <c r="AY116" i="4"/>
  <c r="Z116" i="4"/>
  <c r="Y116" i="4"/>
  <c r="X116" i="4"/>
  <c r="CB115" i="4"/>
  <c r="CA115" i="4"/>
  <c r="EV116" i="4" s="1"/>
  <c r="BZ115" i="4"/>
  <c r="EU116" i="4" s="1"/>
  <c r="AI115" i="4"/>
  <c r="BA115" i="4" s="1"/>
  <c r="AH115" i="4"/>
  <c r="AZ115" i="4" s="1"/>
  <c r="AG115" i="4"/>
  <c r="AY115" i="4" s="1"/>
  <c r="Z115" i="4"/>
  <c r="Y115" i="4"/>
  <c r="X115" i="4"/>
  <c r="CB114" i="4"/>
  <c r="CA114" i="4"/>
  <c r="EV115" i="4" s="1"/>
  <c r="BZ114" i="4"/>
  <c r="EU115" i="4" s="1"/>
  <c r="BA114" i="4"/>
  <c r="AZ114" i="4"/>
  <c r="AY114" i="4"/>
  <c r="Z114" i="4"/>
  <c r="Y114" i="4"/>
  <c r="X114" i="4"/>
  <c r="CB113" i="4"/>
  <c r="CA113" i="4"/>
  <c r="EV114" i="4" s="1"/>
  <c r="BZ113" i="4"/>
  <c r="EU114" i="4" s="1"/>
  <c r="BA113" i="4"/>
  <c r="AZ113" i="4"/>
  <c r="AY113" i="4"/>
  <c r="Z113" i="4"/>
  <c r="Y113" i="4"/>
  <c r="X113" i="4"/>
  <c r="CB112" i="4"/>
  <c r="CA112" i="4"/>
  <c r="EV113" i="4" s="1"/>
  <c r="BZ112" i="4"/>
  <c r="EU113" i="4" s="1"/>
  <c r="BA112" i="4"/>
  <c r="AZ112" i="4"/>
  <c r="AY112" i="4"/>
  <c r="Z112" i="4"/>
  <c r="Y112" i="4"/>
  <c r="X112" i="4"/>
  <c r="CB111" i="4"/>
  <c r="CA111" i="4"/>
  <c r="EV112" i="4" s="1"/>
  <c r="BZ111" i="4"/>
  <c r="EU112" i="4" s="1"/>
  <c r="BA111" i="4"/>
  <c r="AZ111" i="4"/>
  <c r="AY111" i="4"/>
  <c r="Z111" i="4"/>
  <c r="Y111" i="4"/>
  <c r="X111" i="4"/>
  <c r="CB110" i="4"/>
  <c r="CA110" i="4"/>
  <c r="EV111" i="4" s="1"/>
  <c r="BZ110" i="4"/>
  <c r="EU111" i="4" s="1"/>
  <c r="BA110" i="4"/>
  <c r="AZ110" i="4"/>
  <c r="AY110" i="4"/>
  <c r="H110" i="4"/>
  <c r="Z110" i="4" s="1"/>
  <c r="G110" i="4"/>
  <c r="Y110" i="4" s="1"/>
  <c r="F110" i="4"/>
  <c r="X110" i="4" s="1"/>
  <c r="CB109" i="4"/>
  <c r="CA109" i="4"/>
  <c r="EV110" i="4" s="1"/>
  <c r="BZ109" i="4"/>
  <c r="EU110" i="4" s="1"/>
  <c r="BA109" i="4"/>
  <c r="AZ109" i="4"/>
  <c r="AY109" i="4"/>
  <c r="Z109" i="4"/>
  <c r="Y109" i="4"/>
  <c r="X109" i="4"/>
  <c r="CB108" i="4"/>
  <c r="CA108" i="4"/>
  <c r="EV109" i="4" s="1"/>
  <c r="BZ108" i="4"/>
  <c r="EU109" i="4" s="1"/>
  <c r="BA108" i="4"/>
  <c r="AZ108" i="4"/>
  <c r="AY108" i="4"/>
  <c r="Z108" i="4"/>
  <c r="Y108" i="4"/>
  <c r="X108" i="4"/>
  <c r="CB107" i="4"/>
  <c r="CA107" i="4"/>
  <c r="EV108" i="4" s="1"/>
  <c r="BZ107" i="4"/>
  <c r="EU108" i="4" s="1"/>
  <c r="BA107" i="4"/>
  <c r="AZ107" i="4"/>
  <c r="AY107" i="4"/>
  <c r="Z107" i="4"/>
  <c r="Y107" i="4"/>
  <c r="X107" i="4"/>
  <c r="CB106" i="4"/>
  <c r="CA106" i="4"/>
  <c r="EV107" i="4" s="1"/>
  <c r="BZ106" i="4"/>
  <c r="EU107" i="4" s="1"/>
  <c r="AI106" i="4"/>
  <c r="BA106" i="4" s="1"/>
  <c r="AH106" i="4"/>
  <c r="AZ106" i="4" s="1"/>
  <c r="AG106" i="4"/>
  <c r="AY106" i="4" s="1"/>
  <c r="H106" i="4"/>
  <c r="Z106" i="4" s="1"/>
  <c r="G106" i="4"/>
  <c r="Y106" i="4" s="1"/>
  <c r="F106" i="4"/>
  <c r="X106" i="4" s="1"/>
  <c r="CB105" i="4"/>
  <c r="CA105" i="4"/>
  <c r="EV106" i="4" s="1"/>
  <c r="BZ105" i="4"/>
  <c r="EU106" i="4" s="1"/>
  <c r="CB104" i="4"/>
  <c r="CA104" i="4"/>
  <c r="EV105" i="4" s="1"/>
  <c r="BZ104" i="4"/>
  <c r="EU105" i="4" s="1"/>
  <c r="BA104" i="4"/>
  <c r="AZ104" i="4"/>
  <c r="AY104" i="4"/>
  <c r="Z104" i="4"/>
  <c r="Y104" i="4"/>
  <c r="X104" i="4"/>
  <c r="CB103" i="4"/>
  <c r="CA103" i="4"/>
  <c r="EV104" i="4" s="1"/>
  <c r="BZ103" i="4"/>
  <c r="EU104" i="4" s="1"/>
  <c r="BA103" i="4"/>
  <c r="AZ103" i="4"/>
  <c r="AY103" i="4"/>
  <c r="Z103" i="4"/>
  <c r="Y103" i="4"/>
  <c r="X103" i="4"/>
  <c r="CB102" i="4"/>
  <c r="CA102" i="4"/>
  <c r="EV103" i="4" s="1"/>
  <c r="BZ102" i="4"/>
  <c r="EU103" i="4" s="1"/>
  <c r="BA102" i="4"/>
  <c r="AZ102" i="4"/>
  <c r="AY102" i="4"/>
  <c r="Z102" i="4"/>
  <c r="Y102" i="4"/>
  <c r="X102" i="4"/>
  <c r="CB101" i="4"/>
  <c r="CA101" i="4"/>
  <c r="EV102" i="4" s="1"/>
  <c r="BZ101" i="4"/>
  <c r="EU102" i="4" s="1"/>
  <c r="BA101" i="4"/>
  <c r="AZ101" i="4"/>
  <c r="AY101" i="4"/>
  <c r="Z101" i="4"/>
  <c r="Y101" i="4"/>
  <c r="X101" i="4"/>
  <c r="CB100" i="4"/>
  <c r="CA100" i="4"/>
  <c r="EV101" i="4" s="1"/>
  <c r="BZ100" i="4"/>
  <c r="EU101" i="4" s="1"/>
  <c r="BA100" i="4"/>
  <c r="AZ100" i="4"/>
  <c r="AY100" i="4"/>
  <c r="Z100" i="4"/>
  <c r="Y100" i="4"/>
  <c r="X100" i="4"/>
  <c r="BJ99" i="4"/>
  <c r="CB99" i="4" s="1"/>
  <c r="BI99" i="4"/>
  <c r="CA99" i="4" s="1"/>
  <c r="BH99" i="4"/>
  <c r="BZ99" i="4" s="1"/>
  <c r="BA99" i="4"/>
  <c r="AZ99" i="4"/>
  <c r="AY99" i="4"/>
  <c r="H99" i="4"/>
  <c r="Z99" i="4" s="1"/>
  <c r="G99" i="4"/>
  <c r="Y99" i="4" s="1"/>
  <c r="F99" i="4"/>
  <c r="X99" i="4" s="1"/>
  <c r="CB98" i="4"/>
  <c r="CA98" i="4"/>
  <c r="EV98" i="4" s="1"/>
  <c r="BZ98" i="4"/>
  <c r="EU98" i="4" s="1"/>
  <c r="BA98" i="4"/>
  <c r="AZ98" i="4"/>
  <c r="AY98" i="4"/>
  <c r="Z98" i="4"/>
  <c r="Y98" i="4"/>
  <c r="X98" i="4"/>
  <c r="CB97" i="4"/>
  <c r="CA97" i="4"/>
  <c r="EV97" i="4" s="1"/>
  <c r="BZ97" i="4"/>
  <c r="EU97" i="4" s="1"/>
  <c r="BA97" i="4"/>
  <c r="AZ97" i="4"/>
  <c r="AY97" i="4"/>
  <c r="Z97" i="4"/>
  <c r="Y97" i="4"/>
  <c r="X97" i="4"/>
  <c r="CB96" i="4"/>
  <c r="CA96" i="4"/>
  <c r="EV96" i="4" s="1"/>
  <c r="BZ96" i="4"/>
  <c r="EU96" i="4" s="1"/>
  <c r="BA96" i="4"/>
  <c r="AZ96" i="4"/>
  <c r="AY96" i="4"/>
  <c r="H96" i="4"/>
  <c r="Z96" i="4" s="1"/>
  <c r="G96" i="4"/>
  <c r="Y96" i="4" s="1"/>
  <c r="F96" i="4"/>
  <c r="X96" i="4" s="1"/>
  <c r="CB95" i="4"/>
  <c r="CA95" i="4"/>
  <c r="EV95" i="4" s="1"/>
  <c r="BZ95" i="4"/>
  <c r="EU95" i="4" s="1"/>
  <c r="AI95" i="4"/>
  <c r="BA95" i="4" s="1"/>
  <c r="AH95" i="4"/>
  <c r="AZ95" i="4" s="1"/>
  <c r="AG95" i="4"/>
  <c r="AY95" i="4" s="1"/>
  <c r="Z95" i="4"/>
  <c r="Y95" i="4"/>
  <c r="X95" i="4"/>
  <c r="CB94" i="4"/>
  <c r="CA94" i="4"/>
  <c r="EV94" i="4" s="1"/>
  <c r="BZ94" i="4"/>
  <c r="EU94" i="4" s="1"/>
  <c r="BA94" i="4"/>
  <c r="AZ94" i="4"/>
  <c r="AY94" i="4"/>
  <c r="Z94" i="4"/>
  <c r="Y94" i="4"/>
  <c r="X94" i="4"/>
  <c r="CB93" i="4"/>
  <c r="CA93" i="4"/>
  <c r="EV93" i="4" s="1"/>
  <c r="BZ93" i="4"/>
  <c r="EU93" i="4" s="1"/>
  <c r="BA93" i="4"/>
  <c r="AZ93" i="4"/>
  <c r="AY93" i="4"/>
  <c r="Z93" i="4"/>
  <c r="Y93" i="4"/>
  <c r="X93" i="4"/>
  <c r="CB92" i="4"/>
  <c r="CA92" i="4"/>
  <c r="EV92" i="4" s="1"/>
  <c r="BZ92" i="4"/>
  <c r="EU92" i="4" s="1"/>
  <c r="BA92" i="4"/>
  <c r="AZ92" i="4"/>
  <c r="AY92" i="4"/>
  <c r="Z92" i="4"/>
  <c r="Y92" i="4"/>
  <c r="X92" i="4"/>
  <c r="CB91" i="4"/>
  <c r="CA91" i="4"/>
  <c r="EV91" i="4" s="1"/>
  <c r="BZ91" i="4"/>
  <c r="EU91" i="4" s="1"/>
  <c r="BA91" i="4"/>
  <c r="AZ91" i="4"/>
  <c r="AY91" i="4"/>
  <c r="Z91" i="4"/>
  <c r="Y91" i="4"/>
  <c r="X91" i="4"/>
  <c r="CB90" i="4"/>
  <c r="CA90" i="4"/>
  <c r="EV90" i="4" s="1"/>
  <c r="BZ90" i="4"/>
  <c r="EU90" i="4" s="1"/>
  <c r="BA90" i="4"/>
  <c r="AZ90" i="4"/>
  <c r="AY90" i="4"/>
  <c r="Z90" i="4"/>
  <c r="Y90" i="4"/>
  <c r="X90" i="4"/>
  <c r="CB89" i="4"/>
  <c r="CA89" i="4"/>
  <c r="EV89" i="4" s="1"/>
  <c r="BZ89" i="4"/>
  <c r="EU89" i="4" s="1"/>
  <c r="BA89" i="4"/>
  <c r="AZ89" i="4"/>
  <c r="AY89" i="4"/>
  <c r="Z89" i="4"/>
  <c r="Y89" i="4"/>
  <c r="X89" i="4"/>
  <c r="CB88" i="4"/>
  <c r="CA88" i="4"/>
  <c r="EV88" i="4" s="1"/>
  <c r="BZ88" i="4"/>
  <c r="EU88" i="4" s="1"/>
  <c r="BA88" i="4"/>
  <c r="AZ88" i="4"/>
  <c r="AY88" i="4"/>
  <c r="Z88" i="4"/>
  <c r="Y88" i="4"/>
  <c r="X88" i="4"/>
  <c r="BJ87" i="4"/>
  <c r="CB87" i="4" s="1"/>
  <c r="BI87" i="4"/>
  <c r="CA87" i="4" s="1"/>
  <c r="BH87" i="4"/>
  <c r="BZ87" i="4" s="1"/>
  <c r="AI87" i="4"/>
  <c r="BA87" i="4" s="1"/>
  <c r="AH87" i="4"/>
  <c r="AZ87" i="4" s="1"/>
  <c r="AG87" i="4"/>
  <c r="AY87" i="4" s="1"/>
  <c r="H87" i="4"/>
  <c r="Z87" i="4" s="1"/>
  <c r="G87" i="4"/>
  <c r="Y87" i="4" s="1"/>
  <c r="F87" i="4"/>
  <c r="X87" i="4" s="1"/>
  <c r="CB86" i="4"/>
  <c r="CA86" i="4"/>
  <c r="BZ86" i="4"/>
  <c r="F86" i="4"/>
  <c r="BJ62" i="4"/>
  <c r="BJ61" i="4" s="1"/>
  <c r="BI62" i="4"/>
  <c r="BI61" i="4" s="1"/>
  <c r="BJ57" i="4"/>
  <c r="BJ56" i="4" s="1"/>
  <c r="BI57" i="4"/>
  <c r="BI56" i="4" s="1"/>
  <c r="BJ50" i="4"/>
  <c r="BI50" i="4"/>
  <c r="BJ46" i="4"/>
  <c r="BI46" i="4"/>
  <c r="BJ27" i="4"/>
  <c r="BI27" i="4"/>
  <c r="BJ15" i="4"/>
  <c r="BI15" i="4"/>
  <c r="BH62" i="4"/>
  <c r="BH61" i="4" s="1"/>
  <c r="BH57" i="4"/>
  <c r="BH56" i="4" s="1"/>
  <c r="BH50" i="4"/>
  <c r="BH46" i="4"/>
  <c r="BH27" i="4"/>
  <c r="BH15" i="4"/>
  <c r="AZ34" i="4"/>
  <c r="AG61" i="4"/>
  <c r="AG51" i="4"/>
  <c r="AG43" i="4"/>
  <c r="AG34" i="4"/>
  <c r="AG23" i="4"/>
  <c r="AG15" i="4"/>
  <c r="G58" i="4"/>
  <c r="H38" i="4"/>
  <c r="G38" i="4"/>
  <c r="H34" i="4"/>
  <c r="G34" i="4"/>
  <c r="H27" i="4"/>
  <c r="G27" i="4"/>
  <c r="H24" i="4"/>
  <c r="H14" i="4" s="1"/>
  <c r="G24" i="4"/>
  <c r="H15" i="4"/>
  <c r="G15" i="4"/>
  <c r="F65" i="4"/>
  <c r="F58" i="4"/>
  <c r="F52" i="4"/>
  <c r="F48" i="4"/>
  <c r="F38" i="4"/>
  <c r="F34" i="4"/>
  <c r="F27" i="4"/>
  <c r="F24" i="4"/>
  <c r="F15" i="4"/>
  <c r="F158" i="4" l="1"/>
  <c r="AG249" i="4"/>
  <c r="AY249" i="4" s="1"/>
  <c r="EZ102" i="4"/>
  <c r="EZ101" i="4" s="1"/>
  <c r="EZ159" i="4"/>
  <c r="EZ174" i="4"/>
  <c r="FA180" i="4"/>
  <c r="FA179" i="4" s="1"/>
  <c r="EZ252" i="4"/>
  <c r="EZ251" i="4" s="1"/>
  <c r="EZ257" i="4" s="1"/>
  <c r="BJ344" i="4"/>
  <c r="CB344" i="4" s="1"/>
  <c r="F374" i="4"/>
  <c r="BJ270" i="4"/>
  <c r="CB270" i="4" s="1"/>
  <c r="AH266" i="4"/>
  <c r="AZ266" i="4" s="1"/>
  <c r="AG105" i="4"/>
  <c r="AY105" i="4" s="1"/>
  <c r="AH177" i="4"/>
  <c r="AZ177" i="4" s="1"/>
  <c r="FA164" i="4"/>
  <c r="FA168" i="4" s="1"/>
  <c r="BH205" i="4"/>
  <c r="EZ246" i="4"/>
  <c r="EZ245" i="4" s="1"/>
  <c r="F302" i="4"/>
  <c r="F355" i="4" s="1"/>
  <c r="X355" i="4" s="1"/>
  <c r="R499" i="4" s="1"/>
  <c r="BI332" i="4"/>
  <c r="CA332" i="4" s="1"/>
  <c r="BA322" i="4"/>
  <c r="AG338" i="4"/>
  <c r="AY338" i="4" s="1"/>
  <c r="EZ324" i="4"/>
  <c r="EZ323" i="4" s="1"/>
  <c r="BH404" i="4"/>
  <c r="AG393" i="4"/>
  <c r="AY393" i="4" s="1"/>
  <c r="EZ380" i="4"/>
  <c r="G33" i="4"/>
  <c r="EU87" i="4"/>
  <c r="BI128" i="4"/>
  <c r="CA128" i="4" s="1"/>
  <c r="Y159" i="4"/>
  <c r="AI158" i="4"/>
  <c r="BA158" i="4" s="1"/>
  <c r="H230" i="4"/>
  <c r="Z230" i="4" s="1"/>
  <c r="Q446" i="4" s="1"/>
  <c r="X231" i="4"/>
  <c r="O447" i="4" s="1"/>
  <c r="AY250" i="4"/>
  <c r="BI272" i="4"/>
  <c r="CA272" i="4" s="1"/>
  <c r="BJ342" i="4"/>
  <c r="CB342" i="4" s="1"/>
  <c r="FA308" i="4"/>
  <c r="CA345" i="4"/>
  <c r="H374" i="4"/>
  <c r="Z374" i="4" s="1"/>
  <c r="W446" i="4" s="1"/>
  <c r="BI404" i="4"/>
  <c r="CA404" i="4" s="1"/>
  <c r="AH393" i="4"/>
  <c r="AZ393" i="4" s="1"/>
  <c r="F177" i="4"/>
  <c r="X177" i="4" s="1"/>
  <c r="BJ44" i="4"/>
  <c r="BJ54" i="4"/>
  <c r="EV87" i="4"/>
  <c r="G105" i="4"/>
  <c r="Y105" i="4" s="1"/>
  <c r="EZ108" i="4"/>
  <c r="EZ107" i="4" s="1"/>
  <c r="CB262" i="4"/>
  <c r="CA303" i="4"/>
  <c r="AG321" i="4"/>
  <c r="AY321" i="4" s="1"/>
  <c r="AI393" i="4"/>
  <c r="BA393" i="4" s="1"/>
  <c r="CB422" i="4"/>
  <c r="BH44" i="4"/>
  <c r="BH126" i="4"/>
  <c r="BZ126" i="4" s="1"/>
  <c r="EU244" i="4"/>
  <c r="BI260" i="4"/>
  <c r="CA260" i="4" s="1"/>
  <c r="FA246" i="4"/>
  <c r="H302" i="4"/>
  <c r="Z302" i="4" s="1"/>
  <c r="T446" i="4" s="1"/>
  <c r="FA324" i="4"/>
  <c r="FA323" i="4" s="1"/>
  <c r="BA394" i="4"/>
  <c r="FA375" i="4"/>
  <c r="EZ396" i="4"/>
  <c r="EZ395" i="4" s="1"/>
  <c r="BI205" i="4"/>
  <c r="CA205" i="4" s="1"/>
  <c r="EV100" i="4"/>
  <c r="BJ133" i="4"/>
  <c r="CB133" i="4" s="1"/>
  <c r="H158" i="4"/>
  <c r="Z158" i="4" s="1"/>
  <c r="BJ188" i="4"/>
  <c r="CB188" i="4" s="1"/>
  <c r="G230" i="4"/>
  <c r="BZ273" i="4"/>
  <c r="EU316" i="4"/>
  <c r="H321" i="4"/>
  <c r="Z321" i="4" s="1"/>
  <c r="T465" i="4" s="1"/>
  <c r="AY339" i="4"/>
  <c r="X375" i="4"/>
  <c r="U447" i="4" s="1"/>
  <c r="EU375" i="4"/>
  <c r="BZ272" i="4"/>
  <c r="BJ66" i="4"/>
  <c r="EU100" i="4"/>
  <c r="EU121" i="4" s="1"/>
  <c r="EU172" i="4"/>
  <c r="EU193" i="4" s="1"/>
  <c r="H177" i="4"/>
  <c r="Z177" i="4" s="1"/>
  <c r="BI188" i="4"/>
  <c r="CA188" i="4" s="1"/>
  <c r="AH194" i="4"/>
  <c r="AZ194" i="4" s="1"/>
  <c r="BJ205" i="4"/>
  <c r="CB205" i="4" s="1"/>
  <c r="BA231" i="4"/>
  <c r="EU231" i="4"/>
  <c r="EV244" i="4"/>
  <c r="AI249" i="4"/>
  <c r="BA249" i="4" s="1"/>
  <c r="AG302" i="4"/>
  <c r="AY302" i="4" s="1"/>
  <c r="EV303" i="4"/>
  <c r="EU303" i="4"/>
  <c r="F321" i="4"/>
  <c r="X321" i="4" s="1"/>
  <c r="R465" i="4" s="1"/>
  <c r="BJ332" i="4"/>
  <c r="CB332" i="4" s="1"/>
  <c r="EZ303" i="4"/>
  <c r="BH344" i="4"/>
  <c r="BJ349" i="4"/>
  <c r="CB349" i="4" s="1"/>
  <c r="AG374" i="4"/>
  <c r="AY374" i="4" s="1"/>
  <c r="EV375" i="4"/>
  <c r="F393" i="4"/>
  <c r="X393" i="4" s="1"/>
  <c r="U465" i="4" s="1"/>
  <c r="AH410" i="4"/>
  <c r="AZ410" i="4" s="1"/>
  <c r="FA380" i="4"/>
  <c r="FA384" i="4" s="1"/>
  <c r="BJ414" i="4"/>
  <c r="CB414" i="4" s="1"/>
  <c r="BJ416" i="4"/>
  <c r="CB416" i="4" s="1"/>
  <c r="FA390" i="4"/>
  <c r="FA389" i="4" s="1"/>
  <c r="FA401" i="4" s="1"/>
  <c r="BH421" i="4"/>
  <c r="BZ421" i="4" s="1"/>
  <c r="G14" i="4"/>
  <c r="G67" i="4" s="1"/>
  <c r="BH66" i="4"/>
  <c r="G86" i="4"/>
  <c r="Y86" i="4" s="1"/>
  <c r="AH105" i="4"/>
  <c r="AZ105" i="4" s="1"/>
  <c r="EZ87" i="4"/>
  <c r="EZ92" i="4"/>
  <c r="BI126" i="4"/>
  <c r="CA126" i="4" s="1"/>
  <c r="CB128" i="4"/>
  <c r="FA102" i="4"/>
  <c r="FA101" i="4" s="1"/>
  <c r="BA159" i="4"/>
  <c r="EV172" i="4"/>
  <c r="EV193" i="4" s="1"/>
  <c r="AI177" i="4"/>
  <c r="BA177" i="4" s="1"/>
  <c r="BI198" i="4"/>
  <c r="CA198" i="4" s="1"/>
  <c r="AG194" i="4"/>
  <c r="AY194" i="4" s="1"/>
  <c r="EZ164" i="4"/>
  <c r="EZ168" i="4" s="1"/>
  <c r="BI200" i="4"/>
  <c r="BH260" i="4"/>
  <c r="BZ260" i="4" s="1"/>
  <c r="EV231" i="4"/>
  <c r="EZ236" i="4"/>
  <c r="BH277" i="4"/>
  <c r="BZ277" i="4" s="1"/>
  <c r="G302" i="4"/>
  <c r="Y302" i="4" s="1"/>
  <c r="S446" i="4" s="1"/>
  <c r="Z322" i="4"/>
  <c r="T466" i="4" s="1"/>
  <c r="AY322" i="4"/>
  <c r="CB334" i="4"/>
  <c r="FA303" i="4"/>
  <c r="FA312" i="4" s="1"/>
  <c r="EZ308" i="4"/>
  <c r="FA318" i="4"/>
  <c r="FA317" i="4" s="1"/>
  <c r="EZ318" i="4"/>
  <c r="EZ317" i="4" s="1"/>
  <c r="G374" i="4"/>
  <c r="Y374" i="4" s="1"/>
  <c r="V446" i="4" s="1"/>
  <c r="BJ404" i="4"/>
  <c r="Z394" i="4"/>
  <c r="W466" i="4" s="1"/>
  <c r="AY394" i="4"/>
  <c r="EU388" i="4"/>
  <c r="EU409" i="4" s="1"/>
  <c r="EZ375" i="4"/>
  <c r="EZ384" i="4" s="1"/>
  <c r="BZ416" i="4"/>
  <c r="BI421" i="4"/>
  <c r="CA421" i="4" s="1"/>
  <c r="BH116" i="4"/>
  <c r="BZ116" i="4" s="1"/>
  <c r="BI44" i="4"/>
  <c r="BI54" i="4"/>
  <c r="AH86" i="4"/>
  <c r="AZ86" i="4" s="1"/>
  <c r="BZ118" i="4"/>
  <c r="FA87" i="4"/>
  <c r="AG122" i="4"/>
  <c r="AY122" i="4" s="1"/>
  <c r="FA92" i="4"/>
  <c r="BH128" i="4"/>
  <c r="BZ128" i="4" s="1"/>
  <c r="BI133" i="4"/>
  <c r="CA133" i="4" s="1"/>
  <c r="FA108" i="4"/>
  <c r="FA107" i="4" s="1"/>
  <c r="X159" i="4"/>
  <c r="BH188" i="4"/>
  <c r="BZ188" i="4" s="1"/>
  <c r="BJ198" i="4"/>
  <c r="CB198" i="4" s="1"/>
  <c r="BJ200" i="4"/>
  <c r="CB200" i="4" s="1"/>
  <c r="FA174" i="4"/>
  <c r="FA173" i="4" s="1"/>
  <c r="FA185" i="4" s="1"/>
  <c r="EZ173" i="4"/>
  <c r="EZ180" i="4"/>
  <c r="EZ179" i="4" s="1"/>
  <c r="F249" i="4"/>
  <c r="X249" i="4" s="1"/>
  <c r="O465" i="4" s="1"/>
  <c r="H249" i="4"/>
  <c r="Z249" i="4" s="1"/>
  <c r="Q465" i="4" s="1"/>
  <c r="CA262" i="4"/>
  <c r="EZ231" i="4"/>
  <c r="FA236" i="4"/>
  <c r="FA240" i="4" s="1"/>
  <c r="FA245" i="4"/>
  <c r="BI277" i="4"/>
  <c r="CA277" i="4" s="1"/>
  <c r="FA252" i="4"/>
  <c r="FA251" i="4" s="1"/>
  <c r="BA303" i="4"/>
  <c r="BZ303" i="4"/>
  <c r="EV316" i="4"/>
  <c r="AZ322" i="4"/>
  <c r="BI342" i="4"/>
  <c r="CA342" i="4" s="1"/>
  <c r="AH338" i="4"/>
  <c r="AZ338" i="4" s="1"/>
  <c r="BA375" i="4"/>
  <c r="BZ375" i="4"/>
  <c r="EV388" i="4"/>
  <c r="AZ394" i="4"/>
  <c r="CA406" i="4"/>
  <c r="AG410" i="4"/>
  <c r="AY410" i="4" s="1"/>
  <c r="EZ390" i="4"/>
  <c r="EZ389" i="4" s="1"/>
  <c r="H33" i="4"/>
  <c r="H67" i="4" s="1"/>
  <c r="AR32" i="5"/>
  <c r="CB43" i="5"/>
  <c r="CB66" i="5" s="1"/>
  <c r="BZ66" i="5"/>
  <c r="F13" i="5"/>
  <c r="F66" i="5" s="1"/>
  <c r="G13" i="5"/>
  <c r="G66" i="5" s="1"/>
  <c r="H13" i="5"/>
  <c r="F32" i="5"/>
  <c r="G32" i="5"/>
  <c r="H32" i="5"/>
  <c r="AQ49" i="5"/>
  <c r="AR49" i="5"/>
  <c r="CA43" i="5"/>
  <c r="CA53" i="5"/>
  <c r="AC32" i="7"/>
  <c r="AX43" i="7"/>
  <c r="AX66" i="7" s="1"/>
  <c r="AV53" i="7"/>
  <c r="AV65" i="7"/>
  <c r="AV66" i="7" s="1"/>
  <c r="F13" i="7"/>
  <c r="G13" i="7"/>
  <c r="G66" i="7" s="1"/>
  <c r="H13" i="7"/>
  <c r="AA13" i="7"/>
  <c r="AW66" i="7"/>
  <c r="F32" i="7"/>
  <c r="G32" i="7"/>
  <c r="H32" i="7"/>
  <c r="AC49" i="7"/>
  <c r="EV121" i="4"/>
  <c r="CA65" i="5"/>
  <c r="BZ404" i="4"/>
  <c r="CB404" i="4"/>
  <c r="X374" i="4"/>
  <c r="U446" i="4" s="1"/>
  <c r="AH374" i="4"/>
  <c r="AZ374" i="4" s="1"/>
  <c r="G393" i="4"/>
  <c r="Y393" i="4" s="1"/>
  <c r="V465" i="4" s="1"/>
  <c r="AI410" i="4"/>
  <c r="BA410" i="4" s="1"/>
  <c r="H427" i="4"/>
  <c r="Z427" i="4" s="1"/>
  <c r="W499" i="4" s="1"/>
  <c r="BH414" i="4"/>
  <c r="BZ414" i="4" s="1"/>
  <c r="BZ332" i="4"/>
  <c r="X302" i="4"/>
  <c r="R446" i="4" s="1"/>
  <c r="G321" i="4"/>
  <c r="Y321" i="4" s="1"/>
  <c r="S465" i="4" s="1"/>
  <c r="AH302" i="4"/>
  <c r="AZ302" i="4" s="1"/>
  <c r="AI338" i="4"/>
  <c r="BA338" i="4" s="1"/>
  <c r="BI354" i="4"/>
  <c r="CA354" i="4" s="1"/>
  <c r="BH342" i="4"/>
  <c r="BZ342" i="4" s="1"/>
  <c r="BJ354" i="4"/>
  <c r="CB354" i="4" s="1"/>
  <c r="X230" i="4"/>
  <c r="O446" i="4" s="1"/>
  <c r="AH230" i="4"/>
  <c r="AZ230" i="4" s="1"/>
  <c r="G249" i="4"/>
  <c r="Y249" i="4" s="1"/>
  <c r="P465" i="4" s="1"/>
  <c r="BJ260" i="4"/>
  <c r="AI266" i="4"/>
  <c r="BA266" i="4" s="1"/>
  <c r="Y230" i="4"/>
  <c r="P446" i="4" s="1"/>
  <c r="BH270" i="4"/>
  <c r="BZ270" i="4" s="1"/>
  <c r="BJ282" i="4"/>
  <c r="CB282" i="4" s="1"/>
  <c r="X158" i="4"/>
  <c r="F211" i="4"/>
  <c r="X211" i="4" s="1"/>
  <c r="Y158" i="4"/>
  <c r="G177" i="4"/>
  <c r="Y177" i="4" s="1"/>
  <c r="AZ178" i="4"/>
  <c r="AI194" i="4"/>
  <c r="BA194" i="4" s="1"/>
  <c r="AY195" i="4"/>
  <c r="AH158" i="4"/>
  <c r="AZ158" i="4" s="1"/>
  <c r="AG177" i="4"/>
  <c r="AY177" i="4" s="1"/>
  <c r="BH198" i="4"/>
  <c r="BZ198" i="4" s="1"/>
  <c r="BH133" i="4"/>
  <c r="BZ133" i="4" s="1"/>
  <c r="H86" i="4"/>
  <c r="AG86" i="4"/>
  <c r="AY86" i="4" s="1"/>
  <c r="F105" i="4"/>
  <c r="X105" i="4" s="1"/>
  <c r="AI105" i="4"/>
  <c r="BA105" i="4" s="1"/>
  <c r="BI116" i="4"/>
  <c r="AH122" i="4"/>
  <c r="AZ122" i="4" s="1"/>
  <c r="BJ126" i="4"/>
  <c r="CB126" i="4" s="1"/>
  <c r="X86" i="4"/>
  <c r="BJ116" i="4"/>
  <c r="AI122" i="4"/>
  <c r="BA122" i="4" s="1"/>
  <c r="AI86" i="4"/>
  <c r="BA86" i="4" s="1"/>
  <c r="H105" i="4"/>
  <c r="Z105" i="4" s="1"/>
  <c r="BI66" i="4"/>
  <c r="BH54" i="4"/>
  <c r="BH67" i="4" s="1"/>
  <c r="AG33" i="4"/>
  <c r="AG14" i="4"/>
  <c r="F33" i="4"/>
  <c r="F14" i="4"/>
  <c r="G139" i="4" l="1"/>
  <c r="Y139" i="4" s="1"/>
  <c r="H211" i="4"/>
  <c r="Z211" i="4" s="1"/>
  <c r="EZ329" i="4"/>
  <c r="EZ113" i="4"/>
  <c r="EZ185" i="4"/>
  <c r="BJ67" i="4"/>
  <c r="FA113" i="4"/>
  <c r="EZ96" i="4"/>
  <c r="EU337" i="4"/>
  <c r="EZ401" i="4"/>
  <c r="BJ138" i="4"/>
  <c r="CB138" i="4" s="1"/>
  <c r="BZ205" i="4"/>
  <c r="BH210" i="4"/>
  <c r="BZ210" i="4" s="1"/>
  <c r="EV409" i="4"/>
  <c r="EZ312" i="4"/>
  <c r="BH426" i="4"/>
  <c r="BZ426" i="4" s="1"/>
  <c r="BJ210" i="4"/>
  <c r="CB210" i="4" s="1"/>
  <c r="G283" i="4"/>
  <c r="Y283" i="4" s="1"/>
  <c r="P499" i="4" s="1"/>
  <c r="H355" i="4"/>
  <c r="Z355" i="4" s="1"/>
  <c r="T499" i="4" s="1"/>
  <c r="FA96" i="4"/>
  <c r="FA116" i="4" s="1"/>
  <c r="FA130" i="4" s="1"/>
  <c r="FA329" i="4"/>
  <c r="EU265" i="4"/>
  <c r="FA257" i="4"/>
  <c r="EZ116" i="4"/>
  <c r="EZ130" i="4" s="1"/>
  <c r="EZ404" i="4"/>
  <c r="EZ418" i="4" s="1"/>
  <c r="EZ332" i="4"/>
  <c r="EZ346" i="4" s="1"/>
  <c r="EZ188" i="4"/>
  <c r="EZ202" i="4" s="1"/>
  <c r="FA404" i="4"/>
  <c r="FA418" i="4" s="1"/>
  <c r="BH354" i="4"/>
  <c r="BZ354" i="4" s="1"/>
  <c r="BZ344" i="4"/>
  <c r="FA188" i="4"/>
  <c r="FA202" i="4" s="1"/>
  <c r="BI67" i="4"/>
  <c r="BI210" i="4"/>
  <c r="CA210" i="4" s="1"/>
  <c r="CA200" i="4"/>
  <c r="EV337" i="4"/>
  <c r="BI138" i="4"/>
  <c r="CA138" i="4" s="1"/>
  <c r="BI426" i="4"/>
  <c r="CA426" i="4" s="1"/>
  <c r="BH282" i="4"/>
  <c r="BZ282" i="4" s="1"/>
  <c r="BH138" i="4"/>
  <c r="BZ138" i="4" s="1"/>
  <c r="H283" i="4"/>
  <c r="Z283" i="4" s="1"/>
  <c r="Q499" i="4" s="1"/>
  <c r="BI282" i="4"/>
  <c r="CA282" i="4" s="1"/>
  <c r="F283" i="4"/>
  <c r="X283" i="4" s="1"/>
  <c r="O499" i="4" s="1"/>
  <c r="BJ426" i="4"/>
  <c r="CB426" i="4" s="1"/>
  <c r="F427" i="4"/>
  <c r="X427" i="4" s="1"/>
  <c r="U499" i="4" s="1"/>
  <c r="EZ240" i="4"/>
  <c r="EZ260" i="4" s="1"/>
  <c r="EZ274" i="4" s="1"/>
  <c r="EV265" i="4"/>
  <c r="F67" i="4"/>
  <c r="AG56" i="4" s="1"/>
  <c r="AG55" i="4" s="1"/>
  <c r="CA66" i="5"/>
  <c r="H66" i="5"/>
  <c r="H66" i="7"/>
  <c r="F66" i="7"/>
  <c r="BI427" i="4"/>
  <c r="CA427" i="4" s="1"/>
  <c r="G427" i="4"/>
  <c r="Y427" i="4" s="1"/>
  <c r="V499" i="4" s="1"/>
  <c r="G355" i="4"/>
  <c r="Y355" i="4" s="1"/>
  <c r="S499" i="4" s="1"/>
  <c r="BH355" i="4"/>
  <c r="BZ355" i="4" s="1"/>
  <c r="BI355" i="4"/>
  <c r="CA355" i="4" s="1"/>
  <c r="BJ355" i="4"/>
  <c r="CB355" i="4" s="1"/>
  <c r="CB260" i="4"/>
  <c r="BJ283" i="4"/>
  <c r="CB283" i="4" s="1"/>
  <c r="BH283" i="4"/>
  <c r="BZ283" i="4" s="1"/>
  <c r="BH211" i="4"/>
  <c r="BZ211" i="4" s="1"/>
  <c r="G211" i="4"/>
  <c r="Y211" i="4" s="1"/>
  <c r="BJ139" i="4"/>
  <c r="CB139" i="4" s="1"/>
  <c r="CB116" i="4"/>
  <c r="CA116" i="4"/>
  <c r="Z86" i="4"/>
  <c r="H139" i="4"/>
  <c r="Z139" i="4" s="1"/>
  <c r="F139" i="4"/>
  <c r="X139" i="4" s="1"/>
  <c r="BG71" i="7"/>
  <c r="BF71" i="7"/>
  <c r="BE71" i="7"/>
  <c r="AX71" i="7"/>
  <c r="AW71" i="7"/>
  <c r="AV71" i="7"/>
  <c r="AL71" i="7"/>
  <c r="AK71" i="7"/>
  <c r="AJ71" i="7"/>
  <c r="AC71" i="7"/>
  <c r="AB71" i="7"/>
  <c r="AA71" i="7"/>
  <c r="ET33" i="7"/>
  <c r="ET28" i="7"/>
  <c r="ES26" i="7"/>
  <c r="ET20" i="7"/>
  <c r="ET15" i="7"/>
  <c r="ET26" i="7" s="1"/>
  <c r="BG13" i="7"/>
  <c r="BE13" i="7"/>
  <c r="AL13" i="7"/>
  <c r="AJ13" i="7"/>
  <c r="Q13" i="7"/>
  <c r="O13" i="7"/>
  <c r="AD9" i="7"/>
  <c r="AY9" i="7" s="1"/>
  <c r="AA9" i="7"/>
  <c r="AV9" i="7" s="1"/>
  <c r="EP7" i="7"/>
  <c r="CV7" i="7"/>
  <c r="CF7" i="7"/>
  <c r="BP7" i="7"/>
  <c r="Z7" i="7"/>
  <c r="AU7" i="7" s="1"/>
  <c r="GM33" i="5"/>
  <c r="GM28" i="5"/>
  <c r="GL26" i="5"/>
  <c r="GM20" i="5"/>
  <c r="GM15" i="5"/>
  <c r="GM26" i="5" s="1"/>
  <c r="GI7" i="5"/>
  <c r="EO7" i="5"/>
  <c r="DY7" i="5"/>
  <c r="DI7" i="5"/>
  <c r="BZ71" i="5"/>
  <c r="CA71" i="5"/>
  <c r="CB71" i="5"/>
  <c r="CX71" i="5"/>
  <c r="CY71" i="5"/>
  <c r="CZ71" i="5"/>
  <c r="CZ13" i="5"/>
  <c r="CX13" i="5"/>
  <c r="AP71" i="5"/>
  <c r="AQ71" i="5"/>
  <c r="AR71" i="5"/>
  <c r="BN71" i="5"/>
  <c r="BO71" i="5"/>
  <c r="BP71" i="5"/>
  <c r="BB504" i="4"/>
  <c r="BW442" i="4"/>
  <c r="BT442" i="4"/>
  <c r="BQ442" i="4"/>
  <c r="BN442" i="4"/>
  <c r="BK442" i="4"/>
  <c r="BH442" i="4"/>
  <c r="BW370" i="4"/>
  <c r="BT370" i="4"/>
  <c r="BQ370" i="4"/>
  <c r="BN370" i="4"/>
  <c r="BK370" i="4"/>
  <c r="BH370" i="4"/>
  <c r="BW298" i="4"/>
  <c r="BT298" i="4"/>
  <c r="BQ298" i="4"/>
  <c r="BN298" i="4"/>
  <c r="BK298" i="4"/>
  <c r="BH298" i="4"/>
  <c r="BW226" i="4"/>
  <c r="BT226" i="4"/>
  <c r="BQ226" i="4"/>
  <c r="BN226" i="4"/>
  <c r="BK226" i="4"/>
  <c r="BH226" i="4"/>
  <c r="BW154" i="4"/>
  <c r="BT154" i="4"/>
  <c r="BQ154" i="4"/>
  <c r="BN154" i="4"/>
  <c r="BK154" i="4"/>
  <c r="BH154" i="4"/>
  <c r="BW82" i="4"/>
  <c r="BT82" i="4"/>
  <c r="BQ82" i="4"/>
  <c r="BN82" i="4"/>
  <c r="BK82" i="4"/>
  <c r="BH82" i="4"/>
  <c r="AV442" i="4"/>
  <c r="AS442" i="4"/>
  <c r="AP442" i="4"/>
  <c r="AM442" i="4"/>
  <c r="AJ442" i="4"/>
  <c r="AG442" i="4"/>
  <c r="AV370" i="4"/>
  <c r="AS370" i="4"/>
  <c r="AP370" i="4"/>
  <c r="AM370" i="4"/>
  <c r="AJ370" i="4"/>
  <c r="AG370" i="4"/>
  <c r="AV298" i="4"/>
  <c r="AS298" i="4"/>
  <c r="AP298" i="4"/>
  <c r="AM298" i="4"/>
  <c r="AJ298" i="4"/>
  <c r="AG298" i="4"/>
  <c r="AV226" i="4"/>
  <c r="AS226" i="4"/>
  <c r="AP226" i="4"/>
  <c r="AM226" i="4"/>
  <c r="AJ226" i="4"/>
  <c r="AG226" i="4"/>
  <c r="AV154" i="4"/>
  <c r="AS154" i="4"/>
  <c r="AP154" i="4"/>
  <c r="AM154" i="4"/>
  <c r="AJ154" i="4"/>
  <c r="AG154" i="4"/>
  <c r="AV82" i="4"/>
  <c r="AS82" i="4"/>
  <c r="AP82" i="4"/>
  <c r="AM82" i="4"/>
  <c r="AJ82" i="4"/>
  <c r="AG82" i="4"/>
  <c r="BK10" i="4"/>
  <c r="BN10" i="4"/>
  <c r="BQ10" i="4"/>
  <c r="BT10" i="4"/>
  <c r="BW10" i="4"/>
  <c r="BH10" i="4"/>
  <c r="AJ10" i="4"/>
  <c r="AM10" i="4"/>
  <c r="AP10" i="4"/>
  <c r="AS10" i="4"/>
  <c r="AV10" i="4"/>
  <c r="AG10" i="4"/>
  <c r="BH427" i="4" l="1"/>
  <c r="BZ427" i="4" s="1"/>
  <c r="BI139" i="4"/>
  <c r="CA139" i="4" s="1"/>
  <c r="BJ211" i="4"/>
  <c r="CB211" i="4" s="1"/>
  <c r="BH139" i="4"/>
  <c r="BZ139" i="4" s="1"/>
  <c r="BK499" i="4" s="1"/>
  <c r="CF66" i="5" s="1"/>
  <c r="BJ427" i="4"/>
  <c r="CB427" i="4" s="1"/>
  <c r="BY499" i="4" s="1"/>
  <c r="CT66" i="5" s="1"/>
  <c r="FA260" i="4"/>
  <c r="FA274" i="4" s="1"/>
  <c r="FA332" i="4"/>
  <c r="FA346" i="4" s="1"/>
  <c r="BI211" i="4"/>
  <c r="CA211" i="4" s="1"/>
  <c r="BO499" i="4" s="1"/>
  <c r="CJ66" i="5" s="1"/>
  <c r="BI283" i="4"/>
  <c r="CA283" i="4" s="1"/>
  <c r="BR499" i="4" s="1"/>
  <c r="CM66" i="5" s="1"/>
  <c r="GM39" i="5"/>
  <c r="ET39" i="7"/>
  <c r="FM466" i="4"/>
  <c r="FM461" i="4"/>
  <c r="FL459" i="4"/>
  <c r="FM453" i="4"/>
  <c r="FM448" i="4"/>
  <c r="BY501" i="4"/>
  <c r="CT68" i="5" s="1"/>
  <c r="BY500" i="4"/>
  <c r="CT67" i="5" s="1"/>
  <c r="BW500" i="4"/>
  <c r="CR67" i="5" s="1"/>
  <c r="BX499" i="4"/>
  <c r="CS66" i="5" s="1"/>
  <c r="BW499" i="4"/>
  <c r="CR66" i="5" s="1"/>
  <c r="Z66" i="5"/>
  <c r="Y66" i="5"/>
  <c r="X66" i="5"/>
  <c r="BY498" i="4"/>
  <c r="CT65" i="5" s="1"/>
  <c r="BX498" i="4"/>
  <c r="CS65" i="5" s="1"/>
  <c r="BW498" i="4"/>
  <c r="CR65" i="5" s="1"/>
  <c r="X65" i="5"/>
  <c r="BY497" i="4"/>
  <c r="CT64" i="5" s="1"/>
  <c r="Z64" i="5"/>
  <c r="Y64" i="5"/>
  <c r="X64" i="5"/>
  <c r="BY496" i="4"/>
  <c r="CT63" i="5" s="1"/>
  <c r="BY495" i="4"/>
  <c r="CT62" i="5" s="1"/>
  <c r="BY494" i="4"/>
  <c r="CT61" i="5" s="1"/>
  <c r="BX494" i="4"/>
  <c r="CS61" i="5" s="1"/>
  <c r="BW494" i="4"/>
  <c r="CR61" i="5" s="1"/>
  <c r="BY493" i="4"/>
  <c r="CT60" i="5" s="1"/>
  <c r="BX493" i="4"/>
  <c r="CS60" i="5" s="1"/>
  <c r="BW493" i="4"/>
  <c r="CR60" i="5" s="1"/>
  <c r="AX493" i="4"/>
  <c r="BJ60" i="5" s="1"/>
  <c r="AW493" i="4"/>
  <c r="BI60" i="5" s="1"/>
  <c r="AV493" i="4"/>
  <c r="BH60" i="5" s="1"/>
  <c r="BY492" i="4"/>
  <c r="CT59" i="5" s="1"/>
  <c r="AW492" i="4"/>
  <c r="BI59" i="5" s="1"/>
  <c r="AV492" i="4"/>
  <c r="BH59" i="5" s="1"/>
  <c r="X59" i="5"/>
  <c r="BY491" i="4"/>
  <c r="CT58" i="5" s="1"/>
  <c r="AX491" i="4"/>
  <c r="BJ58" i="5" s="1"/>
  <c r="BY490" i="4"/>
  <c r="CT57" i="5" s="1"/>
  <c r="Z57" i="5"/>
  <c r="Y57" i="5"/>
  <c r="X57" i="5"/>
  <c r="BY489" i="4"/>
  <c r="CT56" i="5" s="1"/>
  <c r="BX489" i="4"/>
  <c r="CS56" i="5" s="1"/>
  <c r="BW489" i="4"/>
  <c r="CR56" i="5" s="1"/>
  <c r="BY488" i="4"/>
  <c r="CT55" i="5" s="1"/>
  <c r="BX488" i="4"/>
  <c r="CS55" i="5" s="1"/>
  <c r="BW488" i="4"/>
  <c r="CR55" i="5" s="1"/>
  <c r="BY487" i="4"/>
  <c r="CT54" i="5" s="1"/>
  <c r="BX487" i="4"/>
  <c r="CS54" i="5" s="1"/>
  <c r="BW487" i="4"/>
  <c r="CR54" i="5" s="1"/>
  <c r="AX487" i="4"/>
  <c r="BJ54" i="5" s="1"/>
  <c r="AW487" i="4"/>
  <c r="BI54" i="5" s="1"/>
  <c r="AV487" i="4"/>
  <c r="BH54" i="5" s="1"/>
  <c r="X54" i="5"/>
  <c r="BY486" i="4"/>
  <c r="CT53" i="5" s="1"/>
  <c r="BX486" i="4"/>
  <c r="CS53" i="5" s="1"/>
  <c r="BW486" i="4"/>
  <c r="CR53" i="5" s="1"/>
  <c r="AX486" i="4"/>
  <c r="BJ53" i="5" s="1"/>
  <c r="BY485" i="4"/>
  <c r="CT52" i="5" s="1"/>
  <c r="BY484" i="4"/>
  <c r="CT51" i="5" s="1"/>
  <c r="AX484" i="4"/>
  <c r="BJ51" i="5" s="1"/>
  <c r="Z51" i="5"/>
  <c r="Y51" i="5"/>
  <c r="X51" i="5"/>
  <c r="BY483" i="4"/>
  <c r="CT50" i="5" s="1"/>
  <c r="AX483" i="4"/>
  <c r="BJ50" i="5" s="1"/>
  <c r="AW483" i="4"/>
  <c r="BI50" i="5" s="1"/>
  <c r="AV483" i="4"/>
  <c r="BH50" i="5" s="1"/>
  <c r="CO410" i="4"/>
  <c r="CO409" i="4" s="1"/>
  <c r="BY482" i="4"/>
  <c r="CT49" i="5" s="1"/>
  <c r="BX482" i="4"/>
  <c r="CS49" i="5" s="1"/>
  <c r="BW482" i="4"/>
  <c r="CR49" i="5" s="1"/>
  <c r="AX482" i="4"/>
  <c r="BJ49" i="5" s="1"/>
  <c r="AW482" i="4"/>
  <c r="BI49" i="5" s="1"/>
  <c r="AV482" i="4"/>
  <c r="BH49" i="5" s="1"/>
  <c r="BY481" i="4"/>
  <c r="CT48" i="5" s="1"/>
  <c r="BY480" i="4"/>
  <c r="CT47" i="5" s="1"/>
  <c r="Z47" i="5"/>
  <c r="Y47" i="5"/>
  <c r="X47" i="5"/>
  <c r="BY479" i="4"/>
  <c r="CT46" i="5" s="1"/>
  <c r="DF406" i="4"/>
  <c r="FK374" i="4" s="1"/>
  <c r="DE406" i="4"/>
  <c r="BY478" i="4"/>
  <c r="CT45" i="5" s="1"/>
  <c r="BX478" i="4"/>
  <c r="CS45" i="5" s="1"/>
  <c r="BW478" i="4"/>
  <c r="CR45" i="5" s="1"/>
  <c r="AV478" i="4"/>
  <c r="BH45" i="5" s="1"/>
  <c r="Z45" i="5"/>
  <c r="DG405" i="4"/>
  <c r="BY477" i="4"/>
  <c r="CT44" i="5" s="1"/>
  <c r="BX477" i="4"/>
  <c r="CS44" i="5" s="1"/>
  <c r="BW477" i="4"/>
  <c r="CR44" i="5" s="1"/>
  <c r="Y44" i="5"/>
  <c r="BY476" i="4"/>
  <c r="CT43" i="5" s="1"/>
  <c r="BX476" i="4"/>
  <c r="CS43" i="5" s="1"/>
  <c r="BW476" i="4"/>
  <c r="CR43" i="5" s="1"/>
  <c r="AV476" i="4"/>
  <c r="BH43" i="5" s="1"/>
  <c r="CO403" i="4"/>
  <c r="BY475" i="4"/>
  <c r="CT42" i="5" s="1"/>
  <c r="AX475" i="4"/>
  <c r="BJ42" i="5" s="1"/>
  <c r="AW475" i="4"/>
  <c r="BI42" i="5" s="1"/>
  <c r="AV475" i="4"/>
  <c r="BH42" i="5" s="1"/>
  <c r="BY474" i="4"/>
  <c r="CT41" i="5" s="1"/>
  <c r="BY473" i="4"/>
  <c r="CT40" i="5" s="1"/>
  <c r="AW473" i="4"/>
  <c r="BI40" i="5" s="1"/>
  <c r="AV473" i="4"/>
  <c r="BH40" i="5" s="1"/>
  <c r="BY472" i="4"/>
  <c r="CT39" i="5" s="1"/>
  <c r="AX472" i="4"/>
  <c r="BJ39" i="5" s="1"/>
  <c r="BY471" i="4"/>
  <c r="CT38" i="5" s="1"/>
  <c r="AW471" i="4"/>
  <c r="BI38" i="5" s="1"/>
  <c r="BY470" i="4"/>
  <c r="CT37" i="5" s="1"/>
  <c r="Z37" i="5"/>
  <c r="Y37" i="5"/>
  <c r="X37" i="5"/>
  <c r="DG397" i="4"/>
  <c r="BY469" i="4"/>
  <c r="CT36" i="5" s="1"/>
  <c r="BY468" i="4"/>
  <c r="CT35" i="5" s="1"/>
  <c r="X35" i="5"/>
  <c r="BY467" i="4"/>
  <c r="CT34" i="5" s="1"/>
  <c r="AW467" i="4"/>
  <c r="BI34" i="5" s="1"/>
  <c r="FM394" i="4"/>
  <c r="BY466" i="4"/>
  <c r="CT33" i="5" s="1"/>
  <c r="AX466" i="4"/>
  <c r="BJ33" i="5" s="1"/>
  <c r="AW466" i="4"/>
  <c r="BI33" i="5" s="1"/>
  <c r="AV466" i="4"/>
  <c r="BH33" i="5" s="1"/>
  <c r="Z33" i="5"/>
  <c r="Y33" i="5"/>
  <c r="X33" i="5"/>
  <c r="BY465" i="4"/>
  <c r="CT32" i="5" s="1"/>
  <c r="AX465" i="4"/>
  <c r="BJ32" i="5" s="1"/>
  <c r="AW465" i="4"/>
  <c r="BI32" i="5" s="1"/>
  <c r="AV465" i="4"/>
  <c r="BH32" i="5" s="1"/>
  <c r="Z32" i="5"/>
  <c r="Y32" i="5"/>
  <c r="X32" i="5"/>
  <c r="BY464" i="4"/>
  <c r="CT31" i="5" s="1"/>
  <c r="BY463" i="4"/>
  <c r="CT30" i="5" s="1"/>
  <c r="BY462" i="4"/>
  <c r="CT29" i="5" s="1"/>
  <c r="FM389" i="4"/>
  <c r="BY461" i="4"/>
  <c r="CT28" i="5" s="1"/>
  <c r="BY460" i="4"/>
  <c r="CT27" i="5" s="1"/>
  <c r="FL387" i="4"/>
  <c r="DE387" i="4"/>
  <c r="BY459" i="4"/>
  <c r="CT26" i="5" s="1"/>
  <c r="BX459" i="4"/>
  <c r="CS26" i="5" s="1"/>
  <c r="BW459" i="4"/>
  <c r="CR26" i="5" s="1"/>
  <c r="Z26" i="5"/>
  <c r="Y26" i="5"/>
  <c r="X26" i="5"/>
  <c r="CQ386" i="4"/>
  <c r="BY458" i="4"/>
  <c r="CT25" i="5" s="1"/>
  <c r="DE385" i="4"/>
  <c r="CP385" i="4"/>
  <c r="EH398" i="4" s="1"/>
  <c r="BY457" i="4"/>
  <c r="CT24" i="5" s="1"/>
  <c r="BY456" i="4"/>
  <c r="CT23" i="5" s="1"/>
  <c r="Z23" i="5"/>
  <c r="Y23" i="5"/>
  <c r="X23" i="5"/>
  <c r="BY455" i="4"/>
  <c r="CT22" i="5" s="1"/>
  <c r="AX455" i="4"/>
  <c r="BJ22" i="5" s="1"/>
  <c r="AW455" i="4"/>
  <c r="BI22" i="5" s="1"/>
  <c r="AV455" i="4"/>
  <c r="BH22" i="5" s="1"/>
  <c r="BY454" i="4"/>
  <c r="CT21" i="5" s="1"/>
  <c r="FM381" i="4"/>
  <c r="BY453" i="4"/>
  <c r="CT20" i="5" s="1"/>
  <c r="AX453" i="4"/>
  <c r="BJ20" i="5" s="1"/>
  <c r="Y20" i="5"/>
  <c r="DE380" i="4"/>
  <c r="BY452" i="4"/>
  <c r="CT19" i="5" s="1"/>
  <c r="BY451" i="4"/>
  <c r="CT18" i="5" s="1"/>
  <c r="DF378" i="4"/>
  <c r="BY450" i="4"/>
  <c r="CT17" i="5" s="1"/>
  <c r="BY449" i="4"/>
  <c r="CT16" i="5" s="1"/>
  <c r="FM376" i="4"/>
  <c r="BY448" i="4"/>
  <c r="CT15" i="5" s="1"/>
  <c r="AV448" i="4"/>
  <c r="BH15" i="5" s="1"/>
  <c r="Y15" i="5"/>
  <c r="CO375" i="4"/>
  <c r="EG390" i="4" s="1"/>
  <c r="BY447" i="4"/>
  <c r="CT14" i="5" s="1"/>
  <c r="BX447" i="4"/>
  <c r="CS14" i="5" s="1"/>
  <c r="BW447" i="4"/>
  <c r="CR14" i="5" s="1"/>
  <c r="AX447" i="4"/>
  <c r="BJ14" i="5" s="1"/>
  <c r="AW447" i="4"/>
  <c r="BI14" i="5" s="1"/>
  <c r="AV447" i="4"/>
  <c r="BH14" i="5" s="1"/>
  <c r="Z14" i="5"/>
  <c r="Y14" i="5"/>
  <c r="X14" i="5"/>
  <c r="CJ374" i="4"/>
  <c r="EH376" i="4" s="1"/>
  <c r="BY446" i="4"/>
  <c r="CT13" i="5" s="1"/>
  <c r="BX446" i="4"/>
  <c r="CS13" i="5" s="1"/>
  <c r="BW446" i="4"/>
  <c r="CR13" i="5" s="1"/>
  <c r="AX446" i="4"/>
  <c r="BJ13" i="5" s="1"/>
  <c r="AW446" i="4"/>
  <c r="BI13" i="5" s="1"/>
  <c r="AV446" i="4"/>
  <c r="BH13" i="5" s="1"/>
  <c r="Z13" i="5"/>
  <c r="Y13" i="5"/>
  <c r="X13" i="5"/>
  <c r="BV501" i="4"/>
  <c r="CQ68" i="5" s="1"/>
  <c r="BV500" i="4"/>
  <c r="CQ67" i="5" s="1"/>
  <c r="BV499" i="4"/>
  <c r="CQ66" i="5" s="1"/>
  <c r="BU499" i="4"/>
  <c r="CP66" i="5" s="1"/>
  <c r="BT499" i="4"/>
  <c r="CO66" i="5" s="1"/>
  <c r="W66" i="5"/>
  <c r="V66" i="5"/>
  <c r="U66" i="5"/>
  <c r="BV498" i="4"/>
  <c r="CQ65" i="5" s="1"/>
  <c r="BU498" i="4"/>
  <c r="CP65" i="5" s="1"/>
  <c r="BT498" i="4"/>
  <c r="CO65" i="5" s="1"/>
  <c r="BV497" i="4"/>
  <c r="CQ64" i="5" s="1"/>
  <c r="W64" i="5"/>
  <c r="V64" i="5"/>
  <c r="U64" i="5"/>
  <c r="BV496" i="4"/>
  <c r="CQ63" i="5" s="1"/>
  <c r="U63" i="5"/>
  <c r="BV495" i="4"/>
  <c r="CQ62" i="5" s="1"/>
  <c r="AU495" i="4"/>
  <c r="BG62" i="5" s="1"/>
  <c r="V62" i="5"/>
  <c r="BV494" i="4"/>
  <c r="CQ61" i="5" s="1"/>
  <c r="BU494" i="4"/>
  <c r="CP61" i="5" s="1"/>
  <c r="BT494" i="4"/>
  <c r="CO61" i="5" s="1"/>
  <c r="W61" i="5"/>
  <c r="BV493" i="4"/>
  <c r="CQ60" i="5" s="1"/>
  <c r="BU493" i="4"/>
  <c r="CP60" i="5" s="1"/>
  <c r="BT493" i="4"/>
  <c r="CO60" i="5" s="1"/>
  <c r="AU493" i="4"/>
  <c r="BG60" i="5" s="1"/>
  <c r="AT493" i="4"/>
  <c r="BF60" i="5" s="1"/>
  <c r="AS493" i="4"/>
  <c r="BE60" i="5" s="1"/>
  <c r="BV492" i="4"/>
  <c r="CQ59" i="5" s="1"/>
  <c r="W59" i="5"/>
  <c r="U59" i="5"/>
  <c r="BV491" i="4"/>
  <c r="CQ58" i="5" s="1"/>
  <c r="V58" i="5"/>
  <c r="BV490" i="4"/>
  <c r="CQ57" i="5" s="1"/>
  <c r="BU490" i="4"/>
  <c r="CP57" i="5" s="1"/>
  <c r="AS490" i="4"/>
  <c r="BE57" i="5" s="1"/>
  <c r="W57" i="5"/>
  <c r="V57" i="5"/>
  <c r="U57" i="5"/>
  <c r="BV489" i="4"/>
  <c r="CQ56" i="5" s="1"/>
  <c r="BU489" i="4"/>
  <c r="CP56" i="5" s="1"/>
  <c r="BT489" i="4"/>
  <c r="CO56" i="5" s="1"/>
  <c r="AT489" i="4"/>
  <c r="BF56" i="5" s="1"/>
  <c r="U56" i="5"/>
  <c r="BV488" i="4"/>
  <c r="CQ55" i="5" s="1"/>
  <c r="BU488" i="4"/>
  <c r="CP55" i="5" s="1"/>
  <c r="BT488" i="4"/>
  <c r="CO55" i="5" s="1"/>
  <c r="AU488" i="4"/>
  <c r="BG55" i="5" s="1"/>
  <c r="V55" i="5"/>
  <c r="BV487" i="4"/>
  <c r="CQ54" i="5" s="1"/>
  <c r="BU487" i="4"/>
  <c r="CP54" i="5" s="1"/>
  <c r="BT487" i="4"/>
  <c r="CO54" i="5" s="1"/>
  <c r="AU487" i="4"/>
  <c r="BG54" i="5" s="1"/>
  <c r="AT487" i="4"/>
  <c r="BF54" i="5" s="1"/>
  <c r="AS487" i="4"/>
  <c r="BE54" i="5" s="1"/>
  <c r="W54" i="5"/>
  <c r="BV486" i="4"/>
  <c r="CQ53" i="5" s="1"/>
  <c r="BU486" i="4"/>
  <c r="CP53" i="5" s="1"/>
  <c r="BT486" i="4"/>
  <c r="CO53" i="5" s="1"/>
  <c r="AS486" i="4"/>
  <c r="BE53" i="5" s="1"/>
  <c r="BV485" i="4"/>
  <c r="CQ52" i="5" s="1"/>
  <c r="AT485" i="4"/>
  <c r="BF52" i="5" s="1"/>
  <c r="BV484" i="4"/>
  <c r="CQ51" i="5" s="1"/>
  <c r="AU484" i="4"/>
  <c r="BG51" i="5" s="1"/>
  <c r="W51" i="5"/>
  <c r="V51" i="5"/>
  <c r="U51" i="5"/>
  <c r="BV483" i="4"/>
  <c r="CQ50" i="5" s="1"/>
  <c r="BT483" i="4"/>
  <c r="CO50" i="5" s="1"/>
  <c r="AU483" i="4"/>
  <c r="BG50" i="5" s="1"/>
  <c r="AT483" i="4"/>
  <c r="BF50" i="5" s="1"/>
  <c r="AS483" i="4"/>
  <c r="BE50" i="5" s="1"/>
  <c r="W50" i="5"/>
  <c r="V50" i="5"/>
  <c r="BV482" i="4"/>
  <c r="CQ49" i="5" s="1"/>
  <c r="BU482" i="4"/>
  <c r="CP49" i="5" s="1"/>
  <c r="BT482" i="4"/>
  <c r="CO49" i="5" s="1"/>
  <c r="AU482" i="4"/>
  <c r="BG49" i="5" s="1"/>
  <c r="AT482" i="4"/>
  <c r="BF49" i="5" s="1"/>
  <c r="AS482" i="4"/>
  <c r="BE49" i="5" s="1"/>
  <c r="BV481" i="4"/>
  <c r="CQ48" i="5" s="1"/>
  <c r="BV480" i="4"/>
  <c r="CQ47" i="5" s="1"/>
  <c r="W47" i="5"/>
  <c r="V47" i="5"/>
  <c r="U47" i="5"/>
  <c r="BV479" i="4"/>
  <c r="CQ46" i="5" s="1"/>
  <c r="BV478" i="4"/>
  <c r="CQ45" i="5" s="1"/>
  <c r="BU478" i="4"/>
  <c r="CP45" i="5" s="1"/>
  <c r="BT478" i="4"/>
  <c r="CO45" i="5" s="1"/>
  <c r="BV477" i="4"/>
  <c r="CQ44" i="5" s="1"/>
  <c r="BU477" i="4"/>
  <c r="CP44" i="5" s="1"/>
  <c r="BT477" i="4"/>
  <c r="CO44" i="5" s="1"/>
  <c r="W44" i="5"/>
  <c r="BV476" i="4"/>
  <c r="CQ43" i="5" s="1"/>
  <c r="BU476" i="4"/>
  <c r="CP43" i="5" s="1"/>
  <c r="BT476" i="4"/>
  <c r="CO43" i="5" s="1"/>
  <c r="AT476" i="4"/>
  <c r="BF43" i="5" s="1"/>
  <c r="CO331" i="4"/>
  <c r="BV475" i="4"/>
  <c r="CQ42" i="5" s="1"/>
  <c r="AU475" i="4"/>
  <c r="BG42" i="5" s="1"/>
  <c r="AT475" i="4"/>
  <c r="BF42" i="5" s="1"/>
  <c r="AS475" i="4"/>
  <c r="BE42" i="5" s="1"/>
  <c r="U42" i="5"/>
  <c r="BV474" i="4"/>
  <c r="CQ41" i="5" s="1"/>
  <c r="BV473" i="4"/>
  <c r="CQ40" i="5" s="1"/>
  <c r="AT473" i="4"/>
  <c r="BF40" i="5" s="1"/>
  <c r="BV472" i="4"/>
  <c r="CQ39" i="5" s="1"/>
  <c r="BV471" i="4"/>
  <c r="CQ38" i="5" s="1"/>
  <c r="AU471" i="4"/>
  <c r="BG38" i="5" s="1"/>
  <c r="AT471" i="4"/>
  <c r="BF38" i="5" s="1"/>
  <c r="AS471" i="4"/>
  <c r="BE38" i="5" s="1"/>
  <c r="U38" i="5"/>
  <c r="BV470" i="4"/>
  <c r="CQ37" i="5" s="1"/>
  <c r="W37" i="5"/>
  <c r="V37" i="5"/>
  <c r="U37" i="5"/>
  <c r="BV469" i="4"/>
  <c r="CQ36" i="5" s="1"/>
  <c r="V36" i="5"/>
  <c r="BV468" i="4"/>
  <c r="CQ35" i="5" s="1"/>
  <c r="AU468" i="4"/>
  <c r="BG35" i="5" s="1"/>
  <c r="W35" i="5"/>
  <c r="V35" i="5"/>
  <c r="BV467" i="4"/>
  <c r="CQ34" i="5" s="1"/>
  <c r="AS467" i="4"/>
  <c r="BE34" i="5" s="1"/>
  <c r="FM322" i="4"/>
  <c r="BV466" i="4"/>
  <c r="CQ33" i="5" s="1"/>
  <c r="AU466" i="4"/>
  <c r="BG33" i="5" s="1"/>
  <c r="AT466" i="4"/>
  <c r="BF33" i="5" s="1"/>
  <c r="AS466" i="4"/>
  <c r="BE33" i="5" s="1"/>
  <c r="W33" i="5"/>
  <c r="V33" i="5"/>
  <c r="U33" i="5"/>
  <c r="BV465" i="4"/>
  <c r="CQ32" i="5" s="1"/>
  <c r="AU465" i="4"/>
  <c r="BG32" i="5" s="1"/>
  <c r="AT465" i="4"/>
  <c r="BF32" i="5" s="1"/>
  <c r="AS465" i="4"/>
  <c r="BE32" i="5" s="1"/>
  <c r="W32" i="5"/>
  <c r="V32" i="5"/>
  <c r="U32" i="5"/>
  <c r="BV464" i="4"/>
  <c r="CQ31" i="5" s="1"/>
  <c r="BV463" i="4"/>
  <c r="CQ30" i="5" s="1"/>
  <c r="BV462" i="4"/>
  <c r="CQ29" i="5" s="1"/>
  <c r="FM317" i="4"/>
  <c r="BV461" i="4"/>
  <c r="CQ28" i="5" s="1"/>
  <c r="BV460" i="4"/>
  <c r="CQ27" i="5" s="1"/>
  <c r="FL315" i="4"/>
  <c r="BV459" i="4"/>
  <c r="CQ26" i="5" s="1"/>
  <c r="BU459" i="4"/>
  <c r="CP26" i="5" s="1"/>
  <c r="BT459" i="4"/>
  <c r="CO26" i="5" s="1"/>
  <c r="W26" i="5"/>
  <c r="V26" i="5"/>
  <c r="U26" i="5"/>
  <c r="BV458" i="4"/>
  <c r="CQ25" i="5" s="1"/>
  <c r="BV457" i="4"/>
  <c r="CQ24" i="5" s="1"/>
  <c r="BV456" i="4"/>
  <c r="CQ23" i="5" s="1"/>
  <c r="W23" i="5"/>
  <c r="V23" i="5"/>
  <c r="U23" i="5"/>
  <c r="BV455" i="4"/>
  <c r="CQ22" i="5" s="1"/>
  <c r="AU455" i="4"/>
  <c r="BG22" i="5" s="1"/>
  <c r="AT455" i="4"/>
  <c r="BF22" i="5" s="1"/>
  <c r="AS455" i="4"/>
  <c r="BE22" i="5" s="1"/>
  <c r="BV454" i="4"/>
  <c r="CQ21" i="5" s="1"/>
  <c r="W21" i="5"/>
  <c r="FM309" i="4"/>
  <c r="BV453" i="4"/>
  <c r="CQ20" i="5" s="1"/>
  <c r="AS453" i="4"/>
  <c r="BE20" i="5" s="1"/>
  <c r="BV452" i="4"/>
  <c r="CQ19" i="5" s="1"/>
  <c r="AS452" i="4"/>
  <c r="BE19" i="5" s="1"/>
  <c r="BV451" i="4"/>
  <c r="CQ18" i="5" s="1"/>
  <c r="AT451" i="4"/>
  <c r="BF18" i="5" s="1"/>
  <c r="U18" i="5"/>
  <c r="DF306" i="4"/>
  <c r="BV450" i="4"/>
  <c r="CQ17" i="5" s="1"/>
  <c r="U17" i="5"/>
  <c r="BV449" i="4"/>
  <c r="CQ16" i="5" s="1"/>
  <c r="FM304" i="4"/>
  <c r="BV448" i="4"/>
  <c r="CQ15" i="5" s="1"/>
  <c r="BV447" i="4"/>
  <c r="CQ14" i="5" s="1"/>
  <c r="BU447" i="4"/>
  <c r="CP14" i="5" s="1"/>
  <c r="BT447" i="4"/>
  <c r="CO14" i="5" s="1"/>
  <c r="AU447" i="4"/>
  <c r="BG14" i="5" s="1"/>
  <c r="AT447" i="4"/>
  <c r="BF14" i="5" s="1"/>
  <c r="AS447" i="4"/>
  <c r="BE14" i="5" s="1"/>
  <c r="W14" i="5"/>
  <c r="V14" i="5"/>
  <c r="U14" i="5"/>
  <c r="BV446" i="4"/>
  <c r="CQ13" i="5" s="1"/>
  <c r="BU446" i="4"/>
  <c r="CP13" i="5" s="1"/>
  <c r="BT446" i="4"/>
  <c r="CO13" i="5" s="1"/>
  <c r="AU446" i="4"/>
  <c r="BG13" i="5" s="1"/>
  <c r="AT446" i="4"/>
  <c r="BF13" i="5" s="1"/>
  <c r="AS446" i="4"/>
  <c r="BE13" i="5" s="1"/>
  <c r="W13" i="5"/>
  <c r="V13" i="5"/>
  <c r="U13" i="5"/>
  <c r="BS501" i="4"/>
  <c r="CN68" i="5" s="1"/>
  <c r="BS500" i="4"/>
  <c r="CN67" i="5" s="1"/>
  <c r="BS499" i="4"/>
  <c r="CN66" i="5" s="1"/>
  <c r="BQ499" i="4"/>
  <c r="CL66" i="5" s="1"/>
  <c r="T66" i="5"/>
  <c r="S66" i="5"/>
  <c r="R66" i="5"/>
  <c r="BS498" i="4"/>
  <c r="CN65" i="5" s="1"/>
  <c r="BR498" i="4"/>
  <c r="CM65" i="5" s="1"/>
  <c r="BQ498" i="4"/>
  <c r="CL65" i="5" s="1"/>
  <c r="BS497" i="4"/>
  <c r="CN64" i="5" s="1"/>
  <c r="T64" i="5"/>
  <c r="S64" i="5"/>
  <c r="R64" i="5"/>
  <c r="BS496" i="4"/>
  <c r="CN63" i="5" s="1"/>
  <c r="BS495" i="4"/>
  <c r="CN62" i="5" s="1"/>
  <c r="BS494" i="4"/>
  <c r="CN61" i="5" s="1"/>
  <c r="BR494" i="4"/>
  <c r="CM61" i="5" s="1"/>
  <c r="BQ494" i="4"/>
  <c r="CL61" i="5" s="1"/>
  <c r="T61" i="5"/>
  <c r="BS493" i="4"/>
  <c r="CN60" i="5" s="1"/>
  <c r="BR493" i="4"/>
  <c r="CM60" i="5" s="1"/>
  <c r="BQ493" i="4"/>
  <c r="CL60" i="5" s="1"/>
  <c r="AR493" i="4"/>
  <c r="BD60" i="5" s="1"/>
  <c r="AQ493" i="4"/>
  <c r="BC60" i="5" s="1"/>
  <c r="AP493" i="4"/>
  <c r="BB60" i="5" s="1"/>
  <c r="BS492" i="4"/>
  <c r="CN59" i="5" s="1"/>
  <c r="AQ492" i="4"/>
  <c r="BC59" i="5" s="1"/>
  <c r="BS491" i="4"/>
  <c r="CN58" i="5" s="1"/>
  <c r="BS490" i="4"/>
  <c r="CN57" i="5" s="1"/>
  <c r="T57" i="5"/>
  <c r="S57" i="5"/>
  <c r="R57" i="5"/>
  <c r="BS489" i="4"/>
  <c r="CN56" i="5" s="1"/>
  <c r="BR489" i="4"/>
  <c r="CM56" i="5" s="1"/>
  <c r="BQ489" i="4"/>
  <c r="CL56" i="5" s="1"/>
  <c r="BS488" i="4"/>
  <c r="CN55" i="5" s="1"/>
  <c r="BR488" i="4"/>
  <c r="CM55" i="5" s="1"/>
  <c r="BQ488" i="4"/>
  <c r="CL55" i="5" s="1"/>
  <c r="AR488" i="4"/>
  <c r="BD55" i="5" s="1"/>
  <c r="BS487" i="4"/>
  <c r="CN54" i="5" s="1"/>
  <c r="BR487" i="4"/>
  <c r="CM54" i="5" s="1"/>
  <c r="BQ487" i="4"/>
  <c r="CL54" i="5" s="1"/>
  <c r="AR487" i="4"/>
  <c r="BD54" i="5" s="1"/>
  <c r="AQ487" i="4"/>
  <c r="BC54" i="5" s="1"/>
  <c r="AP487" i="4"/>
  <c r="BB54" i="5" s="1"/>
  <c r="BS486" i="4"/>
  <c r="CN53" i="5" s="1"/>
  <c r="BR486" i="4"/>
  <c r="CM53" i="5" s="1"/>
  <c r="BQ486" i="4"/>
  <c r="CL53" i="5" s="1"/>
  <c r="BS485" i="4"/>
  <c r="CN52" i="5" s="1"/>
  <c r="BQ485" i="4"/>
  <c r="CL52" i="5" s="1"/>
  <c r="BS484" i="4"/>
  <c r="CN51" i="5" s="1"/>
  <c r="AR484" i="4"/>
  <c r="BD51" i="5" s="1"/>
  <c r="AP484" i="4"/>
  <c r="BB51" i="5" s="1"/>
  <c r="T51" i="5"/>
  <c r="S51" i="5"/>
  <c r="R51" i="5"/>
  <c r="BS483" i="4"/>
  <c r="CN50" i="5" s="1"/>
  <c r="AR483" i="4"/>
  <c r="BD50" i="5" s="1"/>
  <c r="AQ483" i="4"/>
  <c r="BC50" i="5" s="1"/>
  <c r="AP483" i="4"/>
  <c r="BB50" i="5" s="1"/>
  <c r="BS482" i="4"/>
  <c r="CN49" i="5" s="1"/>
  <c r="BR482" i="4"/>
  <c r="CM49" i="5" s="1"/>
  <c r="BQ482" i="4"/>
  <c r="CL49" i="5" s="1"/>
  <c r="AR482" i="4"/>
  <c r="BD49" i="5" s="1"/>
  <c r="AQ482" i="4"/>
  <c r="BC49" i="5" s="1"/>
  <c r="AP482" i="4"/>
  <c r="BB49" i="5" s="1"/>
  <c r="BS481" i="4"/>
  <c r="CN48" i="5" s="1"/>
  <c r="BS480" i="4"/>
  <c r="CN47" i="5" s="1"/>
  <c r="BR480" i="4"/>
  <c r="CM47" i="5" s="1"/>
  <c r="T47" i="5"/>
  <c r="S47" i="5"/>
  <c r="R47" i="5"/>
  <c r="BS479" i="4"/>
  <c r="CN46" i="5" s="1"/>
  <c r="T46" i="5"/>
  <c r="BS478" i="4"/>
  <c r="CN45" i="5" s="1"/>
  <c r="BR478" i="4"/>
  <c r="CM45" i="5" s="1"/>
  <c r="BQ478" i="4"/>
  <c r="CL45" i="5" s="1"/>
  <c r="R45" i="5"/>
  <c r="BS477" i="4"/>
  <c r="CN44" i="5" s="1"/>
  <c r="BR477" i="4"/>
  <c r="CM44" i="5" s="1"/>
  <c r="BQ477" i="4"/>
  <c r="CL44" i="5" s="1"/>
  <c r="BS476" i="4"/>
  <c r="CN43" i="5" s="1"/>
  <c r="BR476" i="4"/>
  <c r="CM43" i="5" s="1"/>
  <c r="BQ476" i="4"/>
  <c r="CL43" i="5" s="1"/>
  <c r="BS475" i="4"/>
  <c r="CN42" i="5" s="1"/>
  <c r="AR475" i="4"/>
  <c r="BD42" i="5" s="1"/>
  <c r="AQ475" i="4"/>
  <c r="BC42" i="5" s="1"/>
  <c r="AP475" i="4"/>
  <c r="BB42" i="5" s="1"/>
  <c r="T42" i="5"/>
  <c r="S42" i="5"/>
  <c r="BS474" i="4"/>
  <c r="CN41" i="5" s="1"/>
  <c r="BS473" i="4"/>
  <c r="CN40" i="5" s="1"/>
  <c r="AR473" i="4"/>
  <c r="BD40" i="5" s="1"/>
  <c r="R40" i="5"/>
  <c r="BS472" i="4"/>
  <c r="CN39" i="5" s="1"/>
  <c r="BS471" i="4"/>
  <c r="CN38" i="5" s="1"/>
  <c r="BS470" i="4"/>
  <c r="CN37" i="5" s="1"/>
  <c r="T37" i="5"/>
  <c r="S37" i="5"/>
  <c r="R37" i="5"/>
  <c r="BS469" i="4"/>
  <c r="CN36" i="5" s="1"/>
  <c r="S36" i="5"/>
  <c r="R36" i="5"/>
  <c r="BS468" i="4"/>
  <c r="CN35" i="5" s="1"/>
  <c r="R35" i="5"/>
  <c r="BS467" i="4"/>
  <c r="CN34" i="5" s="1"/>
  <c r="T34" i="5"/>
  <c r="FM250" i="4"/>
  <c r="BS466" i="4"/>
  <c r="CN33" i="5" s="1"/>
  <c r="AR466" i="4"/>
  <c r="BD33" i="5" s="1"/>
  <c r="AQ466" i="4"/>
  <c r="BC33" i="5" s="1"/>
  <c r="AP466" i="4"/>
  <c r="BB33" i="5" s="1"/>
  <c r="T33" i="5"/>
  <c r="S33" i="5"/>
  <c r="R33" i="5"/>
  <c r="BS465" i="4"/>
  <c r="CN32" i="5" s="1"/>
  <c r="AR465" i="4"/>
  <c r="BD32" i="5" s="1"/>
  <c r="AQ465" i="4"/>
  <c r="BC32" i="5" s="1"/>
  <c r="AP465" i="4"/>
  <c r="BB32" i="5" s="1"/>
  <c r="T32" i="5"/>
  <c r="S32" i="5"/>
  <c r="R32" i="5"/>
  <c r="BS464" i="4"/>
  <c r="CN31" i="5" s="1"/>
  <c r="BS463" i="4"/>
  <c r="CN30" i="5" s="1"/>
  <c r="BS462" i="4"/>
  <c r="CN29" i="5" s="1"/>
  <c r="FM245" i="4"/>
  <c r="BS461" i="4"/>
  <c r="CN28" i="5" s="1"/>
  <c r="BS460" i="4"/>
  <c r="CN27" i="5" s="1"/>
  <c r="FL243" i="4"/>
  <c r="BS459" i="4"/>
  <c r="CN26" i="5" s="1"/>
  <c r="BR459" i="4"/>
  <c r="CM26" i="5" s="1"/>
  <c r="BQ459" i="4"/>
  <c r="CL26" i="5" s="1"/>
  <c r="T26" i="5"/>
  <c r="S26" i="5"/>
  <c r="R26" i="5"/>
  <c r="CO242" i="4"/>
  <c r="EG255" i="4" s="1"/>
  <c r="BS458" i="4"/>
  <c r="CN25" i="5" s="1"/>
  <c r="BS457" i="4"/>
  <c r="CN24" i="5" s="1"/>
  <c r="BS456" i="4"/>
  <c r="CN23" i="5" s="1"/>
  <c r="T23" i="5"/>
  <c r="S23" i="5"/>
  <c r="R23" i="5"/>
  <c r="CQ239" i="4"/>
  <c r="BS455" i="4"/>
  <c r="CN22" i="5" s="1"/>
  <c r="AR455" i="4"/>
  <c r="BD22" i="5" s="1"/>
  <c r="AQ455" i="4"/>
  <c r="BC22" i="5" s="1"/>
  <c r="AP455" i="4"/>
  <c r="BB22" i="5" s="1"/>
  <c r="S22" i="5"/>
  <c r="BS454" i="4"/>
  <c r="CN21" i="5" s="1"/>
  <c r="FM237" i="4"/>
  <c r="CO237" i="4"/>
  <c r="EG250" i="4" s="1"/>
  <c r="BS453" i="4"/>
  <c r="CN20" i="5" s="1"/>
  <c r="AR453" i="4"/>
  <c r="BD20" i="5" s="1"/>
  <c r="AQ453" i="4"/>
  <c r="BC20" i="5" s="1"/>
  <c r="DG236" i="4"/>
  <c r="BS452" i="4"/>
  <c r="CN19" i="5" s="1"/>
  <c r="DA235" i="4"/>
  <c r="CZ235" i="4"/>
  <c r="BS451" i="4"/>
  <c r="CN18" i="5" s="1"/>
  <c r="AQ451" i="4"/>
  <c r="BC18" i="5" s="1"/>
  <c r="BS450" i="4"/>
  <c r="CN17" i="5" s="1"/>
  <c r="AR450" i="4"/>
  <c r="BD17" i="5" s="1"/>
  <c r="BS449" i="4"/>
  <c r="CN16" i="5" s="1"/>
  <c r="R16" i="5"/>
  <c r="FM232" i="4"/>
  <c r="BS448" i="4"/>
  <c r="CN15" i="5" s="1"/>
  <c r="AQ448" i="4"/>
  <c r="BC15" i="5" s="1"/>
  <c r="BS447" i="4"/>
  <c r="CN14" i="5" s="1"/>
  <c r="BR447" i="4"/>
  <c r="CM14" i="5" s="1"/>
  <c r="BQ447" i="4"/>
  <c r="CL14" i="5" s="1"/>
  <c r="AR447" i="4"/>
  <c r="BD14" i="5" s="1"/>
  <c r="AQ447" i="4"/>
  <c r="BC14" i="5" s="1"/>
  <c r="AP447" i="4"/>
  <c r="BB14" i="5" s="1"/>
  <c r="T14" i="5"/>
  <c r="S14" i="5"/>
  <c r="R14" i="5"/>
  <c r="BS446" i="4"/>
  <c r="CN13" i="5" s="1"/>
  <c r="BR446" i="4"/>
  <c r="CM13" i="5" s="1"/>
  <c r="BQ446" i="4"/>
  <c r="CL13" i="5" s="1"/>
  <c r="AR446" i="4"/>
  <c r="BD13" i="5" s="1"/>
  <c r="AQ446" i="4"/>
  <c r="BC13" i="5" s="1"/>
  <c r="AP446" i="4"/>
  <c r="BB13" i="5" s="1"/>
  <c r="T13" i="5"/>
  <c r="S13" i="5"/>
  <c r="R13" i="5"/>
  <c r="BP501" i="4"/>
  <c r="CK68" i="5" s="1"/>
  <c r="BP500" i="4"/>
  <c r="CK67" i="5" s="1"/>
  <c r="BP499" i="4"/>
  <c r="CK66" i="5" s="1"/>
  <c r="BN499" i="4"/>
  <c r="CI66" i="5" s="1"/>
  <c r="N499" i="4"/>
  <c r="Q66" i="5" s="1"/>
  <c r="M499" i="4"/>
  <c r="P66" i="5" s="1"/>
  <c r="L499" i="4"/>
  <c r="O66" i="5" s="1"/>
  <c r="BP498" i="4"/>
  <c r="CK65" i="5" s="1"/>
  <c r="BO498" i="4"/>
  <c r="CJ65" i="5" s="1"/>
  <c r="BN498" i="4"/>
  <c r="CI65" i="5" s="1"/>
  <c r="BP497" i="4"/>
  <c r="CK64" i="5" s="1"/>
  <c r="N497" i="4"/>
  <c r="Q64" i="5" s="1"/>
  <c r="M497" i="4"/>
  <c r="P64" i="5" s="1"/>
  <c r="L497" i="4"/>
  <c r="O64" i="5" s="1"/>
  <c r="BP496" i="4"/>
  <c r="CK63" i="5" s="1"/>
  <c r="BP495" i="4"/>
  <c r="CK62" i="5" s="1"/>
  <c r="BP494" i="4"/>
  <c r="CK61" i="5" s="1"/>
  <c r="BO494" i="4"/>
  <c r="CJ61" i="5" s="1"/>
  <c r="BN494" i="4"/>
  <c r="CI61" i="5" s="1"/>
  <c r="BP493" i="4"/>
  <c r="CK60" i="5" s="1"/>
  <c r="BO493" i="4"/>
  <c r="CJ60" i="5" s="1"/>
  <c r="BN493" i="4"/>
  <c r="CI60" i="5" s="1"/>
  <c r="AO493" i="4"/>
  <c r="BA60" i="5" s="1"/>
  <c r="AN493" i="4"/>
  <c r="AZ60" i="5" s="1"/>
  <c r="AM493" i="4"/>
  <c r="AY60" i="5" s="1"/>
  <c r="BP492" i="4"/>
  <c r="CK59" i="5" s="1"/>
  <c r="BP491" i="4"/>
  <c r="CK58" i="5" s="1"/>
  <c r="BP490" i="4"/>
  <c r="CK57" i="5" s="1"/>
  <c r="N490" i="4"/>
  <c r="Q57" i="5" s="1"/>
  <c r="M490" i="4"/>
  <c r="P57" i="5" s="1"/>
  <c r="L490" i="4"/>
  <c r="O57" i="5" s="1"/>
  <c r="BP489" i="4"/>
  <c r="CK56" i="5" s="1"/>
  <c r="BO489" i="4"/>
  <c r="CJ56" i="5" s="1"/>
  <c r="BN489" i="4"/>
  <c r="CI56" i="5" s="1"/>
  <c r="BP488" i="4"/>
  <c r="CK55" i="5" s="1"/>
  <c r="BO488" i="4"/>
  <c r="CJ55" i="5" s="1"/>
  <c r="BN488" i="4"/>
  <c r="CI55" i="5" s="1"/>
  <c r="BP487" i="4"/>
  <c r="CK54" i="5" s="1"/>
  <c r="BO487" i="4"/>
  <c r="CJ54" i="5" s="1"/>
  <c r="BN487" i="4"/>
  <c r="CI54" i="5" s="1"/>
  <c r="AO487" i="4"/>
  <c r="BA54" i="5" s="1"/>
  <c r="AN487" i="4"/>
  <c r="AZ54" i="5" s="1"/>
  <c r="AM487" i="4"/>
  <c r="AY54" i="5" s="1"/>
  <c r="BP486" i="4"/>
  <c r="CK53" i="5" s="1"/>
  <c r="BO486" i="4"/>
  <c r="CJ53" i="5" s="1"/>
  <c r="BN486" i="4"/>
  <c r="CI53" i="5" s="1"/>
  <c r="L486" i="4"/>
  <c r="O53" i="5" s="1"/>
  <c r="BP485" i="4"/>
  <c r="CK52" i="5" s="1"/>
  <c r="BN485" i="4"/>
  <c r="CI52" i="5" s="1"/>
  <c r="BP484" i="4"/>
  <c r="CK51" i="5" s="1"/>
  <c r="N484" i="4"/>
  <c r="Q51" i="5" s="1"/>
  <c r="M484" i="4"/>
  <c r="P51" i="5" s="1"/>
  <c r="L484" i="4"/>
  <c r="O51" i="5" s="1"/>
  <c r="BP483" i="4"/>
  <c r="CK50" i="5" s="1"/>
  <c r="AO483" i="4"/>
  <c r="BA50" i="5" s="1"/>
  <c r="AN483" i="4"/>
  <c r="AZ50" i="5" s="1"/>
  <c r="AM483" i="4"/>
  <c r="AY50" i="5" s="1"/>
  <c r="BP482" i="4"/>
  <c r="CK49" i="5" s="1"/>
  <c r="BO482" i="4"/>
  <c r="CJ49" i="5" s="1"/>
  <c r="BN482" i="4"/>
  <c r="CI49" i="5" s="1"/>
  <c r="AO482" i="4"/>
  <c r="BA49" i="5" s="1"/>
  <c r="AN482" i="4"/>
  <c r="AZ49" i="5" s="1"/>
  <c r="AM482" i="4"/>
  <c r="AY49" i="5" s="1"/>
  <c r="M482" i="4"/>
  <c r="P49" i="5" s="1"/>
  <c r="BP481" i="4"/>
  <c r="CK48" i="5" s="1"/>
  <c r="BN481" i="4"/>
  <c r="CI48" i="5" s="1"/>
  <c r="N481" i="4"/>
  <c r="Q48" i="5" s="1"/>
  <c r="BP480" i="4"/>
  <c r="CK47" i="5" s="1"/>
  <c r="N480" i="4"/>
  <c r="Q47" i="5" s="1"/>
  <c r="M480" i="4"/>
  <c r="P47" i="5" s="1"/>
  <c r="L480" i="4"/>
  <c r="O47" i="5" s="1"/>
  <c r="BP479" i="4"/>
  <c r="CK46" i="5" s="1"/>
  <c r="AN479" i="4"/>
  <c r="AZ46" i="5" s="1"/>
  <c r="BP478" i="4"/>
  <c r="CK45" i="5" s="1"/>
  <c r="BO478" i="4"/>
  <c r="CJ45" i="5" s="1"/>
  <c r="BN478" i="4"/>
  <c r="CI45" i="5" s="1"/>
  <c r="AM478" i="4"/>
  <c r="AY45" i="5" s="1"/>
  <c r="BP477" i="4"/>
  <c r="CK44" i="5" s="1"/>
  <c r="BO477" i="4"/>
  <c r="CJ44" i="5" s="1"/>
  <c r="BN477" i="4"/>
  <c r="CI44" i="5" s="1"/>
  <c r="BP476" i="4"/>
  <c r="CK43" i="5" s="1"/>
  <c r="BO476" i="4"/>
  <c r="CJ43" i="5" s="1"/>
  <c r="BN476" i="4"/>
  <c r="CI43" i="5" s="1"/>
  <c r="M476" i="4"/>
  <c r="P43" i="5" s="1"/>
  <c r="BP475" i="4"/>
  <c r="CK42" i="5" s="1"/>
  <c r="AO475" i="4"/>
  <c r="BA42" i="5" s="1"/>
  <c r="AN475" i="4"/>
  <c r="AZ42" i="5" s="1"/>
  <c r="AM475" i="4"/>
  <c r="AY42" i="5" s="1"/>
  <c r="N475" i="4"/>
  <c r="Q42" i="5" s="1"/>
  <c r="BP474" i="4"/>
  <c r="CK41" i="5" s="1"/>
  <c r="AM474" i="4"/>
  <c r="AY41" i="5" s="1"/>
  <c r="BP473" i="4"/>
  <c r="CK40" i="5" s="1"/>
  <c r="N473" i="4"/>
  <c r="Q40" i="5" s="1"/>
  <c r="M473" i="4"/>
  <c r="P40" i="5" s="1"/>
  <c r="BP472" i="4"/>
  <c r="CK39" i="5" s="1"/>
  <c r="BP471" i="4"/>
  <c r="CK38" i="5" s="1"/>
  <c r="AN471" i="4"/>
  <c r="AZ38" i="5" s="1"/>
  <c r="AM471" i="4"/>
  <c r="AY38" i="5" s="1"/>
  <c r="L471" i="4"/>
  <c r="O38" i="5" s="1"/>
  <c r="BP470" i="4"/>
  <c r="CK37" i="5" s="1"/>
  <c r="N470" i="4"/>
  <c r="Q37" i="5" s="1"/>
  <c r="M470" i="4"/>
  <c r="P37" i="5" s="1"/>
  <c r="L470" i="4"/>
  <c r="O37" i="5" s="1"/>
  <c r="BP469" i="4"/>
  <c r="CK36" i="5" s="1"/>
  <c r="BP468" i="4"/>
  <c r="CK35" i="5" s="1"/>
  <c r="AN468" i="4"/>
  <c r="AZ35" i="5" s="1"/>
  <c r="BP467" i="4"/>
  <c r="CK34" i="5" s="1"/>
  <c r="N467" i="4"/>
  <c r="Q34" i="5" s="1"/>
  <c r="FM178" i="4"/>
  <c r="BP466" i="4"/>
  <c r="CK33" i="5" s="1"/>
  <c r="AO466" i="4"/>
  <c r="BA33" i="5" s="1"/>
  <c r="AN466" i="4"/>
  <c r="AZ33" i="5" s="1"/>
  <c r="AM466" i="4"/>
  <c r="AY33" i="5" s="1"/>
  <c r="N466" i="4"/>
  <c r="Q33" i="5" s="1"/>
  <c r="M466" i="4"/>
  <c r="P33" i="5" s="1"/>
  <c r="L466" i="4"/>
  <c r="O33" i="5" s="1"/>
  <c r="BP465" i="4"/>
  <c r="CK32" i="5" s="1"/>
  <c r="AO465" i="4"/>
  <c r="BA32" i="5" s="1"/>
  <c r="AN465" i="4"/>
  <c r="AZ32" i="5" s="1"/>
  <c r="AM465" i="4"/>
  <c r="AY32" i="5" s="1"/>
  <c r="N465" i="4"/>
  <c r="Q32" i="5" s="1"/>
  <c r="M465" i="4"/>
  <c r="P32" i="5" s="1"/>
  <c r="L465" i="4"/>
  <c r="O32" i="5" s="1"/>
  <c r="BP464" i="4"/>
  <c r="CK31" i="5" s="1"/>
  <c r="BP463" i="4"/>
  <c r="CK30" i="5" s="1"/>
  <c r="BP462" i="4"/>
  <c r="CK29" i="5" s="1"/>
  <c r="FM173" i="4"/>
  <c r="BP461" i="4"/>
  <c r="CK28" i="5" s="1"/>
  <c r="BP460" i="4"/>
  <c r="CK27" i="5" s="1"/>
  <c r="FL171" i="4"/>
  <c r="DE171" i="4"/>
  <c r="BP459" i="4"/>
  <c r="CK26" i="5" s="1"/>
  <c r="BO459" i="4"/>
  <c r="CJ26" i="5" s="1"/>
  <c r="BN459" i="4"/>
  <c r="CI26" i="5" s="1"/>
  <c r="N459" i="4"/>
  <c r="Q26" i="5" s="1"/>
  <c r="M459" i="4"/>
  <c r="P26" i="5" s="1"/>
  <c r="L459" i="4"/>
  <c r="O26" i="5" s="1"/>
  <c r="BP458" i="4"/>
  <c r="CK25" i="5" s="1"/>
  <c r="BP457" i="4"/>
  <c r="CK24" i="5" s="1"/>
  <c r="CP168" i="4"/>
  <c r="EH181" i="4" s="1"/>
  <c r="BP456" i="4"/>
  <c r="CK23" i="5" s="1"/>
  <c r="N456" i="4"/>
  <c r="Q23" i="5" s="1"/>
  <c r="M456" i="4"/>
  <c r="P23" i="5" s="1"/>
  <c r="L456" i="4"/>
  <c r="O23" i="5" s="1"/>
  <c r="BP455" i="4"/>
  <c r="CK22" i="5" s="1"/>
  <c r="AO455" i="4"/>
  <c r="BA22" i="5" s="1"/>
  <c r="AN455" i="4"/>
  <c r="AZ22" i="5" s="1"/>
  <c r="AM455" i="4"/>
  <c r="AY22" i="5" s="1"/>
  <c r="BP454" i="4"/>
  <c r="CK21" i="5" s="1"/>
  <c r="FM165" i="4"/>
  <c r="BP453" i="4"/>
  <c r="CK20" i="5" s="1"/>
  <c r="BP452" i="4"/>
  <c r="CK19" i="5" s="1"/>
  <c r="BP451" i="4"/>
  <c r="CK18" i="5" s="1"/>
  <c r="BP450" i="4"/>
  <c r="CK17" i="5" s="1"/>
  <c r="BP449" i="4"/>
  <c r="CK16" i="5" s="1"/>
  <c r="FM160" i="4"/>
  <c r="BP448" i="4"/>
  <c r="CK15" i="5" s="1"/>
  <c r="DF159" i="4"/>
  <c r="BP447" i="4"/>
  <c r="CK14" i="5" s="1"/>
  <c r="BO447" i="4"/>
  <c r="CJ14" i="5" s="1"/>
  <c r="BN447" i="4"/>
  <c r="CI14" i="5" s="1"/>
  <c r="AO447" i="4"/>
  <c r="BA14" i="5" s="1"/>
  <c r="AN447" i="4"/>
  <c r="AZ14" i="5" s="1"/>
  <c r="AM447" i="4"/>
  <c r="AY14" i="5" s="1"/>
  <c r="N447" i="4"/>
  <c r="Q14" i="5" s="1"/>
  <c r="M447" i="4"/>
  <c r="P14" i="5" s="1"/>
  <c r="L447" i="4"/>
  <c r="O14" i="5" s="1"/>
  <c r="BP446" i="4"/>
  <c r="CK13" i="5" s="1"/>
  <c r="BO446" i="4"/>
  <c r="CJ13" i="5" s="1"/>
  <c r="BN446" i="4"/>
  <c r="CI13" i="5" s="1"/>
  <c r="AO446" i="4"/>
  <c r="BA13" i="5" s="1"/>
  <c r="AN446" i="4"/>
  <c r="AZ13" i="5" s="1"/>
  <c r="AM446" i="4"/>
  <c r="AY13" i="5" s="1"/>
  <c r="N446" i="4"/>
  <c r="Q13" i="5" s="1"/>
  <c r="M446" i="4"/>
  <c r="P13" i="5" s="1"/>
  <c r="L446" i="4"/>
  <c r="O13" i="5" s="1"/>
  <c r="BM501" i="4"/>
  <c r="CH68" i="5" s="1"/>
  <c r="BL501" i="4"/>
  <c r="CG68" i="5" s="1"/>
  <c r="BM500" i="4"/>
  <c r="CH67" i="5" s="1"/>
  <c r="BM499" i="4"/>
  <c r="CH66" i="5" s="1"/>
  <c r="BL499" i="4"/>
  <c r="CG66" i="5" s="1"/>
  <c r="K499" i="4"/>
  <c r="N66" i="5" s="1"/>
  <c r="J499" i="4"/>
  <c r="M66" i="5" s="1"/>
  <c r="I499" i="4"/>
  <c r="L66" i="5" s="1"/>
  <c r="BM498" i="4"/>
  <c r="CH65" i="5" s="1"/>
  <c r="BL498" i="4"/>
  <c r="CG65" i="5" s="1"/>
  <c r="BK498" i="4"/>
  <c r="CF65" i="5" s="1"/>
  <c r="BM497" i="4"/>
  <c r="CH64" i="5" s="1"/>
  <c r="K497" i="4"/>
  <c r="N64" i="5" s="1"/>
  <c r="J497" i="4"/>
  <c r="M64" i="5" s="1"/>
  <c r="I497" i="4"/>
  <c r="L64" i="5" s="1"/>
  <c r="BM496" i="4"/>
  <c r="CH63" i="5" s="1"/>
  <c r="I496" i="4"/>
  <c r="L63" i="5" s="1"/>
  <c r="BM495" i="4"/>
  <c r="CH62" i="5" s="1"/>
  <c r="BM494" i="4"/>
  <c r="CH61" i="5" s="1"/>
  <c r="BL494" i="4"/>
  <c r="CG61" i="5" s="1"/>
  <c r="BK494" i="4"/>
  <c r="CF61" i="5" s="1"/>
  <c r="BM493" i="4"/>
  <c r="CH60" i="5" s="1"/>
  <c r="BL493" i="4"/>
  <c r="CG60" i="5" s="1"/>
  <c r="BK493" i="4"/>
  <c r="CF60" i="5" s="1"/>
  <c r="AL493" i="4"/>
  <c r="AX60" i="5" s="1"/>
  <c r="AK493" i="4"/>
  <c r="AW60" i="5" s="1"/>
  <c r="AJ493" i="4"/>
  <c r="AV60" i="5" s="1"/>
  <c r="BM492" i="4"/>
  <c r="CH59" i="5" s="1"/>
  <c r="I492" i="4"/>
  <c r="L59" i="5" s="1"/>
  <c r="BM491" i="4"/>
  <c r="CH58" i="5" s="1"/>
  <c r="BM490" i="4"/>
  <c r="CH57" i="5" s="1"/>
  <c r="K490" i="4"/>
  <c r="N57" i="5" s="1"/>
  <c r="J490" i="4"/>
  <c r="M57" i="5" s="1"/>
  <c r="I490" i="4"/>
  <c r="L57" i="5" s="1"/>
  <c r="BM489" i="4"/>
  <c r="CH56" i="5" s="1"/>
  <c r="BL489" i="4"/>
  <c r="CG56" i="5" s="1"/>
  <c r="BK489" i="4"/>
  <c r="CF56" i="5" s="1"/>
  <c r="BM488" i="4"/>
  <c r="CH55" i="5" s="1"/>
  <c r="BL488" i="4"/>
  <c r="CG55" i="5" s="1"/>
  <c r="BK488" i="4"/>
  <c r="CF55" i="5" s="1"/>
  <c r="J488" i="4"/>
  <c r="M55" i="5" s="1"/>
  <c r="BM487" i="4"/>
  <c r="CH54" i="5" s="1"/>
  <c r="BL487" i="4"/>
  <c r="CG54" i="5" s="1"/>
  <c r="BK487" i="4"/>
  <c r="CF54" i="5" s="1"/>
  <c r="AL487" i="4"/>
  <c r="AX54" i="5" s="1"/>
  <c r="AK487" i="4"/>
  <c r="AW54" i="5" s="1"/>
  <c r="AJ487" i="4"/>
  <c r="AV54" i="5" s="1"/>
  <c r="I487" i="4"/>
  <c r="L54" i="5" s="1"/>
  <c r="BM486" i="4"/>
  <c r="CH53" i="5" s="1"/>
  <c r="BL486" i="4"/>
  <c r="CG53" i="5" s="1"/>
  <c r="BK486" i="4"/>
  <c r="CF53" i="5" s="1"/>
  <c r="BM485" i="4"/>
  <c r="CH52" i="5" s="1"/>
  <c r="AK485" i="4"/>
  <c r="AW52" i="5" s="1"/>
  <c r="BM484" i="4"/>
  <c r="CH51" i="5" s="1"/>
  <c r="K484" i="4"/>
  <c r="N51" i="5" s="1"/>
  <c r="J484" i="4"/>
  <c r="M51" i="5" s="1"/>
  <c r="I484" i="4"/>
  <c r="L51" i="5" s="1"/>
  <c r="BM483" i="4"/>
  <c r="CH50" i="5" s="1"/>
  <c r="BK483" i="4"/>
  <c r="CF50" i="5" s="1"/>
  <c r="AL483" i="4"/>
  <c r="AX50" i="5" s="1"/>
  <c r="AK483" i="4"/>
  <c r="AW50" i="5" s="1"/>
  <c r="AJ483" i="4"/>
  <c r="AV50" i="5" s="1"/>
  <c r="BM482" i="4"/>
  <c r="CH49" i="5" s="1"/>
  <c r="BL482" i="4"/>
  <c r="CG49" i="5" s="1"/>
  <c r="BK482" i="4"/>
  <c r="CF49" i="5" s="1"/>
  <c r="AL482" i="4"/>
  <c r="AX49" i="5" s="1"/>
  <c r="AK482" i="4"/>
  <c r="AW49" i="5" s="1"/>
  <c r="AJ482" i="4"/>
  <c r="AV49" i="5" s="1"/>
  <c r="BM481" i="4"/>
  <c r="CH48" i="5" s="1"/>
  <c r="AK481" i="4"/>
  <c r="AW48" i="5" s="1"/>
  <c r="BM480" i="4"/>
  <c r="CH47" i="5" s="1"/>
  <c r="BK480" i="4"/>
  <c r="CF47" i="5" s="1"/>
  <c r="K480" i="4"/>
  <c r="N47" i="5" s="1"/>
  <c r="J480" i="4"/>
  <c r="M47" i="5" s="1"/>
  <c r="I480" i="4"/>
  <c r="L47" i="5" s="1"/>
  <c r="BM479" i="4"/>
  <c r="CH46" i="5" s="1"/>
  <c r="BM478" i="4"/>
  <c r="CH45" i="5" s="1"/>
  <c r="BL478" i="4"/>
  <c r="CG45" i="5" s="1"/>
  <c r="BK478" i="4"/>
  <c r="CF45" i="5" s="1"/>
  <c r="J478" i="4"/>
  <c r="M45" i="5" s="1"/>
  <c r="BM477" i="4"/>
  <c r="CH44" i="5" s="1"/>
  <c r="BL477" i="4"/>
  <c r="CG44" i="5" s="1"/>
  <c r="BK477" i="4"/>
  <c r="CF44" i="5" s="1"/>
  <c r="BM476" i="4"/>
  <c r="CH43" i="5" s="1"/>
  <c r="BL476" i="4"/>
  <c r="CG43" i="5" s="1"/>
  <c r="BK476" i="4"/>
  <c r="CF43" i="5" s="1"/>
  <c r="BM475" i="4"/>
  <c r="CH42" i="5" s="1"/>
  <c r="AL475" i="4"/>
  <c r="AX42" i="5" s="1"/>
  <c r="AK475" i="4"/>
  <c r="AW42" i="5" s="1"/>
  <c r="AJ475" i="4"/>
  <c r="AV42" i="5" s="1"/>
  <c r="BM474" i="4"/>
  <c r="CH41" i="5" s="1"/>
  <c r="K474" i="4"/>
  <c r="N41" i="5" s="1"/>
  <c r="BM473" i="4"/>
  <c r="CH40" i="5" s="1"/>
  <c r="BM472" i="4"/>
  <c r="CH39" i="5" s="1"/>
  <c r="BM471" i="4"/>
  <c r="CH38" i="5" s="1"/>
  <c r="AJ471" i="4"/>
  <c r="AV38" i="5" s="1"/>
  <c r="BM470" i="4"/>
  <c r="CH37" i="5" s="1"/>
  <c r="K470" i="4"/>
  <c r="N37" i="5" s="1"/>
  <c r="J470" i="4"/>
  <c r="M37" i="5" s="1"/>
  <c r="I470" i="4"/>
  <c r="L37" i="5" s="1"/>
  <c r="BM469" i="4"/>
  <c r="CH36" i="5" s="1"/>
  <c r="K469" i="4"/>
  <c r="N36" i="5" s="1"/>
  <c r="BM468" i="4"/>
  <c r="CH35" i="5" s="1"/>
  <c r="AL468" i="4"/>
  <c r="AX35" i="5" s="1"/>
  <c r="J468" i="4"/>
  <c r="M35" i="5" s="1"/>
  <c r="BM467" i="4"/>
  <c r="CH34" i="5" s="1"/>
  <c r="K467" i="4"/>
  <c r="N34" i="5" s="1"/>
  <c r="FM106" i="4"/>
  <c r="BM466" i="4"/>
  <c r="CH33" i="5" s="1"/>
  <c r="AL466" i="4"/>
  <c r="AX33" i="5" s="1"/>
  <c r="AK466" i="4"/>
  <c r="AW33" i="5" s="1"/>
  <c r="AJ466" i="4"/>
  <c r="AV33" i="5" s="1"/>
  <c r="K466" i="4"/>
  <c r="N33" i="5" s="1"/>
  <c r="J466" i="4"/>
  <c r="M33" i="5" s="1"/>
  <c r="I466" i="4"/>
  <c r="L33" i="5" s="1"/>
  <c r="BM465" i="4"/>
  <c r="CH32" i="5" s="1"/>
  <c r="AL465" i="4"/>
  <c r="AX32" i="5" s="1"/>
  <c r="AK465" i="4"/>
  <c r="AW32" i="5" s="1"/>
  <c r="AJ465" i="4"/>
  <c r="AV32" i="5" s="1"/>
  <c r="K465" i="4"/>
  <c r="N32" i="5" s="1"/>
  <c r="J465" i="4"/>
  <c r="M32" i="5" s="1"/>
  <c r="I465" i="4"/>
  <c r="L32" i="5" s="1"/>
  <c r="BM464" i="4"/>
  <c r="CH31" i="5" s="1"/>
  <c r="BM463" i="4"/>
  <c r="CH30" i="5" s="1"/>
  <c r="BM462" i="4"/>
  <c r="CH29" i="5" s="1"/>
  <c r="FM101" i="4"/>
  <c r="BM461" i="4"/>
  <c r="CH28" i="5" s="1"/>
  <c r="BM460" i="4"/>
  <c r="CH27" i="5" s="1"/>
  <c r="FL99" i="4"/>
  <c r="BM459" i="4"/>
  <c r="CH26" i="5" s="1"/>
  <c r="BL459" i="4"/>
  <c r="CG26" i="5" s="1"/>
  <c r="BK459" i="4"/>
  <c r="CF26" i="5" s="1"/>
  <c r="K459" i="4"/>
  <c r="N26" i="5" s="1"/>
  <c r="J459" i="4"/>
  <c r="M26" i="5" s="1"/>
  <c r="I459" i="4"/>
  <c r="L26" i="5" s="1"/>
  <c r="BM458" i="4"/>
  <c r="CH25" i="5" s="1"/>
  <c r="BM457" i="4"/>
  <c r="CH24" i="5" s="1"/>
  <c r="BM456" i="4"/>
  <c r="CH23" i="5" s="1"/>
  <c r="K456" i="4"/>
  <c r="N23" i="5" s="1"/>
  <c r="J456" i="4"/>
  <c r="M23" i="5" s="1"/>
  <c r="I456" i="4"/>
  <c r="L23" i="5" s="1"/>
  <c r="BM455" i="4"/>
  <c r="CH22" i="5" s="1"/>
  <c r="AL455" i="4"/>
  <c r="AX22" i="5" s="1"/>
  <c r="AK455" i="4"/>
  <c r="AW22" i="5" s="1"/>
  <c r="AJ455" i="4"/>
  <c r="AV22" i="5" s="1"/>
  <c r="I455" i="4"/>
  <c r="L22" i="5" s="1"/>
  <c r="BM454" i="4"/>
  <c r="CH21" i="5" s="1"/>
  <c r="FM93" i="4"/>
  <c r="CI93" i="4"/>
  <c r="EG95" i="4" s="1"/>
  <c r="BM453" i="4"/>
  <c r="CH20" i="5" s="1"/>
  <c r="K453" i="4"/>
  <c r="N20" i="5" s="1"/>
  <c r="BM452" i="4"/>
  <c r="CH19" i="5" s="1"/>
  <c r="CK91" i="4"/>
  <c r="BM451" i="4"/>
  <c r="CH18" i="5" s="1"/>
  <c r="J451" i="4"/>
  <c r="M18" i="5" s="1"/>
  <c r="BM450" i="4"/>
  <c r="CH17" i="5" s="1"/>
  <c r="CJ89" i="4"/>
  <c r="EH91" i="4" s="1"/>
  <c r="BM449" i="4"/>
  <c r="CH16" i="5" s="1"/>
  <c r="AJ449" i="4"/>
  <c r="AV16" i="5" s="1"/>
  <c r="FM88" i="4"/>
  <c r="CQ88" i="4"/>
  <c r="BM448" i="4"/>
  <c r="CH15" i="5" s="1"/>
  <c r="BM447" i="4"/>
  <c r="CH14" i="5" s="1"/>
  <c r="BL447" i="4"/>
  <c r="CG14" i="5" s="1"/>
  <c r="BK447" i="4"/>
  <c r="CF14" i="5" s="1"/>
  <c r="AL447" i="4"/>
  <c r="AX14" i="5" s="1"/>
  <c r="AK447" i="4"/>
  <c r="AW14" i="5" s="1"/>
  <c r="AJ447" i="4"/>
  <c r="AV14" i="5" s="1"/>
  <c r="K447" i="4"/>
  <c r="N14" i="5" s="1"/>
  <c r="J447" i="4"/>
  <c r="M14" i="5" s="1"/>
  <c r="I447" i="4"/>
  <c r="L14" i="5" s="1"/>
  <c r="BM446" i="4"/>
  <c r="CH13" i="5" s="1"/>
  <c r="BL446" i="4"/>
  <c r="CG13" i="5" s="1"/>
  <c r="BK446" i="4"/>
  <c r="CF13" i="5" s="1"/>
  <c r="AL446" i="4"/>
  <c r="AX13" i="5" s="1"/>
  <c r="AK446" i="4"/>
  <c r="AW13" i="5" s="1"/>
  <c r="AJ446" i="4"/>
  <c r="AV13" i="5" s="1"/>
  <c r="K446" i="4"/>
  <c r="N13" i="5" s="1"/>
  <c r="J446" i="4"/>
  <c r="M13" i="5" s="1"/>
  <c r="I446" i="4"/>
  <c r="L13" i="5" s="1"/>
  <c r="CB69" i="4"/>
  <c r="CA69" i="4"/>
  <c r="BZ69" i="4"/>
  <c r="CB68" i="4"/>
  <c r="CA68" i="4"/>
  <c r="BZ68" i="4"/>
  <c r="CB67" i="4"/>
  <c r="CA67" i="4"/>
  <c r="BZ67" i="4"/>
  <c r="CB66" i="4"/>
  <c r="CA66" i="4"/>
  <c r="BZ66" i="4"/>
  <c r="CB65" i="4"/>
  <c r="CA65" i="4"/>
  <c r="BZ65" i="4"/>
  <c r="CB64" i="4"/>
  <c r="CA64" i="4"/>
  <c r="BZ64" i="4"/>
  <c r="CB63" i="4"/>
  <c r="CA63" i="4"/>
  <c r="BZ63" i="4"/>
  <c r="CB62" i="4"/>
  <c r="CA62" i="4"/>
  <c r="BZ62" i="4"/>
  <c r="CB61" i="4"/>
  <c r="CA61" i="4"/>
  <c r="BZ61" i="4"/>
  <c r="CB60" i="4"/>
  <c r="CA60" i="4"/>
  <c r="BZ60" i="4"/>
  <c r="CB59" i="4"/>
  <c r="CA59" i="4"/>
  <c r="BZ59" i="4"/>
  <c r="CB58" i="4"/>
  <c r="CA58" i="4"/>
  <c r="BZ58" i="4"/>
  <c r="CB57" i="4"/>
  <c r="CA57" i="4"/>
  <c r="BZ57" i="4"/>
  <c r="CB56" i="4"/>
  <c r="CA56" i="4"/>
  <c r="BZ56" i="4"/>
  <c r="CB55" i="4"/>
  <c r="CA55" i="4"/>
  <c r="BZ55" i="4"/>
  <c r="CB54" i="4"/>
  <c r="BJ486" i="4" s="1"/>
  <c r="CE53" i="5" s="1"/>
  <c r="CA54" i="4"/>
  <c r="BI486" i="4" s="1"/>
  <c r="CD53" i="5" s="1"/>
  <c r="BZ54" i="4"/>
  <c r="BH486" i="4" s="1"/>
  <c r="CC53" i="5" s="1"/>
  <c r="CB53" i="4"/>
  <c r="CA53" i="4"/>
  <c r="BZ53" i="4"/>
  <c r="EZ23" i="4" s="1"/>
  <c r="CB52" i="4"/>
  <c r="BJ484" i="4" s="1"/>
  <c r="CE51" i="5" s="1"/>
  <c r="CA52" i="4"/>
  <c r="BZ52" i="4"/>
  <c r="CB51" i="4"/>
  <c r="CA51" i="4"/>
  <c r="BZ51" i="4"/>
  <c r="CB50" i="4"/>
  <c r="BJ482" i="4" s="1"/>
  <c r="CE49" i="5" s="1"/>
  <c r="CA50" i="4"/>
  <c r="BI482" i="4" s="1"/>
  <c r="CD49" i="5" s="1"/>
  <c r="BZ50" i="4"/>
  <c r="BH482" i="4" s="1"/>
  <c r="CC49" i="5" s="1"/>
  <c r="CB49" i="4"/>
  <c r="BJ481" i="4" s="1"/>
  <c r="CE48" i="5" s="1"/>
  <c r="CA49" i="4"/>
  <c r="BZ49" i="4"/>
  <c r="CB48" i="4"/>
  <c r="CA48" i="4"/>
  <c r="BZ48" i="4"/>
  <c r="EZ17" i="4" s="1"/>
  <c r="CB47" i="4"/>
  <c r="BJ479" i="4" s="1"/>
  <c r="CE46" i="5" s="1"/>
  <c r="CA47" i="4"/>
  <c r="BZ47" i="4"/>
  <c r="CB46" i="4"/>
  <c r="BJ478" i="4" s="1"/>
  <c r="CE45" i="5" s="1"/>
  <c r="CA46" i="4"/>
  <c r="BI478" i="4" s="1"/>
  <c r="CD45" i="5" s="1"/>
  <c r="BZ46" i="4"/>
  <c r="BH478" i="4" s="1"/>
  <c r="CC45" i="5" s="1"/>
  <c r="CB45" i="4"/>
  <c r="BJ477" i="4" s="1"/>
  <c r="CE44" i="5" s="1"/>
  <c r="CA45" i="4"/>
  <c r="BI477" i="4" s="1"/>
  <c r="CD44" i="5" s="1"/>
  <c r="BZ45" i="4"/>
  <c r="BH477" i="4" s="1"/>
  <c r="CC44" i="5" s="1"/>
  <c r="CB44" i="4"/>
  <c r="BJ476" i="4" s="1"/>
  <c r="CE43" i="5" s="1"/>
  <c r="CA44" i="4"/>
  <c r="BI476" i="4" s="1"/>
  <c r="CD43" i="5" s="1"/>
  <c r="BZ44" i="4"/>
  <c r="BH476" i="4" s="1"/>
  <c r="CC43" i="5" s="1"/>
  <c r="CB43" i="4"/>
  <c r="BJ475" i="4" s="1"/>
  <c r="CE42" i="5" s="1"/>
  <c r="CA43" i="4"/>
  <c r="BZ43" i="4"/>
  <c r="CB42" i="4"/>
  <c r="BJ474" i="4" s="1"/>
  <c r="CE41" i="5" s="1"/>
  <c r="CA42" i="4"/>
  <c r="BZ42" i="4"/>
  <c r="CB41" i="4"/>
  <c r="BJ473" i="4" s="1"/>
  <c r="CE40" i="5" s="1"/>
  <c r="CA41" i="4"/>
  <c r="BZ41" i="4"/>
  <c r="CB40" i="4"/>
  <c r="CA40" i="4"/>
  <c r="BZ40" i="4"/>
  <c r="CB39" i="4"/>
  <c r="BJ471" i="4" s="1"/>
  <c r="CE38" i="5" s="1"/>
  <c r="CA39" i="4"/>
  <c r="BZ39" i="4"/>
  <c r="CB38" i="4"/>
  <c r="BJ470" i="4" s="1"/>
  <c r="CE37" i="5" s="1"/>
  <c r="CA38" i="4"/>
  <c r="BZ38" i="4"/>
  <c r="CB37" i="4"/>
  <c r="BJ469" i="4" s="1"/>
  <c r="CE36" i="5" s="1"/>
  <c r="CA37" i="4"/>
  <c r="BZ37" i="4"/>
  <c r="CB36" i="4"/>
  <c r="BJ468" i="4" s="1"/>
  <c r="CE35" i="5" s="1"/>
  <c r="CA36" i="4"/>
  <c r="BZ36" i="4"/>
  <c r="CB35" i="4"/>
  <c r="BJ467" i="4" s="1"/>
  <c r="CE34" i="5" s="1"/>
  <c r="CA35" i="4"/>
  <c r="BZ35" i="4"/>
  <c r="CB34" i="4"/>
  <c r="BJ466" i="4" s="1"/>
  <c r="CE33" i="5" s="1"/>
  <c r="CA34" i="4"/>
  <c r="BZ34" i="4"/>
  <c r="CB33" i="4"/>
  <c r="CA33" i="4"/>
  <c r="BZ33" i="4"/>
  <c r="EU34" i="4" s="1"/>
  <c r="CB32" i="4"/>
  <c r="BJ464" i="4" s="1"/>
  <c r="CE31" i="5" s="1"/>
  <c r="CA32" i="4"/>
  <c r="BZ32" i="4"/>
  <c r="CB31" i="4"/>
  <c r="BJ463" i="4" s="1"/>
  <c r="CE30" i="5" s="1"/>
  <c r="CA31" i="4"/>
  <c r="BZ31" i="4"/>
  <c r="CB30" i="4"/>
  <c r="BJ462" i="4" s="1"/>
  <c r="CE29" i="5" s="1"/>
  <c r="CA30" i="4"/>
  <c r="BZ30" i="4"/>
  <c r="CB29" i="4"/>
  <c r="BJ461" i="4" s="1"/>
  <c r="CE28" i="5" s="1"/>
  <c r="CA29" i="4"/>
  <c r="BZ29" i="4"/>
  <c r="CB28" i="4"/>
  <c r="BJ460" i="4" s="1"/>
  <c r="CE27" i="5" s="1"/>
  <c r="CA28" i="4"/>
  <c r="BZ28" i="4"/>
  <c r="CB27" i="4"/>
  <c r="BJ459" i="4" s="1"/>
  <c r="CE26" i="5" s="1"/>
  <c r="CA27" i="4"/>
  <c r="BI459" i="4" s="1"/>
  <c r="CD26" i="5" s="1"/>
  <c r="BZ27" i="4"/>
  <c r="BH459" i="4" s="1"/>
  <c r="CC26" i="5" s="1"/>
  <c r="CB26" i="4"/>
  <c r="BJ458" i="4" s="1"/>
  <c r="CE25" i="5" s="1"/>
  <c r="CA26" i="4"/>
  <c r="BZ26" i="4"/>
  <c r="CB25" i="4"/>
  <c r="BJ457" i="4" s="1"/>
  <c r="CE24" i="5" s="1"/>
  <c r="CA25" i="4"/>
  <c r="BZ25" i="4"/>
  <c r="CB24" i="4"/>
  <c r="BJ456" i="4" s="1"/>
  <c r="CE23" i="5" s="1"/>
  <c r="CA24" i="4"/>
  <c r="BZ24" i="4"/>
  <c r="CB23" i="4"/>
  <c r="BJ455" i="4" s="1"/>
  <c r="CE22" i="5" s="1"/>
  <c r="CA23" i="4"/>
  <c r="BZ23" i="4"/>
  <c r="CB22" i="4"/>
  <c r="BJ454" i="4" s="1"/>
  <c r="CE21" i="5" s="1"/>
  <c r="CA22" i="4"/>
  <c r="BZ22" i="4"/>
  <c r="CB21" i="4"/>
  <c r="BJ453" i="4" s="1"/>
  <c r="CE20" i="5" s="1"/>
  <c r="CA21" i="4"/>
  <c r="BZ21" i="4"/>
  <c r="CB20" i="4"/>
  <c r="BJ452" i="4" s="1"/>
  <c r="CE19" i="5" s="1"/>
  <c r="CA20" i="4"/>
  <c r="BZ20" i="4"/>
  <c r="CB19" i="4"/>
  <c r="BJ451" i="4" s="1"/>
  <c r="CE18" i="5" s="1"/>
  <c r="CA19" i="4"/>
  <c r="BZ19" i="4"/>
  <c r="CB18" i="4"/>
  <c r="BJ450" i="4" s="1"/>
  <c r="CE17" i="5" s="1"/>
  <c r="CA18" i="4"/>
  <c r="BZ18" i="4"/>
  <c r="CB17" i="4"/>
  <c r="BJ449" i="4" s="1"/>
  <c r="CE16" i="5" s="1"/>
  <c r="CA17" i="4"/>
  <c r="BZ17" i="4"/>
  <c r="CB16" i="4"/>
  <c r="BJ448" i="4" s="1"/>
  <c r="CE15" i="5" s="1"/>
  <c r="CA16" i="4"/>
  <c r="BZ16" i="4"/>
  <c r="CB15" i="4"/>
  <c r="BJ447" i="4" s="1"/>
  <c r="CE14" i="5" s="1"/>
  <c r="CA15" i="4"/>
  <c r="BI447" i="4" s="1"/>
  <c r="CD14" i="5" s="1"/>
  <c r="BZ15" i="4"/>
  <c r="BH447" i="4" s="1"/>
  <c r="CC14" i="5" s="1"/>
  <c r="CB14" i="4"/>
  <c r="BJ446" i="4" s="1"/>
  <c r="CE13" i="5" s="1"/>
  <c r="CA14" i="4"/>
  <c r="BI446" i="4" s="1"/>
  <c r="CD13" i="5" s="1"/>
  <c r="BZ14" i="4"/>
  <c r="BH446" i="4" s="1"/>
  <c r="CC13" i="5" s="1"/>
  <c r="BA63" i="4"/>
  <c r="AZ63" i="4"/>
  <c r="AY63" i="4"/>
  <c r="BA62" i="4"/>
  <c r="AZ62" i="4"/>
  <c r="AY62" i="4"/>
  <c r="BA61" i="4"/>
  <c r="AI493" i="4" s="1"/>
  <c r="AU60" i="5" s="1"/>
  <c r="AZ61" i="4"/>
  <c r="AH493" i="4" s="1"/>
  <c r="AY61" i="4"/>
  <c r="AG493" i="4" s="1"/>
  <c r="AS60" i="5" s="1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I487" i="4" s="1"/>
  <c r="AU54" i="5" s="1"/>
  <c r="AZ55" i="4"/>
  <c r="AH487" i="4" s="1"/>
  <c r="AT54" i="5" s="1"/>
  <c r="AY55" i="4"/>
  <c r="AG487" i="4" s="1"/>
  <c r="AS54" i="5" s="1"/>
  <c r="BA54" i="4"/>
  <c r="AZ54" i="4"/>
  <c r="AY54" i="4"/>
  <c r="BA53" i="4"/>
  <c r="AZ53" i="4"/>
  <c r="AY53" i="4"/>
  <c r="BA52" i="4"/>
  <c r="AZ52" i="4"/>
  <c r="AY52" i="4"/>
  <c r="BA51" i="4"/>
  <c r="AI483" i="4" s="1"/>
  <c r="AU50" i="5" s="1"/>
  <c r="AZ51" i="4"/>
  <c r="AH483" i="4" s="1"/>
  <c r="AT50" i="5" s="1"/>
  <c r="AY51" i="4"/>
  <c r="AG483" i="4" s="1"/>
  <c r="AS50" i="5" s="1"/>
  <c r="BA50" i="4"/>
  <c r="AI482" i="4" s="1"/>
  <c r="AU49" i="5" s="1"/>
  <c r="AZ50" i="4"/>
  <c r="AH482" i="4" s="1"/>
  <c r="AT49" i="5" s="1"/>
  <c r="AY50" i="4"/>
  <c r="AG482" i="4" s="1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I475" i="4" s="1"/>
  <c r="AU42" i="5" s="1"/>
  <c r="AZ43" i="4"/>
  <c r="AH475" i="4" s="1"/>
  <c r="AT42" i="5" s="1"/>
  <c r="AY43" i="4"/>
  <c r="AG475" i="4" s="1"/>
  <c r="AS42" i="5" s="1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4" i="4"/>
  <c r="AI466" i="4" s="1"/>
  <c r="AU33" i="5" s="1"/>
  <c r="AH466" i="4"/>
  <c r="AT33" i="5" s="1"/>
  <c r="AY34" i="4"/>
  <c r="AG466" i="4" s="1"/>
  <c r="AS33" i="5" s="1"/>
  <c r="BA33" i="4"/>
  <c r="AI465" i="4" s="1"/>
  <c r="AU32" i="5" s="1"/>
  <c r="AZ33" i="4"/>
  <c r="AH465" i="4" s="1"/>
  <c r="AY33" i="4"/>
  <c r="AG465" i="4" s="1"/>
  <c r="AS32" i="5" s="1"/>
  <c r="BA32" i="4"/>
  <c r="AZ32" i="4"/>
  <c r="AY32" i="4"/>
  <c r="BA31" i="4"/>
  <c r="AZ31" i="4"/>
  <c r="AY31" i="4"/>
  <c r="BA30" i="4"/>
  <c r="AY30" i="4"/>
  <c r="BA29" i="4"/>
  <c r="AY29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I455" i="4" s="1"/>
  <c r="AU22" i="5" s="1"/>
  <c r="AZ23" i="4"/>
  <c r="AH455" i="4" s="1"/>
  <c r="AT22" i="5" s="1"/>
  <c r="AY23" i="4"/>
  <c r="AG455" i="4" s="1"/>
  <c r="BA22" i="4"/>
  <c r="AZ22" i="4"/>
  <c r="AY22" i="4"/>
  <c r="AG454" i="4" s="1"/>
  <c r="AS21" i="5" s="1"/>
  <c r="BA21" i="4"/>
  <c r="AZ21" i="4"/>
  <c r="AY21" i="4"/>
  <c r="AG453" i="4" s="1"/>
  <c r="AS20" i="5" s="1"/>
  <c r="BA20" i="4"/>
  <c r="AZ20" i="4"/>
  <c r="AY20" i="4"/>
  <c r="AG452" i="4" s="1"/>
  <c r="AS19" i="5" s="1"/>
  <c r="BA19" i="4"/>
  <c r="AZ19" i="4"/>
  <c r="AY19" i="4"/>
  <c r="AG451" i="4" s="1"/>
  <c r="AS18" i="5" s="1"/>
  <c r="BA18" i="4"/>
  <c r="AZ18" i="4"/>
  <c r="AY18" i="4"/>
  <c r="AG450" i="4" s="1"/>
  <c r="AS17" i="5" s="1"/>
  <c r="BA17" i="4"/>
  <c r="AG449" i="4"/>
  <c r="AS16" i="5" s="1"/>
  <c r="BA16" i="4"/>
  <c r="AZ16" i="4"/>
  <c r="AY16" i="4"/>
  <c r="AG448" i="4" s="1"/>
  <c r="AS15" i="5" s="1"/>
  <c r="BA15" i="4"/>
  <c r="AI447" i="4" s="1"/>
  <c r="AU14" i="5" s="1"/>
  <c r="AZ15" i="4"/>
  <c r="AH447" i="4" s="1"/>
  <c r="AT14" i="5" s="1"/>
  <c r="AY15" i="4"/>
  <c r="AG447" i="4" s="1"/>
  <c r="AS14" i="5" s="1"/>
  <c r="BA14" i="4"/>
  <c r="AI446" i="4" s="1"/>
  <c r="AZ14" i="4"/>
  <c r="AH446" i="4" s="1"/>
  <c r="AT13" i="5" s="1"/>
  <c r="AY14" i="4"/>
  <c r="AG446" i="4" s="1"/>
  <c r="AS13" i="5" s="1"/>
  <c r="Z67" i="4"/>
  <c r="H499" i="4" s="1"/>
  <c r="Y67" i="4"/>
  <c r="G499" i="4" s="1"/>
  <c r="X67" i="4"/>
  <c r="F499" i="4" s="1"/>
  <c r="Z66" i="4"/>
  <c r="Y66" i="4"/>
  <c r="X66" i="4"/>
  <c r="Z65" i="4"/>
  <c r="H497" i="4" s="1"/>
  <c r="Y65" i="4"/>
  <c r="G497" i="4" s="1"/>
  <c r="X65" i="4"/>
  <c r="F497" i="4" s="1"/>
  <c r="Z64" i="4"/>
  <c r="Y64" i="4"/>
  <c r="X64" i="4"/>
  <c r="Z63" i="4"/>
  <c r="Y63" i="4"/>
  <c r="X63" i="4"/>
  <c r="Z62" i="4"/>
  <c r="Y62" i="4"/>
  <c r="X62" i="4"/>
  <c r="Z61" i="4"/>
  <c r="Y61" i="4"/>
  <c r="X61" i="4"/>
  <c r="Z60" i="4"/>
  <c r="Y60" i="4"/>
  <c r="X60" i="4"/>
  <c r="Z59" i="4"/>
  <c r="Y59" i="4"/>
  <c r="X59" i="4"/>
  <c r="Z58" i="4"/>
  <c r="H490" i="4" s="1"/>
  <c r="Y58" i="4"/>
  <c r="G490" i="4" s="1"/>
  <c r="X58" i="4"/>
  <c r="F490" i="4" s="1"/>
  <c r="Z57" i="4"/>
  <c r="Y57" i="4"/>
  <c r="X57" i="4"/>
  <c r="Z56" i="4"/>
  <c r="Y56" i="4"/>
  <c r="X56" i="4"/>
  <c r="Z55" i="4"/>
  <c r="Y55" i="4"/>
  <c r="X55" i="4"/>
  <c r="Z54" i="4"/>
  <c r="Y54" i="4"/>
  <c r="X54" i="4"/>
  <c r="Z53" i="4"/>
  <c r="Y53" i="4"/>
  <c r="X53" i="4"/>
  <c r="Z52" i="4"/>
  <c r="H484" i="4" s="1"/>
  <c r="Y52" i="4"/>
  <c r="G484" i="4" s="1"/>
  <c r="X52" i="4"/>
  <c r="F484" i="4" s="1"/>
  <c r="Z51" i="4"/>
  <c r="Y51" i="4"/>
  <c r="X51" i="4"/>
  <c r="Z50" i="4"/>
  <c r="Y50" i="4"/>
  <c r="X50" i="4"/>
  <c r="Z49" i="4"/>
  <c r="Y49" i="4"/>
  <c r="X49" i="4"/>
  <c r="Z48" i="4"/>
  <c r="H480" i="4" s="1"/>
  <c r="Y48" i="4"/>
  <c r="G480" i="4" s="1"/>
  <c r="X48" i="4"/>
  <c r="F480" i="4" s="1"/>
  <c r="Z47" i="4"/>
  <c r="Y47" i="4"/>
  <c r="X47" i="4"/>
  <c r="Z46" i="4"/>
  <c r="Y46" i="4"/>
  <c r="X46" i="4"/>
  <c r="Z45" i="4"/>
  <c r="Y45" i="4"/>
  <c r="X45" i="4"/>
  <c r="Z44" i="4"/>
  <c r="Y44" i="4"/>
  <c r="X44" i="4"/>
  <c r="Z43" i="4"/>
  <c r="Y43" i="4"/>
  <c r="X43" i="4"/>
  <c r="Z42" i="4"/>
  <c r="Y42" i="4"/>
  <c r="X42" i="4"/>
  <c r="Z41" i="4"/>
  <c r="Y41" i="4"/>
  <c r="X41" i="4"/>
  <c r="Z40" i="4"/>
  <c r="Y40" i="4"/>
  <c r="X40" i="4"/>
  <c r="Z39" i="4"/>
  <c r="Y39" i="4"/>
  <c r="X39" i="4"/>
  <c r="Z38" i="4"/>
  <c r="H470" i="4" s="1"/>
  <c r="Y38" i="4"/>
  <c r="G470" i="4" s="1"/>
  <c r="X38" i="4"/>
  <c r="F470" i="4" s="1"/>
  <c r="I37" i="5" s="1"/>
  <c r="Z37" i="4"/>
  <c r="Y37" i="4"/>
  <c r="X37" i="4"/>
  <c r="Z36" i="4"/>
  <c r="Y36" i="4"/>
  <c r="X36" i="4"/>
  <c r="Z35" i="4"/>
  <c r="Y35" i="4"/>
  <c r="X35" i="4"/>
  <c r="Z34" i="4"/>
  <c r="H466" i="4" s="1"/>
  <c r="Y34" i="4"/>
  <c r="G466" i="4" s="1"/>
  <c r="J33" i="5" s="1"/>
  <c r="X34" i="4"/>
  <c r="F466" i="4" s="1"/>
  <c r="Z33" i="4"/>
  <c r="H465" i="4" s="1"/>
  <c r="K32" i="5" s="1"/>
  <c r="Y33" i="4"/>
  <c r="G465" i="4" s="1"/>
  <c r="X33" i="4"/>
  <c r="F465" i="4" s="1"/>
  <c r="I32" i="5" s="1"/>
  <c r="Z32" i="4"/>
  <c r="Y32" i="4"/>
  <c r="X32" i="4"/>
  <c r="Z31" i="4"/>
  <c r="Y31" i="4"/>
  <c r="X31" i="4"/>
  <c r="Z30" i="4"/>
  <c r="Y30" i="4"/>
  <c r="X30" i="4"/>
  <c r="Z29" i="4"/>
  <c r="Y29" i="4"/>
  <c r="X29" i="4"/>
  <c r="Z28" i="4"/>
  <c r="Y28" i="4"/>
  <c r="X28" i="4"/>
  <c r="Z27" i="4"/>
  <c r="H459" i="4" s="1"/>
  <c r="K26" i="5" s="1"/>
  <c r="Y27" i="4"/>
  <c r="G459" i="4" s="1"/>
  <c r="J26" i="5" s="1"/>
  <c r="X27" i="4"/>
  <c r="F459" i="4" s="1"/>
  <c r="I26" i="5" s="1"/>
  <c r="Z26" i="4"/>
  <c r="Y26" i="4"/>
  <c r="X26" i="4"/>
  <c r="Z25" i="4"/>
  <c r="Y25" i="4"/>
  <c r="X25" i="4"/>
  <c r="Z24" i="4"/>
  <c r="H456" i="4" s="1"/>
  <c r="K23" i="5" s="1"/>
  <c r="Y24" i="4"/>
  <c r="G456" i="4" s="1"/>
  <c r="J23" i="5" s="1"/>
  <c r="X24" i="4"/>
  <c r="F456" i="4" s="1"/>
  <c r="I23" i="5" s="1"/>
  <c r="Z23" i="4"/>
  <c r="Y23" i="4"/>
  <c r="X23" i="4"/>
  <c r="F455" i="4" s="1"/>
  <c r="I22" i="5" s="1"/>
  <c r="Z22" i="4"/>
  <c r="Y22" i="4"/>
  <c r="X22" i="4"/>
  <c r="F454" i="4" s="1"/>
  <c r="I21" i="5" s="1"/>
  <c r="Z21" i="4"/>
  <c r="Y21" i="4"/>
  <c r="X21" i="4"/>
  <c r="F453" i="4" s="1"/>
  <c r="I20" i="5" s="1"/>
  <c r="Z20" i="4"/>
  <c r="Y20" i="4"/>
  <c r="X20" i="4"/>
  <c r="F452" i="4" s="1"/>
  <c r="I19" i="5" s="1"/>
  <c r="Z19" i="4"/>
  <c r="Y19" i="4"/>
  <c r="X19" i="4"/>
  <c r="F451" i="4" s="1"/>
  <c r="I18" i="5" s="1"/>
  <c r="Z18" i="4"/>
  <c r="Y18" i="4"/>
  <c r="X18" i="4"/>
  <c r="F450" i="4" s="1"/>
  <c r="I17" i="5" s="1"/>
  <c r="Z17" i="4"/>
  <c r="Y17" i="4"/>
  <c r="X17" i="4"/>
  <c r="F449" i="4" s="1"/>
  <c r="I16" i="5" s="1"/>
  <c r="Z16" i="4"/>
  <c r="Y16" i="4"/>
  <c r="X16" i="4"/>
  <c r="F448" i="4" s="1"/>
  <c r="I15" i="5" s="1"/>
  <c r="Z15" i="4"/>
  <c r="H447" i="4" s="1"/>
  <c r="K14" i="5" s="1"/>
  <c r="Y15" i="4"/>
  <c r="G447" i="4" s="1"/>
  <c r="J14" i="5" s="1"/>
  <c r="X15" i="4"/>
  <c r="F447" i="4" s="1"/>
  <c r="I14" i="5" s="1"/>
  <c r="Z14" i="4"/>
  <c r="H446" i="4" s="1"/>
  <c r="K13" i="5" s="1"/>
  <c r="Y14" i="4"/>
  <c r="G446" i="4" s="1"/>
  <c r="J13" i="5" s="1"/>
  <c r="F446" i="4"/>
  <c r="I13" i="5" s="1"/>
  <c r="BH451" i="4" l="1"/>
  <c r="CC18" i="5" s="1"/>
  <c r="EU19" i="4"/>
  <c r="BI452" i="4"/>
  <c r="CD19" i="5" s="1"/>
  <c r="EV20" i="4"/>
  <c r="BH455" i="4"/>
  <c r="CC22" i="5" s="1"/>
  <c r="EU23" i="4"/>
  <c r="BI456" i="4"/>
  <c r="CD23" i="5" s="1"/>
  <c r="EV24" i="4"/>
  <c r="BI460" i="4"/>
  <c r="CD27" i="5" s="1"/>
  <c r="EV29" i="4"/>
  <c r="BH463" i="4"/>
  <c r="CC30" i="5" s="1"/>
  <c r="EU32" i="4"/>
  <c r="BI464" i="4"/>
  <c r="CD31" i="5" s="1"/>
  <c r="EV33" i="4"/>
  <c r="BH467" i="4"/>
  <c r="CC34" i="5" s="1"/>
  <c r="EU36" i="4"/>
  <c r="BI468" i="4"/>
  <c r="CD35" i="5" s="1"/>
  <c r="EV37" i="4"/>
  <c r="BH471" i="4"/>
  <c r="CC38" i="5" s="1"/>
  <c r="EU40" i="4"/>
  <c r="BH450" i="4"/>
  <c r="CC17" i="5" s="1"/>
  <c r="EU18" i="4"/>
  <c r="BI451" i="4"/>
  <c r="CD18" i="5" s="1"/>
  <c r="EV19" i="4"/>
  <c r="BH454" i="4"/>
  <c r="CC21" i="5" s="1"/>
  <c r="EU22" i="4"/>
  <c r="BI455" i="4"/>
  <c r="CD22" i="5" s="1"/>
  <c r="EV23" i="4"/>
  <c r="BH458" i="4"/>
  <c r="CC25" i="5" s="1"/>
  <c r="EU26" i="4"/>
  <c r="BH462" i="4"/>
  <c r="CC29" i="5" s="1"/>
  <c r="EU31" i="4"/>
  <c r="BI463" i="4"/>
  <c r="CD30" i="5" s="1"/>
  <c r="EV32" i="4"/>
  <c r="BH466" i="4"/>
  <c r="CC33" i="5" s="1"/>
  <c r="EU35" i="4"/>
  <c r="BI467" i="4"/>
  <c r="CD34" i="5" s="1"/>
  <c r="EV36" i="4"/>
  <c r="BH470" i="4"/>
  <c r="CC37" i="5" s="1"/>
  <c r="EU39" i="4"/>
  <c r="BI471" i="4"/>
  <c r="CD38" i="5" s="1"/>
  <c r="EV40" i="4"/>
  <c r="BH474" i="4"/>
  <c r="CC41" i="5" s="1"/>
  <c r="EU43" i="4"/>
  <c r="BI475" i="4"/>
  <c r="CD42" i="5" s="1"/>
  <c r="EV44" i="4"/>
  <c r="BI479" i="4"/>
  <c r="CD46" i="5" s="1"/>
  <c r="FA16" i="4"/>
  <c r="BI483" i="4"/>
  <c r="CD50" i="5" s="1"/>
  <c r="FA21" i="4"/>
  <c r="BH490" i="4"/>
  <c r="CC57" i="5" s="1"/>
  <c r="EZ31" i="4"/>
  <c r="EZ30" i="4" s="1"/>
  <c r="EZ29" i="4" s="1"/>
  <c r="BI491" i="4"/>
  <c r="CD58" i="5" s="1"/>
  <c r="FA32" i="4"/>
  <c r="BI495" i="4"/>
  <c r="CD62" i="5" s="1"/>
  <c r="FA37" i="4"/>
  <c r="BH449" i="4"/>
  <c r="CC16" i="5" s="1"/>
  <c r="EU17" i="4"/>
  <c r="BI450" i="4"/>
  <c r="CD17" i="5" s="1"/>
  <c r="EV18" i="4"/>
  <c r="BH453" i="4"/>
  <c r="CC20" i="5" s="1"/>
  <c r="EU21" i="4"/>
  <c r="BI454" i="4"/>
  <c r="CD21" i="5" s="1"/>
  <c r="EV22" i="4"/>
  <c r="BH457" i="4"/>
  <c r="CC24" i="5" s="1"/>
  <c r="EU25" i="4"/>
  <c r="BI458" i="4"/>
  <c r="CD25" i="5" s="1"/>
  <c r="EV26" i="4"/>
  <c r="BH461" i="4"/>
  <c r="CC28" i="5" s="1"/>
  <c r="EU30" i="4"/>
  <c r="BI462" i="4"/>
  <c r="CD29" i="5" s="1"/>
  <c r="EV31" i="4"/>
  <c r="BI466" i="4"/>
  <c r="CD33" i="5" s="1"/>
  <c r="EV35" i="4"/>
  <c r="BH469" i="4"/>
  <c r="CC36" i="5" s="1"/>
  <c r="EU38" i="4"/>
  <c r="BI470" i="4"/>
  <c r="CD37" i="5" s="1"/>
  <c r="EV39" i="4"/>
  <c r="BH473" i="4"/>
  <c r="CC40" i="5" s="1"/>
  <c r="EU42" i="4"/>
  <c r="BI474" i="4"/>
  <c r="CD41" i="5" s="1"/>
  <c r="EV43" i="4"/>
  <c r="BH481" i="4"/>
  <c r="CC48" i="5" s="1"/>
  <c r="EZ18" i="4"/>
  <c r="BI490" i="4"/>
  <c r="CD57" i="5" s="1"/>
  <c r="FA31" i="4"/>
  <c r="BH497" i="4"/>
  <c r="CC64" i="5" s="1"/>
  <c r="EZ39" i="4"/>
  <c r="BH501" i="4"/>
  <c r="CC68" i="5" s="1"/>
  <c r="EZ49" i="4"/>
  <c r="BH448" i="4"/>
  <c r="CC15" i="5" s="1"/>
  <c r="EU16" i="4"/>
  <c r="BI449" i="4"/>
  <c r="CD16" i="5" s="1"/>
  <c r="EV17" i="4"/>
  <c r="BH452" i="4"/>
  <c r="CC19" i="5" s="1"/>
  <c r="EU20" i="4"/>
  <c r="BI453" i="4"/>
  <c r="CD20" i="5" s="1"/>
  <c r="EV21" i="4"/>
  <c r="BH456" i="4"/>
  <c r="CC23" i="5" s="1"/>
  <c r="EU24" i="4"/>
  <c r="BI457" i="4"/>
  <c r="CD24" i="5" s="1"/>
  <c r="EV25" i="4"/>
  <c r="BH460" i="4"/>
  <c r="CC27" i="5" s="1"/>
  <c r="EU29" i="4"/>
  <c r="BI461" i="4"/>
  <c r="CD28" i="5" s="1"/>
  <c r="EV30" i="4"/>
  <c r="BH464" i="4"/>
  <c r="CC31" i="5" s="1"/>
  <c r="EU33" i="4"/>
  <c r="BI465" i="4"/>
  <c r="CD32" i="5" s="1"/>
  <c r="EV34" i="4"/>
  <c r="BH468" i="4"/>
  <c r="CC35" i="5" s="1"/>
  <c r="EU37" i="4"/>
  <c r="BI469" i="4"/>
  <c r="CD36" i="5" s="1"/>
  <c r="EV38" i="4"/>
  <c r="BH472" i="4"/>
  <c r="CC39" i="5" s="1"/>
  <c r="EU41" i="4"/>
  <c r="BI473" i="4"/>
  <c r="CD40" i="5" s="1"/>
  <c r="EV42" i="4"/>
  <c r="BI481" i="4"/>
  <c r="CD48" i="5" s="1"/>
  <c r="FA18" i="4"/>
  <c r="BH484" i="4"/>
  <c r="CC51" i="5" s="1"/>
  <c r="EZ22" i="4"/>
  <c r="BI485" i="4"/>
  <c r="CD52" i="5" s="1"/>
  <c r="FA23" i="4"/>
  <c r="BH492" i="4"/>
  <c r="CC59" i="5" s="1"/>
  <c r="EZ33" i="4"/>
  <c r="BH496" i="4"/>
  <c r="CC63" i="5" s="1"/>
  <c r="EZ38" i="4"/>
  <c r="BI497" i="4"/>
  <c r="CD64" i="5" s="1"/>
  <c r="FA39" i="4"/>
  <c r="BH500" i="4"/>
  <c r="CC67" i="5" s="1"/>
  <c r="EZ48" i="4"/>
  <c r="BI501" i="4"/>
  <c r="CD68" i="5" s="1"/>
  <c r="FA49" i="4"/>
  <c r="BI448" i="4"/>
  <c r="CD15" i="5" s="1"/>
  <c r="EV16" i="4"/>
  <c r="BI472" i="4"/>
  <c r="CD39" i="5" s="1"/>
  <c r="EV41" i="4"/>
  <c r="BH475" i="4"/>
  <c r="CC42" i="5" s="1"/>
  <c r="EU44" i="4"/>
  <c r="BH479" i="4"/>
  <c r="CC46" i="5" s="1"/>
  <c r="EZ16" i="4"/>
  <c r="BI480" i="4"/>
  <c r="CD47" i="5" s="1"/>
  <c r="FA17" i="4"/>
  <c r="BH483" i="4"/>
  <c r="CC50" i="5" s="1"/>
  <c r="EZ21" i="4"/>
  <c r="EZ20" i="4" s="1"/>
  <c r="BI484" i="4"/>
  <c r="CD51" i="5" s="1"/>
  <c r="FA22" i="4"/>
  <c r="BH491" i="4"/>
  <c r="CC58" i="5" s="1"/>
  <c r="EZ32" i="4"/>
  <c r="BI492" i="4"/>
  <c r="CD59" i="5" s="1"/>
  <c r="FA33" i="4"/>
  <c r="BH495" i="4"/>
  <c r="CC62" i="5" s="1"/>
  <c r="EZ37" i="4"/>
  <c r="BI496" i="4"/>
  <c r="CD63" i="5" s="1"/>
  <c r="FA38" i="4"/>
  <c r="BI500" i="4"/>
  <c r="CD67" i="5" s="1"/>
  <c r="FA48" i="4"/>
  <c r="AB23" i="5"/>
  <c r="AH23" i="5" s="1"/>
  <c r="AA26" i="5"/>
  <c r="AG26" i="5" s="1"/>
  <c r="BL13" i="5"/>
  <c r="BM22" i="5"/>
  <c r="BS22" i="5" s="1"/>
  <c r="BK32" i="5"/>
  <c r="BQ32" i="5" s="1"/>
  <c r="BL49" i="5"/>
  <c r="BR49" i="5" s="1"/>
  <c r="CW24" i="5"/>
  <c r="DC24" i="5" s="1"/>
  <c r="CW40" i="5"/>
  <c r="DC40" i="5" s="1"/>
  <c r="CW44" i="5"/>
  <c r="DC44" i="5" s="1"/>
  <c r="CN71" i="5"/>
  <c r="CQ71" i="5"/>
  <c r="CT71" i="5"/>
  <c r="CV14" i="5"/>
  <c r="CW31" i="5"/>
  <c r="DC31" i="5" s="1"/>
  <c r="AA13" i="5"/>
  <c r="CW19" i="5"/>
  <c r="DC19" i="5" s="1"/>
  <c r="BM49" i="5"/>
  <c r="BS49" i="5" s="1"/>
  <c r="CW26" i="5"/>
  <c r="DC26" i="5" s="1"/>
  <c r="CW38" i="5"/>
  <c r="DC38" i="5" s="1"/>
  <c r="CW42" i="5"/>
  <c r="DC42" i="5" s="1"/>
  <c r="CO115" i="4"/>
  <c r="DE162" i="4"/>
  <c r="DG303" i="4"/>
  <c r="BL42" i="5"/>
  <c r="BR42" i="5" s="1"/>
  <c r="DF102" i="4"/>
  <c r="CQ165" i="4"/>
  <c r="DF172" i="4"/>
  <c r="CQ174" i="4"/>
  <c r="CO231" i="4"/>
  <c r="EG246" i="4" s="1"/>
  <c r="CP239" i="4"/>
  <c r="EH252" i="4" s="1"/>
  <c r="CO327" i="4"/>
  <c r="CP304" i="4"/>
  <c r="EH319" i="4" s="1"/>
  <c r="DE306" i="4"/>
  <c r="DV306" i="4" s="1"/>
  <c r="CY307" i="4"/>
  <c r="CQ320" i="4"/>
  <c r="DG325" i="4"/>
  <c r="DE332" i="4"/>
  <c r="CP334" i="4"/>
  <c r="CQ94" i="4"/>
  <c r="CH71" i="5"/>
  <c r="BK14" i="5"/>
  <c r="BM32" i="5"/>
  <c r="BS32" i="5" s="1"/>
  <c r="BK42" i="5"/>
  <c r="BQ42" i="5" s="1"/>
  <c r="BK50" i="5"/>
  <c r="BQ50" i="5" s="1"/>
  <c r="BK54" i="5"/>
  <c r="BQ54" i="5" s="1"/>
  <c r="BM60" i="5"/>
  <c r="BS60" i="5" s="1"/>
  <c r="CV13" i="5"/>
  <c r="CW18" i="5"/>
  <c r="DC18" i="5" s="1"/>
  <c r="CW22" i="5"/>
  <c r="DC22" i="5" s="1"/>
  <c r="CW30" i="5"/>
  <c r="DC30" i="5" s="1"/>
  <c r="CW34" i="5"/>
  <c r="DC34" i="5" s="1"/>
  <c r="CU44" i="5"/>
  <c r="DA44" i="5" s="1"/>
  <c r="CV45" i="5"/>
  <c r="DB45" i="5" s="1"/>
  <c r="CW46" i="5"/>
  <c r="DC46" i="5" s="1"/>
  <c r="CV49" i="5"/>
  <c r="DB49" i="5" s="1"/>
  <c r="CV53" i="5"/>
  <c r="DB53" i="5" s="1"/>
  <c r="CP98" i="4"/>
  <c r="EH111" i="4" s="1"/>
  <c r="DE165" i="4"/>
  <c r="DW165" i="4" s="1"/>
  <c r="CQ167" i="4"/>
  <c r="DE253" i="4"/>
  <c r="DG306" i="4"/>
  <c r="DY306" i="4" s="1"/>
  <c r="CP326" i="4"/>
  <c r="DE327" i="4"/>
  <c r="CP330" i="4"/>
  <c r="DF331" i="4"/>
  <c r="FK311" i="4" s="1"/>
  <c r="FN311" i="4" s="1"/>
  <c r="CQ333" i="4"/>
  <c r="CO335" i="4"/>
  <c r="DG338" i="4"/>
  <c r="BK13" i="5"/>
  <c r="BL22" i="5"/>
  <c r="BR22" i="5" s="1"/>
  <c r="BK33" i="5"/>
  <c r="BQ33" i="5" s="1"/>
  <c r="BL50" i="5"/>
  <c r="BR50" i="5" s="1"/>
  <c r="BL54" i="5"/>
  <c r="BR54" i="5" s="1"/>
  <c r="CW17" i="5"/>
  <c r="DC17" i="5" s="1"/>
  <c r="CW21" i="5"/>
  <c r="DC21" i="5" s="1"/>
  <c r="CW29" i="5"/>
  <c r="DC29" i="5" s="1"/>
  <c r="CW33" i="5"/>
  <c r="DC33" i="5" s="1"/>
  <c r="CW37" i="5"/>
  <c r="DC37" i="5" s="1"/>
  <c r="CW41" i="5"/>
  <c r="DC41" i="5" s="1"/>
  <c r="CV44" i="5"/>
  <c r="DB44" i="5" s="1"/>
  <c r="CW45" i="5"/>
  <c r="DC45" i="5" s="1"/>
  <c r="CW49" i="5"/>
  <c r="DC49" i="5" s="1"/>
  <c r="CW53" i="5"/>
  <c r="DC53" i="5" s="1"/>
  <c r="CW15" i="5"/>
  <c r="DC15" i="5" s="1"/>
  <c r="CO180" i="4"/>
  <c r="CK71" i="5"/>
  <c r="CQ230" i="4"/>
  <c r="CO311" i="4"/>
  <c r="EG324" i="4" s="1"/>
  <c r="CQ325" i="4"/>
  <c r="DF326" i="4"/>
  <c r="FJ306" i="4" s="1"/>
  <c r="DG330" i="4"/>
  <c r="BH489" i="4"/>
  <c r="CC56" i="5" s="1"/>
  <c r="CU56" i="5" s="1"/>
  <c r="DA56" i="5" s="1"/>
  <c r="BI494" i="4"/>
  <c r="CD61" i="5" s="1"/>
  <c r="CV61" i="5" s="1"/>
  <c r="DB61" i="5" s="1"/>
  <c r="AY482" i="4"/>
  <c r="AD49" i="7" s="1"/>
  <c r="AG49" i="7" s="1"/>
  <c r="AM49" i="7" s="1"/>
  <c r="AS49" i="5"/>
  <c r="BK49" i="5" s="1"/>
  <c r="BQ49" i="5" s="1"/>
  <c r="CU43" i="5"/>
  <c r="BH488" i="4"/>
  <c r="CC55" i="5" s="1"/>
  <c r="CU55" i="5" s="1"/>
  <c r="DA55" i="5" s="1"/>
  <c r="BJ494" i="4"/>
  <c r="CE61" i="5" s="1"/>
  <c r="CW61" i="5" s="1"/>
  <c r="DC61" i="5" s="1"/>
  <c r="BJ498" i="4"/>
  <c r="CE65" i="5" s="1"/>
  <c r="CW65" i="5" s="1"/>
  <c r="DC65" i="5" s="1"/>
  <c r="BK450" i="4"/>
  <c r="CF17" i="5" s="1"/>
  <c r="BK454" i="4"/>
  <c r="CF21" i="5" s="1"/>
  <c r="BL456" i="4"/>
  <c r="CG23" i="5" s="1"/>
  <c r="BK457" i="4"/>
  <c r="CF24" i="5" s="1"/>
  <c r="BK462" i="4"/>
  <c r="CF29" i="5" s="1"/>
  <c r="BL464" i="4"/>
  <c r="CG31" i="5" s="1"/>
  <c r="BK465" i="4"/>
  <c r="CF32" i="5" s="1"/>
  <c r="BL473" i="4"/>
  <c r="CG40" i="5" s="1"/>
  <c r="BK474" i="4"/>
  <c r="CF41" i="5" s="1"/>
  <c r="AA14" i="5"/>
  <c r="AG14" i="5" s="1"/>
  <c r="AC32" i="5"/>
  <c r="AI32" i="5" s="1"/>
  <c r="BM14" i="5"/>
  <c r="BL33" i="5"/>
  <c r="BR33" i="5" s="1"/>
  <c r="BM42" i="5"/>
  <c r="BS42" i="5" s="1"/>
  <c r="BM50" i="5"/>
  <c r="BS50" i="5" s="1"/>
  <c r="BM54" i="5"/>
  <c r="BS54" i="5" s="1"/>
  <c r="BK60" i="5"/>
  <c r="BQ60" i="5" s="1"/>
  <c r="CW16" i="5"/>
  <c r="DC16" i="5" s="1"/>
  <c r="CW20" i="5"/>
  <c r="DC20" i="5" s="1"/>
  <c r="CU26" i="5"/>
  <c r="DA26" i="5" s="1"/>
  <c r="CW28" i="5"/>
  <c r="DC28" i="5" s="1"/>
  <c r="BJ465" i="4"/>
  <c r="CE32" i="5" s="1"/>
  <c r="CW32" i="5" s="1"/>
  <c r="DC32" i="5" s="1"/>
  <c r="CW36" i="5"/>
  <c r="DC36" i="5" s="1"/>
  <c r="CV43" i="5"/>
  <c r="CW48" i="5"/>
  <c r="DC48" i="5" s="1"/>
  <c r="BJ485" i="4"/>
  <c r="CE52" i="5" s="1"/>
  <c r="CW52" i="5" s="1"/>
  <c r="DC52" i="5" s="1"/>
  <c r="BH487" i="4"/>
  <c r="CC54" i="5" s="1"/>
  <c r="CU54" i="5" s="1"/>
  <c r="DA54" i="5" s="1"/>
  <c r="BI488" i="4"/>
  <c r="CD55" i="5" s="1"/>
  <c r="CV55" i="5" s="1"/>
  <c r="DB55" i="5" s="1"/>
  <c r="BJ489" i="4"/>
  <c r="CE56" i="5" s="1"/>
  <c r="CW56" i="5" s="1"/>
  <c r="DC56" i="5" s="1"/>
  <c r="BJ493" i="4"/>
  <c r="CE60" i="5" s="1"/>
  <c r="CW60" i="5" s="1"/>
  <c r="DC60" i="5" s="1"/>
  <c r="BJ497" i="4"/>
  <c r="CE64" i="5" s="1"/>
  <c r="CW64" i="5" s="1"/>
  <c r="DC64" i="5" s="1"/>
  <c r="BH499" i="4"/>
  <c r="CC66" i="5" s="1"/>
  <c r="CU66" i="5" s="1"/>
  <c r="DA66" i="5" s="1"/>
  <c r="BJ501" i="4"/>
  <c r="CE68" i="5" s="1"/>
  <c r="CW68" i="5" s="1"/>
  <c r="DC68" i="5" s="1"/>
  <c r="CU14" i="5"/>
  <c r="BK449" i="4"/>
  <c r="CF16" i="5" s="1"/>
  <c r="BL450" i="4"/>
  <c r="CG17" i="5" s="1"/>
  <c r="BK451" i="4"/>
  <c r="CF18" i="5" s="1"/>
  <c r="BL453" i="4"/>
  <c r="CG20" i="5" s="1"/>
  <c r="BL454" i="4"/>
  <c r="CG21" i="5" s="1"/>
  <c r="BL457" i="4"/>
  <c r="CG24" i="5" s="1"/>
  <c r="BK458" i="4"/>
  <c r="CF25" i="5" s="1"/>
  <c r="BK460" i="4"/>
  <c r="CF27" i="5" s="1"/>
  <c r="BL462" i="4"/>
  <c r="CG29" i="5" s="1"/>
  <c r="BL465" i="4"/>
  <c r="CG32" i="5" s="1"/>
  <c r="BK466" i="4"/>
  <c r="CF33" i="5" s="1"/>
  <c r="BL468" i="4"/>
  <c r="CG35" i="5" s="1"/>
  <c r="BK469" i="4"/>
  <c r="CF36" i="5" s="1"/>
  <c r="CP110" i="4"/>
  <c r="BK471" i="4"/>
  <c r="CF38" i="5" s="1"/>
  <c r="BL474" i="4"/>
  <c r="CG41" i="5" s="1"/>
  <c r="BK475" i="4"/>
  <c r="CF42" i="5" s="1"/>
  <c r="CO119" i="4"/>
  <c r="BL480" i="4"/>
  <c r="CG47" i="5" s="1"/>
  <c r="BK481" i="4"/>
  <c r="CF48" i="5" s="1"/>
  <c r="BL483" i="4"/>
  <c r="CG50" i="5" s="1"/>
  <c r="BK484" i="4"/>
  <c r="CF51" i="5" s="1"/>
  <c r="BK491" i="4"/>
  <c r="CF58" i="5" s="1"/>
  <c r="BK495" i="4"/>
  <c r="CF62" i="5" s="1"/>
  <c r="BK497" i="4"/>
  <c r="CF64" i="5" s="1"/>
  <c r="BL500" i="4"/>
  <c r="CG67" i="5" s="1"/>
  <c r="CG71" i="5" s="1"/>
  <c r="BN449" i="4"/>
  <c r="CI16" i="5" s="1"/>
  <c r="CO163" i="4"/>
  <c r="EG176" i="4" s="1"/>
  <c r="BO452" i="4"/>
  <c r="CJ19" i="5" s="1"/>
  <c r="BN453" i="4"/>
  <c r="CI20" i="5" s="1"/>
  <c r="BN454" i="4"/>
  <c r="CI21" i="5" s="1"/>
  <c r="BN456" i="4"/>
  <c r="CI23" i="5" s="1"/>
  <c r="BO458" i="4"/>
  <c r="CJ25" i="5" s="1"/>
  <c r="BO460" i="4"/>
  <c r="CJ27" i="5" s="1"/>
  <c r="BO462" i="4"/>
  <c r="CJ29" i="5" s="1"/>
  <c r="CP175" i="4"/>
  <c r="EH186" i="4" s="1"/>
  <c r="BO464" i="4"/>
  <c r="CJ31" i="5" s="1"/>
  <c r="BN465" i="4"/>
  <c r="CI32" i="5" s="1"/>
  <c r="BO467" i="4"/>
  <c r="CJ34" i="5" s="1"/>
  <c r="BN468" i="4"/>
  <c r="CI35" i="5" s="1"/>
  <c r="BO470" i="4"/>
  <c r="CJ37" i="5" s="1"/>
  <c r="BN471" i="4"/>
  <c r="CI38" i="5" s="1"/>
  <c r="BO474" i="4"/>
  <c r="CJ41" i="5" s="1"/>
  <c r="BN475" i="4"/>
  <c r="CI42" i="5" s="1"/>
  <c r="BN479" i="4"/>
  <c r="CI46" i="5" s="1"/>
  <c r="BN483" i="4"/>
  <c r="CI50" i="5" s="1"/>
  <c r="BO490" i="4"/>
  <c r="CJ57" i="5" s="1"/>
  <c r="BO496" i="4"/>
  <c r="CJ63" i="5" s="1"/>
  <c r="BN500" i="4"/>
  <c r="CI67" i="5" s="1"/>
  <c r="BO501" i="4"/>
  <c r="CJ68" i="5" s="1"/>
  <c r="CZ230" i="4"/>
  <c r="BR449" i="4"/>
  <c r="CM16" i="5" s="1"/>
  <c r="BR453" i="4"/>
  <c r="CM20" i="5" s="1"/>
  <c r="BR455" i="4"/>
  <c r="CM22" i="5" s="1"/>
  <c r="BR456" i="4"/>
  <c r="CM23" i="5" s="1"/>
  <c r="BQ457" i="4"/>
  <c r="CL24" i="5" s="1"/>
  <c r="BQ462" i="4"/>
  <c r="CL29" i="5" s="1"/>
  <c r="BR465" i="4"/>
  <c r="CM32" i="5" s="1"/>
  <c r="BQ466" i="4"/>
  <c r="CL33" i="5" s="1"/>
  <c r="BR468" i="4"/>
  <c r="CM35" i="5" s="1"/>
  <c r="BQ469" i="4"/>
  <c r="CL36" i="5" s="1"/>
  <c r="BR471" i="4"/>
  <c r="CM38" i="5" s="1"/>
  <c r="BQ472" i="4"/>
  <c r="CL39" i="5" s="1"/>
  <c r="BR475" i="4"/>
  <c r="CM42" i="5" s="1"/>
  <c r="BR479" i="4"/>
  <c r="CM46" i="5" s="1"/>
  <c r="BQ480" i="4"/>
  <c r="CL47" i="5" s="1"/>
  <c r="BR483" i="4"/>
  <c r="CM50" i="5" s="1"/>
  <c r="BQ484" i="4"/>
  <c r="CL51" i="5" s="1"/>
  <c r="BQ491" i="4"/>
  <c r="CL58" i="5" s="1"/>
  <c r="BQ495" i="4"/>
  <c r="CL62" i="5" s="1"/>
  <c r="BQ497" i="4"/>
  <c r="CL64" i="5" s="1"/>
  <c r="BR500" i="4"/>
  <c r="CM67" i="5" s="1"/>
  <c r="CQ303" i="4"/>
  <c r="BT448" i="4"/>
  <c r="CO15" i="5" s="1"/>
  <c r="BU449" i="4"/>
  <c r="CP16" i="5" s="1"/>
  <c r="BT450" i="4"/>
  <c r="CO17" i="5" s="1"/>
  <c r="BT451" i="4"/>
  <c r="CO18" i="5" s="1"/>
  <c r="BU453" i="4"/>
  <c r="CP20" i="5" s="1"/>
  <c r="BU455" i="4"/>
  <c r="CP22" i="5" s="1"/>
  <c r="BT458" i="4"/>
  <c r="CO25" i="5" s="1"/>
  <c r="BU460" i="4"/>
  <c r="CP27" i="5" s="1"/>
  <c r="BT461" i="4"/>
  <c r="CO28" i="5" s="1"/>
  <c r="BU463" i="4"/>
  <c r="CP30" i="5" s="1"/>
  <c r="BU465" i="4"/>
  <c r="CP32" i="5" s="1"/>
  <c r="BT466" i="4"/>
  <c r="CO33" i="5" s="1"/>
  <c r="BU468" i="4"/>
  <c r="CP35" i="5" s="1"/>
  <c r="BT469" i="4"/>
  <c r="CO36" i="5" s="1"/>
  <c r="BU470" i="4"/>
  <c r="CP37" i="5" s="1"/>
  <c r="BU474" i="4"/>
  <c r="CP41" i="5" s="1"/>
  <c r="BU479" i="4"/>
  <c r="CP46" i="5" s="1"/>
  <c r="BU485" i="4"/>
  <c r="CP52" i="5" s="1"/>
  <c r="BT490" i="4"/>
  <c r="CO57" i="5" s="1"/>
  <c r="BU492" i="4"/>
  <c r="CP59" i="5" s="1"/>
  <c r="BT496" i="4"/>
  <c r="CO63" i="5" s="1"/>
  <c r="BT501" i="4"/>
  <c r="CO68" i="5" s="1"/>
  <c r="BX449" i="4"/>
  <c r="CS16" i="5" s="1"/>
  <c r="BW450" i="4"/>
  <c r="CR17" i="5" s="1"/>
  <c r="BX452" i="4"/>
  <c r="CS19" i="5" s="1"/>
  <c r="BX454" i="4"/>
  <c r="CS21" i="5" s="1"/>
  <c r="BW455" i="4"/>
  <c r="CR22" i="5" s="1"/>
  <c r="BX461" i="4"/>
  <c r="CS28" i="5" s="1"/>
  <c r="BX464" i="4"/>
  <c r="CS31" i="5" s="1"/>
  <c r="BW465" i="4"/>
  <c r="CR32" i="5" s="1"/>
  <c r="BX467" i="4"/>
  <c r="CS34" i="5" s="1"/>
  <c r="BW468" i="4"/>
  <c r="CR35" i="5" s="1"/>
  <c r="BX470" i="4"/>
  <c r="CS37" i="5" s="1"/>
  <c r="BW471" i="4"/>
  <c r="CR38" i="5" s="1"/>
  <c r="BX474" i="4"/>
  <c r="CS41" i="5" s="1"/>
  <c r="BW475" i="4"/>
  <c r="CR42" i="5" s="1"/>
  <c r="BW479" i="4"/>
  <c r="CR46" i="5" s="1"/>
  <c r="BX481" i="4"/>
  <c r="CS48" i="5" s="1"/>
  <c r="BX484" i="4"/>
  <c r="CS51" i="5" s="1"/>
  <c r="BW485" i="4"/>
  <c r="CR52" i="5" s="1"/>
  <c r="BX491" i="4"/>
  <c r="CS58" i="5" s="1"/>
  <c r="BW492" i="4"/>
  <c r="CR59" i="5" s="1"/>
  <c r="BX495" i="4"/>
  <c r="CS62" i="5" s="1"/>
  <c r="BX497" i="4"/>
  <c r="CS64" i="5" s="1"/>
  <c r="AY455" i="4"/>
  <c r="AD22" i="7" s="1"/>
  <c r="AG22" i="7" s="1"/>
  <c r="AM22" i="7" s="1"/>
  <c r="AS22" i="5"/>
  <c r="BK22" i="5" s="1"/>
  <c r="BQ22" i="5" s="1"/>
  <c r="BJ483" i="4"/>
  <c r="CE50" i="5" s="1"/>
  <c r="CW50" i="5" s="1"/>
  <c r="DC50" i="5" s="1"/>
  <c r="BJ495" i="4"/>
  <c r="CE62" i="5" s="1"/>
  <c r="CW62" i="5" s="1"/>
  <c r="DC62" i="5" s="1"/>
  <c r="BL14" i="5"/>
  <c r="CW25" i="5"/>
  <c r="DC25" i="5" s="1"/>
  <c r="BH480" i="4"/>
  <c r="CC47" i="5" s="1"/>
  <c r="BI489" i="4"/>
  <c r="CD56" i="5" s="1"/>
  <c r="CV56" i="5" s="1"/>
  <c r="DB56" i="5" s="1"/>
  <c r="BJ490" i="4"/>
  <c r="CE57" i="5" s="1"/>
  <c r="CW57" i="5" s="1"/>
  <c r="DC57" i="5" s="1"/>
  <c r="BI493" i="4"/>
  <c r="CD60" i="5" s="1"/>
  <c r="CV60" i="5" s="1"/>
  <c r="DB60" i="5" s="1"/>
  <c r="BL452" i="4"/>
  <c r="CG19" i="5" s="1"/>
  <c r="BK453" i="4"/>
  <c r="CF20" i="5" s="1"/>
  <c r="BL467" i="4"/>
  <c r="CG34" i="5" s="1"/>
  <c r="BK468" i="4"/>
  <c r="CF35" i="5" s="1"/>
  <c r="BA446" i="4"/>
  <c r="AF13" i="7" s="1"/>
  <c r="AI13" i="7" s="1"/>
  <c r="AU13" i="5"/>
  <c r="BM13" i="5" s="1"/>
  <c r="AZ465" i="4"/>
  <c r="AE32" i="7" s="1"/>
  <c r="AH32" i="7" s="1"/>
  <c r="AN32" i="7" s="1"/>
  <c r="AT32" i="5"/>
  <c r="BL32" i="5" s="1"/>
  <c r="BR32" i="5" s="1"/>
  <c r="BM33" i="5"/>
  <c r="BS33" i="5" s="1"/>
  <c r="AZ493" i="4"/>
  <c r="AE60" i="7" s="1"/>
  <c r="AH60" i="7" s="1"/>
  <c r="AN60" i="7" s="1"/>
  <c r="AT60" i="5"/>
  <c r="BL60" i="5" s="1"/>
  <c r="BR60" i="5" s="1"/>
  <c r="CU13" i="5"/>
  <c r="CW23" i="5"/>
  <c r="DC23" i="5" s="1"/>
  <c r="CV26" i="5"/>
  <c r="DB26" i="5" s="1"/>
  <c r="CW27" i="5"/>
  <c r="DC27" i="5" s="1"/>
  <c r="CW35" i="5"/>
  <c r="DC35" i="5" s="1"/>
  <c r="BJ472" i="4"/>
  <c r="CE39" i="5" s="1"/>
  <c r="CW39" i="5" s="1"/>
  <c r="DC39" i="5" s="1"/>
  <c r="CW43" i="5"/>
  <c r="CU45" i="5"/>
  <c r="DA45" i="5" s="1"/>
  <c r="BJ480" i="4"/>
  <c r="CE47" i="5" s="1"/>
  <c r="CW47" i="5" s="1"/>
  <c r="DC47" i="5" s="1"/>
  <c r="CU49" i="5"/>
  <c r="DA49" i="5" s="1"/>
  <c r="CW51" i="5"/>
  <c r="DC51" i="5" s="1"/>
  <c r="CU53" i="5"/>
  <c r="DA53" i="5" s="1"/>
  <c r="BI487" i="4"/>
  <c r="CD54" i="5" s="1"/>
  <c r="CV54" i="5" s="1"/>
  <c r="DB54" i="5" s="1"/>
  <c r="BJ488" i="4"/>
  <c r="CE55" i="5" s="1"/>
  <c r="CW55" i="5" s="1"/>
  <c r="DC55" i="5" s="1"/>
  <c r="BJ492" i="4"/>
  <c r="CE59" i="5" s="1"/>
  <c r="CW59" i="5" s="1"/>
  <c r="DC59" i="5" s="1"/>
  <c r="BH494" i="4"/>
  <c r="CC61" i="5" s="1"/>
  <c r="CU61" i="5" s="1"/>
  <c r="DA61" i="5" s="1"/>
  <c r="BJ496" i="4"/>
  <c r="CE63" i="5" s="1"/>
  <c r="CW63" i="5" s="1"/>
  <c r="DC63" i="5" s="1"/>
  <c r="BH498" i="4"/>
  <c r="CC65" i="5" s="1"/>
  <c r="CU65" i="5" s="1"/>
  <c r="DA65" i="5" s="1"/>
  <c r="BI499" i="4"/>
  <c r="CD66" i="5" s="1"/>
  <c r="CV66" i="5" s="1"/>
  <c r="DB66" i="5" s="1"/>
  <c r="BJ500" i="4"/>
  <c r="CE67" i="5" s="1"/>
  <c r="CW67" i="5" s="1"/>
  <c r="DC67" i="5" s="1"/>
  <c r="CW13" i="5"/>
  <c r="BK448" i="4"/>
  <c r="CF15" i="5" s="1"/>
  <c r="BL449" i="4"/>
  <c r="CG16" i="5" s="1"/>
  <c r="BL451" i="4"/>
  <c r="CG18" i="5" s="1"/>
  <c r="BK455" i="4"/>
  <c r="CF22" i="5" s="1"/>
  <c r="BL458" i="4"/>
  <c r="CG25" i="5" s="1"/>
  <c r="BL460" i="4"/>
  <c r="CG27" i="5" s="1"/>
  <c r="BK461" i="4"/>
  <c r="CF28" i="5" s="1"/>
  <c r="BK463" i="4"/>
  <c r="CF30" i="5" s="1"/>
  <c r="BL466" i="4"/>
  <c r="CG33" i="5" s="1"/>
  <c r="BL469" i="4"/>
  <c r="CG36" i="5" s="1"/>
  <c r="BK470" i="4"/>
  <c r="CF37" i="5" s="1"/>
  <c r="DF110" i="4"/>
  <c r="BL471" i="4"/>
  <c r="CG38" i="5" s="1"/>
  <c r="BK472" i="4"/>
  <c r="CF39" i="5" s="1"/>
  <c r="BL475" i="4"/>
  <c r="CG42" i="5" s="1"/>
  <c r="BK479" i="4"/>
  <c r="CF46" i="5" s="1"/>
  <c r="BL481" i="4"/>
  <c r="CG48" i="5" s="1"/>
  <c r="BL484" i="4"/>
  <c r="CG51" i="5" s="1"/>
  <c r="BK485" i="4"/>
  <c r="CF52" i="5" s="1"/>
  <c r="BL491" i="4"/>
  <c r="CG58" i="5" s="1"/>
  <c r="BK492" i="4"/>
  <c r="CF59" i="5" s="1"/>
  <c r="BL495" i="4"/>
  <c r="CG62" i="5" s="1"/>
  <c r="BL497" i="4"/>
  <c r="CG64" i="5" s="1"/>
  <c r="BO449" i="4"/>
  <c r="CJ16" i="5" s="1"/>
  <c r="BN450" i="4"/>
  <c r="CI17" i="5" s="1"/>
  <c r="DF162" i="4"/>
  <c r="DV162" i="4" s="1"/>
  <c r="BN451" i="4"/>
  <c r="CI18" i="5" s="1"/>
  <c r="BO453" i="4"/>
  <c r="CJ20" i="5" s="1"/>
  <c r="BO454" i="4"/>
  <c r="CJ21" i="5" s="1"/>
  <c r="BN455" i="4"/>
  <c r="CI22" i="5" s="1"/>
  <c r="BO456" i="4"/>
  <c r="CJ23" i="5" s="1"/>
  <c r="BN461" i="4"/>
  <c r="CI28" i="5" s="1"/>
  <c r="BN463" i="4"/>
  <c r="CI30" i="5" s="1"/>
  <c r="BO465" i="4"/>
  <c r="CJ32" i="5" s="1"/>
  <c r="BN466" i="4"/>
  <c r="CI33" i="5" s="1"/>
  <c r="BO468" i="4"/>
  <c r="CJ35" i="5" s="1"/>
  <c r="BO471" i="4"/>
  <c r="CJ38" i="5" s="1"/>
  <c r="BN472" i="4"/>
  <c r="CI39" i="5" s="1"/>
  <c r="BO475" i="4"/>
  <c r="CJ42" i="5" s="1"/>
  <c r="BO479" i="4"/>
  <c r="CJ46" i="5" s="1"/>
  <c r="BN480" i="4"/>
  <c r="CI47" i="5" s="1"/>
  <c r="BO483" i="4"/>
  <c r="CJ50" i="5" s="1"/>
  <c r="BN484" i="4"/>
  <c r="CI51" i="5" s="1"/>
  <c r="BN491" i="4"/>
  <c r="CI58" i="5" s="1"/>
  <c r="BN495" i="4"/>
  <c r="CI62" i="5" s="1"/>
  <c r="BN497" i="4"/>
  <c r="CI64" i="5" s="1"/>
  <c r="BO500" i="4"/>
  <c r="CJ67" i="5" s="1"/>
  <c r="CJ71" i="5" s="1"/>
  <c r="CW14" i="5"/>
  <c r="BQ448" i="4"/>
  <c r="CL15" i="5" s="1"/>
  <c r="BQ450" i="4"/>
  <c r="CL17" i="5" s="1"/>
  <c r="BQ452" i="4"/>
  <c r="CL19" i="5" s="1"/>
  <c r="BR457" i="4"/>
  <c r="CM24" i="5" s="1"/>
  <c r="BQ458" i="4"/>
  <c r="CL25" i="5" s="1"/>
  <c r="BQ460" i="4"/>
  <c r="CL27" i="5" s="1"/>
  <c r="BR462" i="4"/>
  <c r="CM29" i="5" s="1"/>
  <c r="BQ463" i="4"/>
  <c r="CL30" i="5" s="1"/>
  <c r="BR466" i="4"/>
  <c r="CM33" i="5" s="1"/>
  <c r="BR469" i="4"/>
  <c r="CM36" i="5" s="1"/>
  <c r="BR472" i="4"/>
  <c r="CM39" i="5" s="1"/>
  <c r="BQ473" i="4"/>
  <c r="CL40" i="5" s="1"/>
  <c r="BQ481" i="4"/>
  <c r="CL48" i="5" s="1"/>
  <c r="BR484" i="4"/>
  <c r="CM51" i="5" s="1"/>
  <c r="BR491" i="4"/>
  <c r="CM58" i="5" s="1"/>
  <c r="BQ492" i="4"/>
  <c r="CL59" i="5" s="1"/>
  <c r="BR495" i="4"/>
  <c r="CM62" i="5" s="1"/>
  <c r="BR497" i="4"/>
  <c r="CM64" i="5" s="1"/>
  <c r="BU448" i="4"/>
  <c r="CP15" i="5" s="1"/>
  <c r="BU450" i="4"/>
  <c r="CP17" i="5" s="1"/>
  <c r="BU451" i="4"/>
  <c r="CP18" i="5" s="1"/>
  <c r="BT456" i="4"/>
  <c r="CO23" i="5" s="1"/>
  <c r="DF313" i="4"/>
  <c r="BU458" i="4"/>
  <c r="CP25" i="5" s="1"/>
  <c r="BU461" i="4"/>
  <c r="CP28" i="5" s="1"/>
  <c r="BT464" i="4"/>
  <c r="CO31" i="5" s="1"/>
  <c r="BU466" i="4"/>
  <c r="CP33" i="5" s="1"/>
  <c r="BU469" i="4"/>
  <c r="CP36" i="5" s="1"/>
  <c r="BT472" i="4"/>
  <c r="CO39" i="5" s="1"/>
  <c r="BT480" i="4"/>
  <c r="CO47" i="5" s="1"/>
  <c r="BU496" i="4"/>
  <c r="CP63" i="5" s="1"/>
  <c r="BT500" i="4"/>
  <c r="CO67" i="5" s="1"/>
  <c r="CO71" i="5" s="1"/>
  <c r="BU501" i="4"/>
  <c r="CP68" i="5" s="1"/>
  <c r="BW448" i="4"/>
  <c r="CR15" i="5" s="1"/>
  <c r="BX450" i="4"/>
  <c r="CS17" i="5" s="1"/>
  <c r="BW453" i="4"/>
  <c r="CR20" i="5" s="1"/>
  <c r="BX455" i="4"/>
  <c r="CS22" i="5" s="1"/>
  <c r="BW456" i="4"/>
  <c r="CR23" i="5" s="1"/>
  <c r="BW458" i="4"/>
  <c r="CR25" i="5" s="1"/>
  <c r="BW462" i="4"/>
  <c r="CR29" i="5" s="1"/>
  <c r="BX465" i="4"/>
  <c r="CS32" i="5" s="1"/>
  <c r="BW466" i="4"/>
  <c r="CR33" i="5" s="1"/>
  <c r="BX468" i="4"/>
  <c r="CS35" i="5" s="1"/>
  <c r="BW469" i="4"/>
  <c r="CR36" i="5" s="1"/>
  <c r="BX471" i="4"/>
  <c r="CS38" i="5" s="1"/>
  <c r="BW472" i="4"/>
  <c r="CR39" i="5" s="1"/>
  <c r="BX475" i="4"/>
  <c r="CS42" i="5" s="1"/>
  <c r="BX479" i="4"/>
  <c r="CS46" i="5" s="1"/>
  <c r="BW480" i="4"/>
  <c r="CR47" i="5" s="1"/>
  <c r="BX485" i="4"/>
  <c r="CS52" i="5" s="1"/>
  <c r="BW490" i="4"/>
  <c r="CR57" i="5" s="1"/>
  <c r="BX492" i="4"/>
  <c r="CS59" i="5" s="1"/>
  <c r="BW496" i="4"/>
  <c r="CR63" i="5" s="1"/>
  <c r="BW501" i="4"/>
  <c r="CR68" i="5" s="1"/>
  <c r="CR71" i="5" s="1"/>
  <c r="BH465" i="4"/>
  <c r="CC32" i="5" s="1"/>
  <c r="BH485" i="4"/>
  <c r="CC52" i="5" s="1"/>
  <c r="BJ487" i="4"/>
  <c r="CE54" i="5" s="1"/>
  <c r="CW54" i="5" s="1"/>
  <c r="DC54" i="5" s="1"/>
  <c r="BJ491" i="4"/>
  <c r="CE58" i="5" s="1"/>
  <c r="CW58" i="5" s="1"/>
  <c r="DC58" i="5" s="1"/>
  <c r="BH493" i="4"/>
  <c r="CC60" i="5" s="1"/>
  <c r="CU60" i="5" s="1"/>
  <c r="DA60" i="5" s="1"/>
  <c r="BI498" i="4"/>
  <c r="CD65" i="5" s="1"/>
  <c r="CV65" i="5" s="1"/>
  <c r="DB65" i="5" s="1"/>
  <c r="BJ499" i="4"/>
  <c r="CE66" i="5" s="1"/>
  <c r="CW66" i="5" s="1"/>
  <c r="DC66" i="5" s="1"/>
  <c r="BL448" i="4"/>
  <c r="CG15" i="5" s="1"/>
  <c r="BK452" i="4"/>
  <c r="CF19" i="5" s="1"/>
  <c r="BL455" i="4"/>
  <c r="CG22" i="5" s="1"/>
  <c r="BK456" i="4"/>
  <c r="CF23" i="5" s="1"/>
  <c r="BL461" i="4"/>
  <c r="CG28" i="5" s="1"/>
  <c r="BL463" i="4"/>
  <c r="CG30" i="5" s="1"/>
  <c r="BK464" i="4"/>
  <c r="CF31" i="5" s="1"/>
  <c r="BK467" i="4"/>
  <c r="CF34" i="5" s="1"/>
  <c r="BL470" i="4"/>
  <c r="CG37" i="5" s="1"/>
  <c r="BL472" i="4"/>
  <c r="CG39" i="5" s="1"/>
  <c r="BK473" i="4"/>
  <c r="CF40" i="5" s="1"/>
  <c r="BL479" i="4"/>
  <c r="CG46" i="5" s="1"/>
  <c r="BL485" i="4"/>
  <c r="CG52" i="5" s="1"/>
  <c r="BK490" i="4"/>
  <c r="CF57" i="5" s="1"/>
  <c r="BL492" i="4"/>
  <c r="CG59" i="5" s="1"/>
  <c r="BK496" i="4"/>
  <c r="CF63" i="5" s="1"/>
  <c r="BK501" i="4"/>
  <c r="CF68" i="5" s="1"/>
  <c r="BN448" i="4"/>
  <c r="CI15" i="5" s="1"/>
  <c r="BO450" i="4"/>
  <c r="CJ17" i="5" s="1"/>
  <c r="BO451" i="4"/>
  <c r="CJ18" i="5" s="1"/>
  <c r="BO455" i="4"/>
  <c r="CJ22" i="5" s="1"/>
  <c r="BN457" i="4"/>
  <c r="CI24" i="5" s="1"/>
  <c r="BO461" i="4"/>
  <c r="CJ28" i="5" s="1"/>
  <c r="BO463" i="4"/>
  <c r="CJ30" i="5" s="1"/>
  <c r="BO466" i="4"/>
  <c r="CJ33" i="5" s="1"/>
  <c r="BN469" i="4"/>
  <c r="CI36" i="5" s="1"/>
  <c r="BO472" i="4"/>
  <c r="CJ39" i="5" s="1"/>
  <c r="BN473" i="4"/>
  <c r="CI40" i="5" s="1"/>
  <c r="BO480" i="4"/>
  <c r="CJ47" i="5" s="1"/>
  <c r="BO484" i="4"/>
  <c r="CJ51" i="5" s="1"/>
  <c r="BO491" i="4"/>
  <c r="CJ58" i="5" s="1"/>
  <c r="BN492" i="4"/>
  <c r="CI59" i="5" s="1"/>
  <c r="BO495" i="4"/>
  <c r="CJ62" i="5" s="1"/>
  <c r="BO497" i="4"/>
  <c r="CJ64" i="5" s="1"/>
  <c r="BR448" i="4"/>
  <c r="CM15" i="5" s="1"/>
  <c r="BR450" i="4"/>
  <c r="CM17" i="5" s="1"/>
  <c r="BQ451" i="4"/>
  <c r="CL18" i="5" s="1"/>
  <c r="BR452" i="4"/>
  <c r="CM19" i="5" s="1"/>
  <c r="BQ454" i="4"/>
  <c r="CL21" i="5" s="1"/>
  <c r="BR458" i="4"/>
  <c r="CM25" i="5" s="1"/>
  <c r="BR460" i="4"/>
  <c r="CM27" i="5" s="1"/>
  <c r="BQ461" i="4"/>
  <c r="CL28" i="5" s="1"/>
  <c r="BR463" i="4"/>
  <c r="CM30" i="5" s="1"/>
  <c r="BQ464" i="4"/>
  <c r="CL31" i="5" s="1"/>
  <c r="BQ467" i="4"/>
  <c r="CL34" i="5" s="1"/>
  <c r="BQ470" i="4"/>
  <c r="CL37" i="5" s="1"/>
  <c r="BR473" i="4"/>
  <c r="CM40" i="5" s="1"/>
  <c r="BQ474" i="4"/>
  <c r="CL41" i="5" s="1"/>
  <c r="BR481" i="4"/>
  <c r="CM48" i="5" s="1"/>
  <c r="BR485" i="4"/>
  <c r="CM52" i="5" s="1"/>
  <c r="BQ490" i="4"/>
  <c r="CL57" i="5" s="1"/>
  <c r="BR492" i="4"/>
  <c r="CM59" i="5" s="1"/>
  <c r="BQ496" i="4"/>
  <c r="CL63" i="5" s="1"/>
  <c r="BQ501" i="4"/>
  <c r="CL68" i="5" s="1"/>
  <c r="DE302" i="4"/>
  <c r="BT452" i="4"/>
  <c r="CO19" i="5" s="1"/>
  <c r="BT454" i="4"/>
  <c r="CO21" i="5" s="1"/>
  <c r="BU456" i="4"/>
  <c r="CP23" i="5" s="1"/>
  <c r="BT457" i="4"/>
  <c r="CO24" i="5" s="1"/>
  <c r="BT462" i="4"/>
  <c r="CO29" i="5" s="1"/>
  <c r="BU464" i="4"/>
  <c r="CP31" i="5" s="1"/>
  <c r="BT467" i="4"/>
  <c r="CO34" i="5" s="1"/>
  <c r="BT471" i="4"/>
  <c r="CO38" i="5" s="1"/>
  <c r="BU472" i="4"/>
  <c r="CP39" i="5" s="1"/>
  <c r="BT473" i="4"/>
  <c r="CO40" i="5" s="1"/>
  <c r="BT475" i="4"/>
  <c r="CO42" i="5" s="1"/>
  <c r="BU480" i="4"/>
  <c r="CP47" i="5" s="1"/>
  <c r="BT481" i="4"/>
  <c r="CO48" i="5" s="1"/>
  <c r="BU483" i="4"/>
  <c r="CP50" i="5" s="1"/>
  <c r="BT484" i="4"/>
  <c r="CO51" i="5" s="1"/>
  <c r="BT491" i="4"/>
  <c r="CO58" i="5" s="1"/>
  <c r="BT495" i="4"/>
  <c r="CO62" i="5" s="1"/>
  <c r="BT497" i="4"/>
  <c r="CO64" i="5" s="1"/>
  <c r="BU500" i="4"/>
  <c r="CP67" i="5" s="1"/>
  <c r="BX448" i="4"/>
  <c r="CS15" i="5" s="1"/>
  <c r="BW451" i="4"/>
  <c r="CR18" i="5" s="1"/>
  <c r="BX453" i="4"/>
  <c r="CS20" i="5" s="1"/>
  <c r="BX456" i="4"/>
  <c r="CS23" i="5" s="1"/>
  <c r="BW457" i="4"/>
  <c r="CR24" i="5" s="1"/>
  <c r="BX458" i="4"/>
  <c r="CS25" i="5" s="1"/>
  <c r="BW460" i="4"/>
  <c r="CR27" i="5" s="1"/>
  <c r="BX462" i="4"/>
  <c r="CS29" i="5" s="1"/>
  <c r="BW463" i="4"/>
  <c r="CR30" i="5" s="1"/>
  <c r="BX466" i="4"/>
  <c r="CS33" i="5" s="1"/>
  <c r="BX469" i="4"/>
  <c r="CS36" i="5" s="1"/>
  <c r="BX472" i="4"/>
  <c r="CS39" i="5" s="1"/>
  <c r="BW473" i="4"/>
  <c r="CR40" i="5" s="1"/>
  <c r="BX480" i="4"/>
  <c r="CS47" i="5" s="1"/>
  <c r="BW483" i="4"/>
  <c r="CR50" i="5" s="1"/>
  <c r="BX490" i="4"/>
  <c r="CS57" i="5" s="1"/>
  <c r="BX496" i="4"/>
  <c r="CS63" i="5" s="1"/>
  <c r="BX501" i="4"/>
  <c r="CS68" i="5" s="1"/>
  <c r="BL490" i="4"/>
  <c r="CG57" i="5" s="1"/>
  <c r="BL496" i="4"/>
  <c r="CG63" i="5" s="1"/>
  <c r="BK500" i="4"/>
  <c r="CF67" i="5" s="1"/>
  <c r="BO448" i="4"/>
  <c r="CJ15" i="5" s="1"/>
  <c r="BN452" i="4"/>
  <c r="CI19" i="5" s="1"/>
  <c r="BO457" i="4"/>
  <c r="CJ24" i="5" s="1"/>
  <c r="BN458" i="4"/>
  <c r="CI25" i="5" s="1"/>
  <c r="BN460" i="4"/>
  <c r="CI27" i="5" s="1"/>
  <c r="BN462" i="4"/>
  <c r="CI29" i="5" s="1"/>
  <c r="BN464" i="4"/>
  <c r="CI31" i="5" s="1"/>
  <c r="BN467" i="4"/>
  <c r="CI34" i="5" s="1"/>
  <c r="BO469" i="4"/>
  <c r="CJ36" i="5" s="1"/>
  <c r="BN470" i="4"/>
  <c r="CI37" i="5" s="1"/>
  <c r="BO473" i="4"/>
  <c r="CJ40" i="5" s="1"/>
  <c r="BN474" i="4"/>
  <c r="CI41" i="5" s="1"/>
  <c r="BO481" i="4"/>
  <c r="CJ48" i="5" s="1"/>
  <c r="BO485" i="4"/>
  <c r="CJ52" i="5" s="1"/>
  <c r="BN490" i="4"/>
  <c r="CI57" i="5" s="1"/>
  <c r="BO492" i="4"/>
  <c r="CJ59" i="5" s="1"/>
  <c r="BN496" i="4"/>
  <c r="CI63" i="5" s="1"/>
  <c r="BN501" i="4"/>
  <c r="CI68" i="5" s="1"/>
  <c r="BQ449" i="4"/>
  <c r="CL16" i="5" s="1"/>
  <c r="BR451" i="4"/>
  <c r="CM18" i="5" s="1"/>
  <c r="BQ453" i="4"/>
  <c r="CL20" i="5" s="1"/>
  <c r="BR454" i="4"/>
  <c r="CM21" i="5" s="1"/>
  <c r="BQ455" i="4"/>
  <c r="CL22" i="5" s="1"/>
  <c r="BQ456" i="4"/>
  <c r="CL23" i="5" s="1"/>
  <c r="BR461" i="4"/>
  <c r="CM28" i="5" s="1"/>
  <c r="BR464" i="4"/>
  <c r="CM31" i="5" s="1"/>
  <c r="BQ465" i="4"/>
  <c r="CL32" i="5" s="1"/>
  <c r="BR467" i="4"/>
  <c r="CM34" i="5" s="1"/>
  <c r="BQ468" i="4"/>
  <c r="CL35" i="5" s="1"/>
  <c r="BR470" i="4"/>
  <c r="CM37" i="5" s="1"/>
  <c r="BQ471" i="4"/>
  <c r="CL38" i="5" s="1"/>
  <c r="BR474" i="4"/>
  <c r="CM41" i="5" s="1"/>
  <c r="BQ475" i="4"/>
  <c r="CL42" i="5" s="1"/>
  <c r="BQ479" i="4"/>
  <c r="CL46" i="5" s="1"/>
  <c r="BQ483" i="4"/>
  <c r="CL50" i="5" s="1"/>
  <c r="BR490" i="4"/>
  <c r="CM57" i="5" s="1"/>
  <c r="BR496" i="4"/>
  <c r="CM63" i="5" s="1"/>
  <c r="BQ500" i="4"/>
  <c r="CL67" i="5" s="1"/>
  <c r="BR501" i="4"/>
  <c r="CM68" i="5" s="1"/>
  <c r="BT449" i="4"/>
  <c r="CO16" i="5" s="1"/>
  <c r="BU452" i="4"/>
  <c r="CP19" i="5" s="1"/>
  <c r="BT453" i="4"/>
  <c r="CO20" i="5" s="1"/>
  <c r="BU454" i="4"/>
  <c r="CP21" i="5" s="1"/>
  <c r="BT455" i="4"/>
  <c r="CO22" i="5" s="1"/>
  <c r="BU457" i="4"/>
  <c r="CP24" i="5" s="1"/>
  <c r="BT460" i="4"/>
  <c r="CO27" i="5" s="1"/>
  <c r="BU462" i="4"/>
  <c r="CP29" i="5" s="1"/>
  <c r="BT463" i="4"/>
  <c r="CO30" i="5" s="1"/>
  <c r="BT465" i="4"/>
  <c r="CO32" i="5" s="1"/>
  <c r="BU467" i="4"/>
  <c r="CP34" i="5" s="1"/>
  <c r="BT468" i="4"/>
  <c r="CO35" i="5" s="1"/>
  <c r="BT470" i="4"/>
  <c r="CO37" i="5" s="1"/>
  <c r="BU471" i="4"/>
  <c r="CP38" i="5" s="1"/>
  <c r="BU473" i="4"/>
  <c r="CP40" i="5" s="1"/>
  <c r="BT474" i="4"/>
  <c r="CO41" i="5" s="1"/>
  <c r="BU475" i="4"/>
  <c r="CP42" i="5" s="1"/>
  <c r="BT479" i="4"/>
  <c r="CO46" i="5" s="1"/>
  <c r="BU481" i="4"/>
  <c r="CP48" i="5" s="1"/>
  <c r="BU484" i="4"/>
  <c r="CP51" i="5" s="1"/>
  <c r="BT485" i="4"/>
  <c r="CO52" i="5" s="1"/>
  <c r="BU491" i="4"/>
  <c r="CP58" i="5" s="1"/>
  <c r="BT492" i="4"/>
  <c r="CO59" i="5" s="1"/>
  <c r="BU495" i="4"/>
  <c r="CP62" i="5" s="1"/>
  <c r="BU497" i="4"/>
  <c r="CP64" i="5" s="1"/>
  <c r="BW449" i="4"/>
  <c r="CR16" i="5" s="1"/>
  <c r="BX451" i="4"/>
  <c r="CS18" i="5" s="1"/>
  <c r="BW452" i="4"/>
  <c r="CR19" i="5" s="1"/>
  <c r="BW454" i="4"/>
  <c r="CR21" i="5" s="1"/>
  <c r="BX457" i="4"/>
  <c r="CS24" i="5" s="1"/>
  <c r="BX460" i="4"/>
  <c r="CS27" i="5" s="1"/>
  <c r="BW461" i="4"/>
  <c r="CR28" i="5" s="1"/>
  <c r="BX463" i="4"/>
  <c r="CS30" i="5" s="1"/>
  <c r="BW464" i="4"/>
  <c r="CR31" i="5" s="1"/>
  <c r="BW467" i="4"/>
  <c r="CR34" i="5" s="1"/>
  <c r="BW470" i="4"/>
  <c r="CR37" i="5" s="1"/>
  <c r="BX473" i="4"/>
  <c r="CS40" i="5" s="1"/>
  <c r="BW474" i="4"/>
  <c r="CR41" i="5" s="1"/>
  <c r="BW481" i="4"/>
  <c r="CR48" i="5" s="1"/>
  <c r="BX483" i="4"/>
  <c r="CS50" i="5" s="1"/>
  <c r="BW484" i="4"/>
  <c r="CR51" i="5" s="1"/>
  <c r="BW491" i="4"/>
  <c r="CR58" i="5" s="1"/>
  <c r="BW495" i="4"/>
  <c r="CR62" i="5" s="1"/>
  <c r="BW497" i="4"/>
  <c r="CR64" i="5" s="1"/>
  <c r="BX500" i="4"/>
  <c r="CS67" i="5" s="1"/>
  <c r="AC23" i="5"/>
  <c r="AI23" i="5" s="1"/>
  <c r="AB26" i="5"/>
  <c r="AH26" i="5" s="1"/>
  <c r="AB13" i="5"/>
  <c r="AH13" i="5" s="1"/>
  <c r="AC14" i="5"/>
  <c r="AI14" i="5" s="1"/>
  <c r="AC26" i="5"/>
  <c r="AI26" i="5" s="1"/>
  <c r="AA32" i="5"/>
  <c r="AG32" i="5" s="1"/>
  <c r="AB33" i="5"/>
  <c r="AH33" i="5" s="1"/>
  <c r="AB14" i="5"/>
  <c r="AH14" i="5" s="1"/>
  <c r="AA37" i="5"/>
  <c r="AG37" i="5" s="1"/>
  <c r="AC13" i="5"/>
  <c r="AA23" i="5"/>
  <c r="AG23" i="5" s="1"/>
  <c r="CI305" i="4"/>
  <c r="EG307" i="4" s="1"/>
  <c r="FM459" i="4"/>
  <c r="FM472" i="4" s="1"/>
  <c r="CZ305" i="4"/>
  <c r="CO232" i="4"/>
  <c r="EG247" i="4" s="1"/>
  <c r="CZ233" i="4"/>
  <c r="DF308" i="4"/>
  <c r="CQ331" i="4"/>
  <c r="DF374" i="4"/>
  <c r="DF380" i="4"/>
  <c r="DV380" i="4" s="1"/>
  <c r="AY447" i="4"/>
  <c r="AD14" i="7" s="1"/>
  <c r="AG14" i="7" s="1"/>
  <c r="AY483" i="4"/>
  <c r="AD50" i="7" s="1"/>
  <c r="AG50" i="7" s="1"/>
  <c r="AM50" i="7" s="1"/>
  <c r="AY487" i="4"/>
  <c r="AD54" i="7" s="1"/>
  <c r="AG54" i="7" s="1"/>
  <c r="AM54" i="7" s="1"/>
  <c r="AY446" i="4"/>
  <c r="AD13" i="7" s="1"/>
  <c r="AG13" i="7" s="1"/>
  <c r="AZ447" i="4"/>
  <c r="AE14" i="7" s="1"/>
  <c r="AH14" i="7" s="1"/>
  <c r="AZ455" i="4"/>
  <c r="AE22" i="7" s="1"/>
  <c r="AH22" i="7" s="1"/>
  <c r="AN22" i="7" s="1"/>
  <c r="AY466" i="4"/>
  <c r="AD33" i="7" s="1"/>
  <c r="AG33" i="7" s="1"/>
  <c r="AM33" i="7" s="1"/>
  <c r="AZ475" i="4"/>
  <c r="AE42" i="7" s="1"/>
  <c r="AH42" i="7" s="1"/>
  <c r="AN42" i="7" s="1"/>
  <c r="AZ483" i="4"/>
  <c r="AE50" i="7" s="1"/>
  <c r="AH50" i="7" s="1"/>
  <c r="AN50" i="7" s="1"/>
  <c r="AZ487" i="4"/>
  <c r="AE54" i="7" s="1"/>
  <c r="AH54" i="7" s="1"/>
  <c r="AN54" i="7" s="1"/>
  <c r="CY87" i="4"/>
  <c r="AZ446" i="4"/>
  <c r="AE13" i="7" s="1"/>
  <c r="AH13" i="7" s="1"/>
  <c r="BA447" i="4"/>
  <c r="AF14" i="7" s="1"/>
  <c r="AI14" i="7" s="1"/>
  <c r="BA455" i="4"/>
  <c r="AF22" i="7" s="1"/>
  <c r="AI22" i="7" s="1"/>
  <c r="AO22" i="7" s="1"/>
  <c r="AY465" i="4"/>
  <c r="AD32" i="7" s="1"/>
  <c r="AG32" i="7" s="1"/>
  <c r="AM32" i="7" s="1"/>
  <c r="BA475" i="4"/>
  <c r="AF42" i="7" s="1"/>
  <c r="AI42" i="7" s="1"/>
  <c r="AO42" i="7" s="1"/>
  <c r="AZ482" i="4"/>
  <c r="AE49" i="7" s="1"/>
  <c r="AH49" i="7" s="1"/>
  <c r="AN49" i="7" s="1"/>
  <c r="AY493" i="4"/>
  <c r="AD60" i="7" s="1"/>
  <c r="AG60" i="7" s="1"/>
  <c r="AM60" i="7" s="1"/>
  <c r="CP165" i="4"/>
  <c r="EH178" i="4" s="1"/>
  <c r="CI231" i="4"/>
  <c r="EG233" i="4" s="1"/>
  <c r="DA232" i="4"/>
  <c r="CJ237" i="4"/>
  <c r="EH239" i="4" s="1"/>
  <c r="CO307" i="4"/>
  <c r="EG320" i="4" s="1"/>
  <c r="CQ313" i="4"/>
  <c r="CP320" i="4"/>
  <c r="EH331" i="4" s="1"/>
  <c r="DA379" i="4"/>
  <c r="CI28" i="4"/>
  <c r="F460" i="4"/>
  <c r="J32" i="5"/>
  <c r="AB32" i="5" s="1"/>
  <c r="AH32" i="5" s="1"/>
  <c r="Y465" i="4"/>
  <c r="J32" i="7" s="1"/>
  <c r="M32" i="7" s="1"/>
  <c r="S32" i="7" s="1"/>
  <c r="CP16" i="4"/>
  <c r="EH31" i="4" s="1"/>
  <c r="G469" i="4"/>
  <c r="CP21" i="4"/>
  <c r="EH34" i="4" s="1"/>
  <c r="G473" i="4"/>
  <c r="I47" i="5"/>
  <c r="AA47" i="5" s="1"/>
  <c r="AG47" i="5" s="1"/>
  <c r="X480" i="4"/>
  <c r="I47" i="7" s="1"/>
  <c r="L47" i="7" s="1"/>
  <c r="R47" i="7" s="1"/>
  <c r="I51" i="5"/>
  <c r="AA51" i="5" s="1"/>
  <c r="AG51" i="5" s="1"/>
  <c r="X484" i="4"/>
  <c r="I51" i="7" s="1"/>
  <c r="L51" i="7" s="1"/>
  <c r="R51" i="7" s="1"/>
  <c r="K57" i="5"/>
  <c r="AC57" i="5" s="1"/>
  <c r="AI57" i="5" s="1"/>
  <c r="Z490" i="4"/>
  <c r="K57" i="7" s="1"/>
  <c r="N57" i="7" s="1"/>
  <c r="T57" i="7" s="1"/>
  <c r="J64" i="5"/>
  <c r="AB64" i="5" s="1"/>
  <c r="AH64" i="5" s="1"/>
  <c r="Y497" i="4"/>
  <c r="J64" i="7" s="1"/>
  <c r="M64" i="7" s="1"/>
  <c r="S64" i="7" s="1"/>
  <c r="CZ17" i="4"/>
  <c r="AH451" i="4"/>
  <c r="AT18" i="5" s="1"/>
  <c r="CZ28" i="4"/>
  <c r="AH459" i="4"/>
  <c r="AT26" i="5" s="1"/>
  <c r="CZ32" i="4"/>
  <c r="AH463" i="4"/>
  <c r="AT30" i="5" s="1"/>
  <c r="DF14" i="4"/>
  <c r="DV14" i="4" s="1"/>
  <c r="AH467" i="4"/>
  <c r="AT34" i="5" s="1"/>
  <c r="DF18" i="4"/>
  <c r="AH471" i="4"/>
  <c r="AT38" i="5" s="1"/>
  <c r="DE21" i="4"/>
  <c r="AG474" i="4"/>
  <c r="AS41" i="5" s="1"/>
  <c r="DG37" i="4"/>
  <c r="AI484" i="4"/>
  <c r="AU51" i="5" s="1"/>
  <c r="DG42" i="4"/>
  <c r="AI488" i="4"/>
  <c r="AU55" i="5" s="1"/>
  <c r="DE49" i="4"/>
  <c r="AG494" i="4"/>
  <c r="AS61" i="5" s="1"/>
  <c r="CZ86" i="4"/>
  <c r="AK448" i="4"/>
  <c r="AW15" i="5" s="1"/>
  <c r="DA87" i="4"/>
  <c r="AL449" i="4"/>
  <c r="AX16" i="5" s="1"/>
  <c r="DA98" i="4"/>
  <c r="AL457" i="4"/>
  <c r="AX24" i="5" s="1"/>
  <c r="CZ99" i="4"/>
  <c r="AK458" i="4"/>
  <c r="AW25" i="5" s="1"/>
  <c r="CP93" i="4"/>
  <c r="EH106" i="4" s="1"/>
  <c r="J473" i="4"/>
  <c r="M40" i="5" s="1"/>
  <c r="DF93" i="4"/>
  <c r="AK474" i="4"/>
  <c r="AW41" i="5" s="1"/>
  <c r="CP96" i="4"/>
  <c r="EH109" i="4" s="1"/>
  <c r="J476" i="4"/>
  <c r="M43" i="5" s="1"/>
  <c r="DF98" i="4"/>
  <c r="AK477" i="4"/>
  <c r="AW44" i="5" s="1"/>
  <c r="CP103" i="4"/>
  <c r="EH114" i="4" s="1"/>
  <c r="J482" i="4"/>
  <c r="M49" i="5" s="1"/>
  <c r="CP116" i="4"/>
  <c r="J493" i="4"/>
  <c r="M60" i="5" s="1"/>
  <c r="DF121" i="4"/>
  <c r="AK494" i="4"/>
  <c r="AW61" i="5" s="1"/>
  <c r="CZ158" i="4"/>
  <c r="AN448" i="4"/>
  <c r="AZ15" i="5" s="1"/>
  <c r="DA161" i="4"/>
  <c r="AO451" i="4"/>
  <c r="BA18" i="5" s="1"/>
  <c r="CI165" i="4"/>
  <c r="EG167" i="4" s="1"/>
  <c r="L455" i="4"/>
  <c r="O22" i="5" s="1"/>
  <c r="CK169" i="4"/>
  <c r="N458" i="4"/>
  <c r="Q25" i="5" s="1"/>
  <c r="DA172" i="4"/>
  <c r="AO459" i="4"/>
  <c r="BA26" i="5" s="1"/>
  <c r="CI173" i="4"/>
  <c r="L461" i="4"/>
  <c r="O28" i="5" s="1"/>
  <c r="CK176" i="4"/>
  <c r="N464" i="4"/>
  <c r="Q31" i="5" s="1"/>
  <c r="CP159" i="4"/>
  <c r="EH174" i="4" s="1"/>
  <c r="M468" i="4"/>
  <c r="P35" i="5" s="1"/>
  <c r="DF163" i="4"/>
  <c r="AN472" i="4"/>
  <c r="AZ39" i="5" s="1"/>
  <c r="CP167" i="4"/>
  <c r="EH180" i="4" s="1"/>
  <c r="M475" i="4"/>
  <c r="P42" i="5" s="1"/>
  <c r="DF169" i="4"/>
  <c r="AN476" i="4"/>
  <c r="AZ43" i="5" s="1"/>
  <c r="DE170" i="4"/>
  <c r="AM477" i="4"/>
  <c r="AY44" i="5" s="1"/>
  <c r="DG172" i="4"/>
  <c r="AO479" i="4"/>
  <c r="BA46" i="5" s="1"/>
  <c r="DE174" i="4"/>
  <c r="AM481" i="4"/>
  <c r="AY48" i="5" s="1"/>
  <c r="DE182" i="4"/>
  <c r="AM485" i="4"/>
  <c r="AY52" i="5" s="1"/>
  <c r="CO182" i="4"/>
  <c r="L488" i="4"/>
  <c r="O55" i="5" s="1"/>
  <c r="DF189" i="4"/>
  <c r="AN491" i="4"/>
  <c r="AZ58" i="5" s="1"/>
  <c r="CP189" i="4"/>
  <c r="M494" i="4"/>
  <c r="P61" i="5" s="1"/>
  <c r="DF194" i="4"/>
  <c r="AN495" i="4"/>
  <c r="AZ62" i="5" s="1"/>
  <c r="CY230" i="4"/>
  <c r="EL265" i="4" s="1"/>
  <c r="AP448" i="4"/>
  <c r="BB15" i="5" s="1"/>
  <c r="DA231" i="4"/>
  <c r="AR449" i="4"/>
  <c r="BD16" i="5" s="1"/>
  <c r="CK232" i="4"/>
  <c r="T17" i="5"/>
  <c r="CJ233" i="4"/>
  <c r="EH235" i="4" s="1"/>
  <c r="S18" i="5"/>
  <c r="DA233" i="4"/>
  <c r="AR451" i="4"/>
  <c r="BD18" i="5" s="1"/>
  <c r="CK234" i="4"/>
  <c r="T19" i="5"/>
  <c r="CI235" i="4"/>
  <c r="EG237" i="4" s="1"/>
  <c r="R20" i="5"/>
  <c r="CI236" i="4"/>
  <c r="EG238" i="4" s="1"/>
  <c r="R21" i="5"/>
  <c r="CZ236" i="4"/>
  <c r="AQ454" i="4"/>
  <c r="BC21" i="5" s="1"/>
  <c r="CY241" i="4"/>
  <c r="AP456" i="4"/>
  <c r="BB23" i="5" s="1"/>
  <c r="CK240" i="4"/>
  <c r="T24" i="5"/>
  <c r="CJ241" i="4"/>
  <c r="EH241" i="4" s="1"/>
  <c r="S25" i="5"/>
  <c r="DA243" i="4"/>
  <c r="AR458" i="4"/>
  <c r="BD25" i="5" s="1"/>
  <c r="CY244" i="4"/>
  <c r="AP459" i="4"/>
  <c r="BB26" i="5" s="1"/>
  <c r="CI244" i="4"/>
  <c r="R27" i="5"/>
  <c r="CZ245" i="4"/>
  <c r="AQ460" i="4"/>
  <c r="BC27" i="5" s="1"/>
  <c r="CY246" i="4"/>
  <c r="AP461" i="4"/>
  <c r="BB28" i="5" s="1"/>
  <c r="CJ246" i="4"/>
  <c r="S29" i="5"/>
  <c r="DA247" i="4"/>
  <c r="AR462" i="4"/>
  <c r="BD29" i="5" s="1"/>
  <c r="CI247" i="4"/>
  <c r="R30" i="5"/>
  <c r="CZ248" i="4"/>
  <c r="AQ463" i="4"/>
  <c r="BC30" i="5" s="1"/>
  <c r="CY249" i="4"/>
  <c r="AP464" i="4"/>
  <c r="BB31" i="5" s="1"/>
  <c r="DE230" i="4"/>
  <c r="AP467" i="4"/>
  <c r="BB34" i="5" s="1"/>
  <c r="CQ231" i="4"/>
  <c r="T35" i="5"/>
  <c r="DG232" i="4"/>
  <c r="AR469" i="4"/>
  <c r="BD36" i="5" s="1"/>
  <c r="BD71" i="5" s="1"/>
  <c r="CP235" i="4"/>
  <c r="EH248" i="4" s="1"/>
  <c r="S38" i="5"/>
  <c r="DG234" i="4"/>
  <c r="AR471" i="4"/>
  <c r="BD38" i="5" s="1"/>
  <c r="CO236" i="4"/>
  <c r="EG249" i="4" s="1"/>
  <c r="R39" i="5"/>
  <c r="DF235" i="4"/>
  <c r="AQ472" i="4"/>
  <c r="BC39" i="5" s="1"/>
  <c r="DE236" i="4"/>
  <c r="AP473" i="4"/>
  <c r="BB40" i="5" s="1"/>
  <c r="CQ238" i="4"/>
  <c r="T41" i="5"/>
  <c r="CO239" i="4"/>
  <c r="EG252" i="4" s="1"/>
  <c r="R42" i="5"/>
  <c r="DE241" i="4"/>
  <c r="AP476" i="4"/>
  <c r="BB43" i="5" s="1"/>
  <c r="CQ241" i="4"/>
  <c r="T44" i="5"/>
  <c r="DF243" i="4"/>
  <c r="AQ478" i="4"/>
  <c r="BC45" i="5" s="1"/>
  <c r="DG245" i="4"/>
  <c r="AR480" i="4"/>
  <c r="BD47" i="5" s="1"/>
  <c r="CO246" i="4"/>
  <c r="EG257" i="4" s="1"/>
  <c r="R48" i="5"/>
  <c r="DF246" i="4"/>
  <c r="AQ481" i="4"/>
  <c r="BC48" i="5" s="1"/>
  <c r="CQ248" i="4"/>
  <c r="T50" i="5"/>
  <c r="CO251" i="4"/>
  <c r="R52" i="5"/>
  <c r="DF254" i="4"/>
  <c r="FJ234" i="4" s="1"/>
  <c r="FN234" i="4" s="1"/>
  <c r="AQ485" i="4"/>
  <c r="BC52" i="5" s="1"/>
  <c r="DE255" i="4"/>
  <c r="AP486" i="4"/>
  <c r="BB53" i="5" s="1"/>
  <c r="CQ253" i="4"/>
  <c r="T54" i="5"/>
  <c r="CP254" i="4"/>
  <c r="S55" i="5"/>
  <c r="CO255" i="4"/>
  <c r="R56" i="5"/>
  <c r="DF259" i="4"/>
  <c r="AQ489" i="4"/>
  <c r="BC56" i="5" s="1"/>
  <c r="DE260" i="4"/>
  <c r="AP490" i="4"/>
  <c r="BB57" i="5" s="1"/>
  <c r="CP258" i="4"/>
  <c r="S58" i="5"/>
  <c r="DG261" i="4"/>
  <c r="AR491" i="4"/>
  <c r="BD58" i="5" s="1"/>
  <c r="CO259" i="4"/>
  <c r="R59" i="5"/>
  <c r="CP262" i="4"/>
  <c r="S62" i="5"/>
  <c r="DG266" i="4"/>
  <c r="AR495" i="4"/>
  <c r="BD62" i="5" s="1"/>
  <c r="CO263" i="4"/>
  <c r="R63" i="5"/>
  <c r="CO266" i="4"/>
  <c r="CO265" i="4" s="1"/>
  <c r="R65" i="5"/>
  <c r="CY302" i="4"/>
  <c r="EL337" i="4" s="1"/>
  <c r="AS448" i="4"/>
  <c r="BE15" i="5" s="1"/>
  <c r="CY303" i="4"/>
  <c r="AS449" i="4"/>
  <c r="BE16" i="5" s="1"/>
  <c r="CZ304" i="4"/>
  <c r="AT450" i="4"/>
  <c r="BF17" i="5" s="1"/>
  <c r="CY305" i="4"/>
  <c r="AS451" i="4"/>
  <c r="BE18" i="5" s="1"/>
  <c r="CI306" i="4"/>
  <c r="EG308" i="4" s="1"/>
  <c r="U19" i="5"/>
  <c r="CZ306" i="4"/>
  <c r="AT452" i="4"/>
  <c r="BF19" i="5" s="1"/>
  <c r="CJ307" i="4"/>
  <c r="EH309" i="4" s="1"/>
  <c r="V20" i="5"/>
  <c r="DA307" i="4"/>
  <c r="AU453" i="4"/>
  <c r="BG20" i="5" s="1"/>
  <c r="CJ309" i="4"/>
  <c r="EH311" i="4" s="1"/>
  <c r="V22" i="5"/>
  <c r="CJ312" i="4"/>
  <c r="EH312" i="4" s="1"/>
  <c r="V24" i="5"/>
  <c r="DA314" i="4"/>
  <c r="AU457" i="4"/>
  <c r="BG24" i="5" s="1"/>
  <c r="CK313" i="4"/>
  <c r="W25" i="5"/>
  <c r="DA316" i="4"/>
  <c r="AU459" i="4"/>
  <c r="BG26" i="5" s="1"/>
  <c r="CY317" i="4"/>
  <c r="AS460" i="4"/>
  <c r="BE27" i="5" s="1"/>
  <c r="CK317" i="4"/>
  <c r="W28" i="5"/>
  <c r="CI318" i="4"/>
  <c r="U29" i="5"/>
  <c r="CZ319" i="4"/>
  <c r="AT462" i="4"/>
  <c r="BF29" i="5" s="1"/>
  <c r="CY320" i="4"/>
  <c r="AS463" i="4"/>
  <c r="BE30" i="5" s="1"/>
  <c r="CJ320" i="4"/>
  <c r="V31" i="5"/>
  <c r="DA321" i="4"/>
  <c r="AU464" i="4"/>
  <c r="BG31" i="5" s="1"/>
  <c r="CQ302" i="4"/>
  <c r="W34" i="5"/>
  <c r="CO304" i="4"/>
  <c r="EG319" i="4" s="1"/>
  <c r="U36" i="5"/>
  <c r="DF304" i="4"/>
  <c r="AT469" i="4"/>
  <c r="BF36" i="5" s="1"/>
  <c r="BF71" i="5" s="1"/>
  <c r="DG305" i="4"/>
  <c r="AU470" i="4"/>
  <c r="BG37" i="5" s="1"/>
  <c r="CQ307" i="4"/>
  <c r="W38" i="5"/>
  <c r="DE307" i="4"/>
  <c r="AS472" i="4"/>
  <c r="BE39" i="5" s="1"/>
  <c r="CQ309" i="4"/>
  <c r="W40" i="5"/>
  <c r="CP310" i="4"/>
  <c r="EH323" i="4" s="1"/>
  <c r="V41" i="5"/>
  <c r="DG309" i="4"/>
  <c r="AU474" i="4"/>
  <c r="BG41" i="5" s="1"/>
  <c r="CQ311" i="4"/>
  <c r="W42" i="5"/>
  <c r="CQ312" i="4"/>
  <c r="W43" i="5"/>
  <c r="CO313" i="4"/>
  <c r="EG326" i="4" s="1"/>
  <c r="U44" i="5"/>
  <c r="DF314" i="4"/>
  <c r="AT477" i="4"/>
  <c r="BF44" i="5" s="1"/>
  <c r="CQ314" i="4"/>
  <c r="W45" i="5"/>
  <c r="CO315" i="4"/>
  <c r="EG328" i="4" s="1"/>
  <c r="U46" i="5"/>
  <c r="DF316" i="4"/>
  <c r="AT479" i="4"/>
  <c r="BF46" i="5" s="1"/>
  <c r="CP318" i="4"/>
  <c r="EH329" i="4" s="1"/>
  <c r="V48" i="5"/>
  <c r="DG318" i="4"/>
  <c r="AU481" i="4"/>
  <c r="BG48" i="5" s="1"/>
  <c r="DF325" i="4"/>
  <c r="FJ305" i="4" s="1"/>
  <c r="FN305" i="4" s="1"/>
  <c r="AT484" i="4"/>
  <c r="BF51" i="5" s="1"/>
  <c r="DE326" i="4"/>
  <c r="AS485" i="4"/>
  <c r="BE52" i="5" s="1"/>
  <c r="CQ324" i="4"/>
  <c r="W53" i="5"/>
  <c r="CP325" i="4"/>
  <c r="V54" i="5"/>
  <c r="CO326" i="4"/>
  <c r="U55" i="5"/>
  <c r="DF330" i="4"/>
  <c r="AT488" i="4"/>
  <c r="BF55" i="5" s="1"/>
  <c r="DE331" i="4"/>
  <c r="AS489" i="4"/>
  <c r="BE56" i="5" s="1"/>
  <c r="CO330" i="4"/>
  <c r="U58" i="5"/>
  <c r="DF333" i="4"/>
  <c r="AT491" i="4"/>
  <c r="BF58" i="5" s="1"/>
  <c r="DE334" i="4"/>
  <c r="AS492" i="4"/>
  <c r="BE59" i="5" s="1"/>
  <c r="CQ332" i="4"/>
  <c r="W60" i="5"/>
  <c r="CP333" i="4"/>
  <c r="V61" i="5"/>
  <c r="DG337" i="4"/>
  <c r="AU494" i="4"/>
  <c r="BG61" i="5" s="1"/>
  <c r="CO334" i="4"/>
  <c r="U62" i="5"/>
  <c r="DF338" i="4"/>
  <c r="AT495" i="4"/>
  <c r="BF62" i="5" s="1"/>
  <c r="CJ375" i="4"/>
  <c r="EH377" i="4" s="1"/>
  <c r="Y16" i="5"/>
  <c r="DA375" i="4"/>
  <c r="AX449" i="4"/>
  <c r="BJ16" i="5" s="1"/>
  <c r="CI376" i="4"/>
  <c r="EG378" i="4" s="1"/>
  <c r="X17" i="5"/>
  <c r="CZ376" i="4"/>
  <c r="AW450" i="4"/>
  <c r="BI17" i="5" s="1"/>
  <c r="CK377" i="4"/>
  <c r="Z18" i="5"/>
  <c r="CK378" i="4"/>
  <c r="Z19" i="5"/>
  <c r="CY379" i="4"/>
  <c r="AV453" i="4"/>
  <c r="BH20" i="5" s="1"/>
  <c r="CJ380" i="4"/>
  <c r="EH382" i="4" s="1"/>
  <c r="Y21" i="5"/>
  <c r="DA380" i="4"/>
  <c r="AX454" i="4"/>
  <c r="BJ21" i="5" s="1"/>
  <c r="CI381" i="4"/>
  <c r="EG383" i="4" s="1"/>
  <c r="X22" i="5"/>
  <c r="CY385" i="4"/>
  <c r="AV456" i="4"/>
  <c r="BH23" i="5" s="1"/>
  <c r="CK384" i="4"/>
  <c r="Z24" i="5"/>
  <c r="CY387" i="4"/>
  <c r="AV458" i="4"/>
  <c r="BH25" i="5" s="1"/>
  <c r="DA388" i="4"/>
  <c r="AX459" i="4"/>
  <c r="BJ26" i="5" s="1"/>
  <c r="CK388" i="4"/>
  <c r="Z27" i="5"/>
  <c r="CJ389" i="4"/>
  <c r="Y28" i="5"/>
  <c r="DA390" i="4"/>
  <c r="AX461" i="4"/>
  <c r="BJ28" i="5" s="1"/>
  <c r="CY391" i="4"/>
  <c r="AV462" i="4"/>
  <c r="BH29" i="5" s="1"/>
  <c r="CK391" i="4"/>
  <c r="Z30" i="5"/>
  <c r="CJ392" i="4"/>
  <c r="Y31" i="5"/>
  <c r="DA393" i="4"/>
  <c r="AX464" i="4"/>
  <c r="BJ31" i="5" s="1"/>
  <c r="CP374" i="4"/>
  <c r="EH389" i="4" s="1"/>
  <c r="Y34" i="5"/>
  <c r="DG374" i="4"/>
  <c r="DX374" i="4" s="1"/>
  <c r="AX467" i="4"/>
  <c r="BJ34" i="5" s="1"/>
  <c r="DF375" i="4"/>
  <c r="AW468" i="4"/>
  <c r="BI35" i="5" s="1"/>
  <c r="DE376" i="4"/>
  <c r="AV469" i="4"/>
  <c r="BH36" i="5" s="1"/>
  <c r="BH71" i="5" s="1"/>
  <c r="DF377" i="4"/>
  <c r="AW470" i="4"/>
  <c r="BI37" i="5" s="1"/>
  <c r="DE378" i="4"/>
  <c r="DW378" i="4" s="1"/>
  <c r="AV471" i="4"/>
  <c r="BH38" i="5" s="1"/>
  <c r="CP380" i="4"/>
  <c r="EH393" i="4" s="1"/>
  <c r="Y39" i="5"/>
  <c r="CO381" i="4"/>
  <c r="EG394" i="4" s="1"/>
  <c r="X40" i="5"/>
  <c r="DE381" i="4"/>
  <c r="AV474" i="4"/>
  <c r="BH41" i="5" s="1"/>
  <c r="CQ383" i="4"/>
  <c r="Z42" i="5"/>
  <c r="CO384" i="4"/>
  <c r="EG397" i="4" s="1"/>
  <c r="X43" i="5"/>
  <c r="DF385" i="4"/>
  <c r="DV385" i="4" s="1"/>
  <c r="AW476" i="4"/>
  <c r="BI43" i="5" s="1"/>
  <c r="DE386" i="4"/>
  <c r="AV477" i="4"/>
  <c r="BH44" i="5" s="1"/>
  <c r="CP386" i="4"/>
  <c r="EH399" i="4" s="1"/>
  <c r="Y45" i="5"/>
  <c r="DG387" i="4"/>
  <c r="AX478" i="4"/>
  <c r="BJ45" i="5" s="1"/>
  <c r="CQ387" i="4"/>
  <c r="Z46" i="5"/>
  <c r="DG389" i="4"/>
  <c r="AX480" i="4"/>
  <c r="BJ47" i="5" s="1"/>
  <c r="DE390" i="4"/>
  <c r="AV481" i="4"/>
  <c r="BH48" i="5" s="1"/>
  <c r="CQ391" i="4"/>
  <c r="Z49" i="5"/>
  <c r="CO392" i="4"/>
  <c r="EG403" i="4" s="1"/>
  <c r="X50" i="5"/>
  <c r="DE397" i="4"/>
  <c r="AV484" i="4"/>
  <c r="BH51" i="5" s="1"/>
  <c r="CQ395" i="4"/>
  <c r="Z52" i="5"/>
  <c r="CP396" i="4"/>
  <c r="Y53" i="5"/>
  <c r="DE402" i="4"/>
  <c r="AV488" i="4"/>
  <c r="BH55" i="5" s="1"/>
  <c r="CQ399" i="4"/>
  <c r="Z56" i="5"/>
  <c r="DG404" i="4"/>
  <c r="AX490" i="4"/>
  <c r="BJ57" i="5" s="1"/>
  <c r="DE405" i="4"/>
  <c r="AV491" i="4"/>
  <c r="BH58" i="5" s="1"/>
  <c r="CQ403" i="4"/>
  <c r="Z59" i="5"/>
  <c r="CP404" i="4"/>
  <c r="Y60" i="5"/>
  <c r="CO405" i="4"/>
  <c r="X61" i="5"/>
  <c r="DF409" i="4"/>
  <c r="AW494" i="4"/>
  <c r="BI61" i="5" s="1"/>
  <c r="DE410" i="4"/>
  <c r="AV495" i="4"/>
  <c r="BH62" i="5" s="1"/>
  <c r="CQ407" i="4"/>
  <c r="Z63" i="5"/>
  <c r="CQ410" i="4"/>
  <c r="CQ409" i="4" s="1"/>
  <c r="Z65" i="5"/>
  <c r="X446" i="4"/>
  <c r="I13" i="7" s="1"/>
  <c r="L13" i="7" s="1"/>
  <c r="R13" i="7" s="1"/>
  <c r="Z447" i="4"/>
  <c r="K14" i="7" s="1"/>
  <c r="N14" i="7" s="1"/>
  <c r="T14" i="7" s="1"/>
  <c r="X456" i="4"/>
  <c r="I23" i="7" s="1"/>
  <c r="L23" i="7" s="1"/>
  <c r="R23" i="7" s="1"/>
  <c r="Z459" i="4"/>
  <c r="K26" i="7" s="1"/>
  <c r="N26" i="7" s="1"/>
  <c r="T26" i="7" s="1"/>
  <c r="CQ16" i="4"/>
  <c r="H469" i="4"/>
  <c r="CQ21" i="4"/>
  <c r="H473" i="4"/>
  <c r="J47" i="5"/>
  <c r="AB47" i="5" s="1"/>
  <c r="AH47" i="5" s="1"/>
  <c r="Y480" i="4"/>
  <c r="J47" i="7" s="1"/>
  <c r="M47" i="7" s="1"/>
  <c r="S47" i="7" s="1"/>
  <c r="J51" i="5"/>
  <c r="AB51" i="5" s="1"/>
  <c r="AH51" i="5" s="1"/>
  <c r="Y484" i="4"/>
  <c r="J51" i="7" s="1"/>
  <c r="M51" i="7" s="1"/>
  <c r="S51" i="7" s="1"/>
  <c r="CP38" i="4"/>
  <c r="G488" i="4"/>
  <c r="CP43" i="4"/>
  <c r="G492" i="4"/>
  <c r="CQ44" i="4"/>
  <c r="CB476" i="4" s="1"/>
  <c r="BA43" i="7" s="1"/>
  <c r="H493" i="4"/>
  <c r="CO46" i="4"/>
  <c r="BZ478" i="4" s="1"/>
  <c r="AY45" i="7" s="1"/>
  <c r="BB45" i="7" s="1"/>
  <c r="BH45" i="7" s="1"/>
  <c r="F495" i="4"/>
  <c r="CP47" i="4"/>
  <c r="G496" i="4"/>
  <c r="K64" i="5"/>
  <c r="AC64" i="5" s="1"/>
  <c r="AI64" i="5" s="1"/>
  <c r="Z497" i="4"/>
  <c r="K64" i="7" s="1"/>
  <c r="N64" i="7" s="1"/>
  <c r="T64" i="7" s="1"/>
  <c r="I66" i="5"/>
  <c r="AA66" i="5" s="1"/>
  <c r="AG66" i="5" s="1"/>
  <c r="X499" i="4"/>
  <c r="I66" i="7" s="1"/>
  <c r="L66" i="7" s="1"/>
  <c r="R66" i="7" s="1"/>
  <c r="CZ16" i="4"/>
  <c r="AH450" i="4"/>
  <c r="AT17" i="5" s="1"/>
  <c r="DA17" i="4"/>
  <c r="AI451" i="4"/>
  <c r="AU18" i="5" s="1"/>
  <c r="CZ20" i="4"/>
  <c r="AH454" i="4"/>
  <c r="AT21" i="5" s="1"/>
  <c r="CY26" i="4"/>
  <c r="AG457" i="4"/>
  <c r="AS24" i="5" s="1"/>
  <c r="CZ27" i="4"/>
  <c r="AH458" i="4"/>
  <c r="AT25" i="5" s="1"/>
  <c r="DA28" i="4"/>
  <c r="AI459" i="4"/>
  <c r="AU26" i="5" s="1"/>
  <c r="CY30" i="4"/>
  <c r="AG461" i="4"/>
  <c r="AS28" i="5" s="1"/>
  <c r="CZ31" i="4"/>
  <c r="AH462" i="4"/>
  <c r="AT29" i="5" s="1"/>
  <c r="DA32" i="4"/>
  <c r="AI463" i="4"/>
  <c r="AU30" i="5" s="1"/>
  <c r="AZ466" i="4"/>
  <c r="AE33" i="7" s="1"/>
  <c r="AH33" i="7" s="1"/>
  <c r="AN33" i="7" s="1"/>
  <c r="DG14" i="4"/>
  <c r="AI467" i="4"/>
  <c r="AU34" i="5" s="1"/>
  <c r="DE16" i="4"/>
  <c r="AG469" i="4"/>
  <c r="AS36" i="5" s="1"/>
  <c r="DF17" i="4"/>
  <c r="AH470" i="4"/>
  <c r="AT37" i="5" s="1"/>
  <c r="DG18" i="4"/>
  <c r="AI471" i="4"/>
  <c r="AU38" i="5" s="1"/>
  <c r="DE20" i="4"/>
  <c r="AG473" i="4"/>
  <c r="AS40" i="5" s="1"/>
  <c r="DF21" i="4"/>
  <c r="AH474" i="4"/>
  <c r="AT41" i="5" s="1"/>
  <c r="DE26" i="4"/>
  <c r="AG477" i="4"/>
  <c r="AS44" i="5" s="1"/>
  <c r="DF27" i="4"/>
  <c r="AH478" i="4"/>
  <c r="AT45" i="5" s="1"/>
  <c r="DG28" i="4"/>
  <c r="AI479" i="4"/>
  <c r="AU46" i="5" s="1"/>
  <c r="DE30" i="4"/>
  <c r="AG481" i="4"/>
  <c r="AS48" i="5" s="1"/>
  <c r="BA483" i="4"/>
  <c r="AF50" i="7" s="1"/>
  <c r="AI50" i="7" s="1"/>
  <c r="AO50" i="7" s="1"/>
  <c r="DE38" i="4"/>
  <c r="AG485" i="4"/>
  <c r="AS52" i="5" s="1"/>
  <c r="DF39" i="4"/>
  <c r="AH486" i="4"/>
  <c r="AT53" i="5" s="1"/>
  <c r="BA487" i="4"/>
  <c r="AF54" i="7" s="1"/>
  <c r="AI54" i="7" s="1"/>
  <c r="AO54" i="7" s="1"/>
  <c r="DE43" i="4"/>
  <c r="AG489" i="4"/>
  <c r="AS56" i="5" s="1"/>
  <c r="DF44" i="4"/>
  <c r="AH490" i="4"/>
  <c r="AT57" i="5" s="1"/>
  <c r="DG45" i="4"/>
  <c r="AI491" i="4"/>
  <c r="AU58" i="5" s="1"/>
  <c r="DF49" i="4"/>
  <c r="AH494" i="4"/>
  <c r="AT61" i="5" s="1"/>
  <c r="DG50" i="4"/>
  <c r="AI495" i="4"/>
  <c r="AU62" i="5" s="1"/>
  <c r="CP87" i="4"/>
  <c r="EH102" i="4" s="1"/>
  <c r="CJ86" i="4"/>
  <c r="EH88" i="4" s="1"/>
  <c r="J448" i="4"/>
  <c r="M15" i="5" s="1"/>
  <c r="DA86" i="4"/>
  <c r="EM120" i="4" s="1"/>
  <c r="AL448" i="4"/>
  <c r="AX15" i="5" s="1"/>
  <c r="CK87" i="4"/>
  <c r="K449" i="4"/>
  <c r="N16" i="5" s="1"/>
  <c r="CY88" i="4"/>
  <c r="AJ450" i="4"/>
  <c r="AV17" i="5" s="1"/>
  <c r="DA89" i="4"/>
  <c r="AL451" i="4"/>
  <c r="AX18" i="5" s="1"/>
  <c r="CY90" i="4"/>
  <c r="AJ452" i="4"/>
  <c r="AV19" i="5" s="1"/>
  <c r="CK92" i="4"/>
  <c r="K454" i="4"/>
  <c r="N21" i="5" s="1"/>
  <c r="CY97" i="4"/>
  <c r="AJ456" i="4"/>
  <c r="AV23" i="5" s="1"/>
  <c r="CK96" i="4"/>
  <c r="K457" i="4"/>
  <c r="N24" i="5" s="1"/>
  <c r="CJ97" i="4"/>
  <c r="J458" i="4"/>
  <c r="M25" i="5" s="1"/>
  <c r="DA99" i="4"/>
  <c r="AL458" i="4"/>
  <c r="AX25" i="5" s="1"/>
  <c r="CY100" i="4"/>
  <c r="AJ459" i="4"/>
  <c r="AV26" i="5" s="1"/>
  <c r="CJ100" i="4"/>
  <c r="J460" i="4"/>
  <c r="M27" i="5" s="1"/>
  <c r="DA101" i="4"/>
  <c r="AL460" i="4"/>
  <c r="AX27" i="5" s="1"/>
  <c r="CI101" i="4"/>
  <c r="I461" i="4"/>
  <c r="L28" i="5" s="1"/>
  <c r="CZ102" i="4"/>
  <c r="AK461" i="4"/>
  <c r="AW28" i="5" s="1"/>
  <c r="CK102" i="4"/>
  <c r="K462" i="4"/>
  <c r="N29" i="5" s="1"/>
  <c r="CI103" i="4"/>
  <c r="I463" i="4"/>
  <c r="L30" i="5" s="1"/>
  <c r="CZ104" i="4"/>
  <c r="AK463" i="4"/>
  <c r="AW30" i="5" s="1"/>
  <c r="CY105" i="4"/>
  <c r="AJ464" i="4"/>
  <c r="AV31" i="5" s="1"/>
  <c r="DE86" i="4"/>
  <c r="AJ467" i="4"/>
  <c r="AV34" i="5" s="1"/>
  <c r="CQ87" i="4"/>
  <c r="K468" i="4"/>
  <c r="N35" i="5" s="1"/>
  <c r="CP88" i="4"/>
  <c r="EH103" i="4" s="1"/>
  <c r="J469" i="4"/>
  <c r="M36" i="5" s="1"/>
  <c r="DG88" i="4"/>
  <c r="AL469" i="4"/>
  <c r="AX36" i="5" s="1"/>
  <c r="AX71" i="5" s="1"/>
  <c r="CO109" i="4"/>
  <c r="DE89" i="4"/>
  <c r="AJ470" i="4"/>
  <c r="AV37" i="5" s="1"/>
  <c r="CO91" i="4"/>
  <c r="EG104" i="4" s="1"/>
  <c r="I471" i="4"/>
  <c r="L38" i="5" s="1"/>
  <c r="DF90" i="4"/>
  <c r="AK471" i="4"/>
  <c r="AW38" i="5" s="1"/>
  <c r="DE91" i="4"/>
  <c r="AJ472" i="4"/>
  <c r="AV39" i="5" s="1"/>
  <c r="CQ93" i="4"/>
  <c r="K473" i="4"/>
  <c r="N40" i="5" s="1"/>
  <c r="CP94" i="4"/>
  <c r="EH107" i="4" s="1"/>
  <c r="J474" i="4"/>
  <c r="M41" i="5" s="1"/>
  <c r="DG93" i="4"/>
  <c r="AL474" i="4"/>
  <c r="AX41" i="5" s="1"/>
  <c r="CO95" i="4"/>
  <c r="EG108" i="4" s="1"/>
  <c r="I475" i="4"/>
  <c r="L42" i="5" s="1"/>
  <c r="CQ96" i="4"/>
  <c r="K476" i="4"/>
  <c r="N43" i="5" s="1"/>
  <c r="CP97" i="4"/>
  <c r="EH110" i="4" s="1"/>
  <c r="J477" i="4"/>
  <c r="M44" i="5" s="1"/>
  <c r="DG98" i="4"/>
  <c r="AL477" i="4"/>
  <c r="AX44" i="5" s="1"/>
  <c r="CO98" i="4"/>
  <c r="EG111" i="4" s="1"/>
  <c r="I478" i="4"/>
  <c r="L45" i="5" s="1"/>
  <c r="DF99" i="4"/>
  <c r="AK478" i="4"/>
  <c r="AW45" i="5" s="1"/>
  <c r="DE100" i="4"/>
  <c r="AJ479" i="4"/>
  <c r="AV46" i="5" s="1"/>
  <c r="DG101" i="4"/>
  <c r="AL480" i="4"/>
  <c r="AX47" i="5" s="1"/>
  <c r="CO102" i="4"/>
  <c r="EG113" i="4" s="1"/>
  <c r="I481" i="4"/>
  <c r="L48" i="5" s="1"/>
  <c r="CQ103" i="4"/>
  <c r="K482" i="4"/>
  <c r="N49" i="5" s="1"/>
  <c r="CP104" i="4"/>
  <c r="EH115" i="4" s="1"/>
  <c r="J483" i="4"/>
  <c r="M50" i="5" s="1"/>
  <c r="DF109" i="4"/>
  <c r="FJ89" i="4" s="1"/>
  <c r="FN89" i="4" s="1"/>
  <c r="AK484" i="4"/>
  <c r="AW51" i="5" s="1"/>
  <c r="DE110" i="4"/>
  <c r="AJ485" i="4"/>
  <c r="AV52" i="5" s="1"/>
  <c r="CQ108" i="4"/>
  <c r="K486" i="4"/>
  <c r="N53" i="5" s="1"/>
  <c r="CP109" i="4"/>
  <c r="J487" i="4"/>
  <c r="M54" i="5" s="1"/>
  <c r="CO110" i="4"/>
  <c r="I488" i="4"/>
  <c r="L55" i="5" s="1"/>
  <c r="DF114" i="4"/>
  <c r="AK488" i="4"/>
  <c r="AW55" i="5" s="1"/>
  <c r="DE115" i="4"/>
  <c r="AJ489" i="4"/>
  <c r="AV56" i="5" s="1"/>
  <c r="CO114" i="4"/>
  <c r="I491" i="4"/>
  <c r="L58" i="5" s="1"/>
  <c r="DF117" i="4"/>
  <c r="AK491" i="4"/>
  <c r="AW58" i="5" s="1"/>
  <c r="DE118" i="4"/>
  <c r="AJ492" i="4"/>
  <c r="AV59" i="5" s="1"/>
  <c r="CQ116" i="4"/>
  <c r="K493" i="4"/>
  <c r="N60" i="5" s="1"/>
  <c r="CP117" i="4"/>
  <c r="J494" i="4"/>
  <c r="M61" i="5" s="1"/>
  <c r="DG121" i="4"/>
  <c r="DX121" i="4" s="1"/>
  <c r="AL494" i="4"/>
  <c r="AX61" i="5" s="1"/>
  <c r="CO118" i="4"/>
  <c r="I495" i="4"/>
  <c r="L62" i="5" s="1"/>
  <c r="DF122" i="4"/>
  <c r="AK495" i="4"/>
  <c r="AW62" i="5" s="1"/>
  <c r="CQ158" i="4"/>
  <c r="CJ158" i="4"/>
  <c r="EH160" i="4" s="1"/>
  <c r="M448" i="4"/>
  <c r="P15" i="5" s="1"/>
  <c r="DA158" i="4"/>
  <c r="EM192" i="4" s="1"/>
  <c r="AO448" i="4"/>
  <c r="BA15" i="5" s="1"/>
  <c r="CY159" i="4"/>
  <c r="AM449" i="4"/>
  <c r="AY16" i="5" s="1"/>
  <c r="CK160" i="4"/>
  <c r="N450" i="4"/>
  <c r="Q17" i="5" s="1"/>
  <c r="CK161" i="4"/>
  <c r="N451" i="4"/>
  <c r="Q18" i="5" s="1"/>
  <c r="CI162" i="4"/>
  <c r="EG164" i="4" s="1"/>
  <c r="L452" i="4"/>
  <c r="O19" i="5" s="1"/>
  <c r="CZ162" i="4"/>
  <c r="AN452" i="4"/>
  <c r="AZ19" i="5" s="1"/>
  <c r="CY163" i="4"/>
  <c r="AM453" i="4"/>
  <c r="AY20" i="5" s="1"/>
  <c r="CK164" i="4"/>
  <c r="N454" i="4"/>
  <c r="Q21" i="5" s="1"/>
  <c r="CJ165" i="4"/>
  <c r="EH167" i="4" s="1"/>
  <c r="M455" i="4"/>
  <c r="P22" i="5" s="1"/>
  <c r="CI168" i="4"/>
  <c r="EG168" i="4" s="1"/>
  <c r="L457" i="4"/>
  <c r="O24" i="5" s="1"/>
  <c r="CZ170" i="4"/>
  <c r="AN457" i="4"/>
  <c r="AZ24" i="5" s="1"/>
  <c r="CY171" i="4"/>
  <c r="AM458" i="4"/>
  <c r="AY25" i="5" s="1"/>
  <c r="CY173" i="4"/>
  <c r="AM460" i="4"/>
  <c r="AY27" i="5" s="1"/>
  <c r="CJ173" i="4"/>
  <c r="M461" i="4"/>
  <c r="P28" i="5" s="1"/>
  <c r="DA174" i="4"/>
  <c r="AO461" i="4"/>
  <c r="BA28" i="5" s="1"/>
  <c r="CY175" i="4"/>
  <c r="AM462" i="4"/>
  <c r="AY29" i="5" s="1"/>
  <c r="CJ175" i="4"/>
  <c r="M463" i="4"/>
  <c r="P30" i="5" s="1"/>
  <c r="DA176" i="4"/>
  <c r="AO463" i="4"/>
  <c r="BA30" i="5" s="1"/>
  <c r="CY177" i="4"/>
  <c r="AM464" i="4"/>
  <c r="AY31" i="5" s="1"/>
  <c r="DE158" i="4"/>
  <c r="AM467" i="4"/>
  <c r="AY34" i="5" s="1"/>
  <c r="CQ159" i="4"/>
  <c r="N468" i="4"/>
  <c r="Q35" i="5" s="1"/>
  <c r="CO160" i="4"/>
  <c r="EG175" i="4" s="1"/>
  <c r="L469" i="4"/>
  <c r="O36" i="5" s="1"/>
  <c r="DF160" i="4"/>
  <c r="AN469" i="4"/>
  <c r="AZ36" i="5" s="1"/>
  <c r="AZ71" i="5" s="1"/>
  <c r="DE161" i="4"/>
  <c r="AM470" i="4"/>
  <c r="AY37" i="5" s="1"/>
  <c r="CQ163" i="4"/>
  <c r="N471" i="4"/>
  <c r="Q38" i="5" s="1"/>
  <c r="CP164" i="4"/>
  <c r="EH177" i="4" s="1"/>
  <c r="M472" i="4"/>
  <c r="P39" i="5" s="1"/>
  <c r="DG163" i="4"/>
  <c r="DY163" i="4" s="1"/>
  <c r="AO472" i="4"/>
  <c r="BA39" i="5" s="1"/>
  <c r="CO165" i="4"/>
  <c r="EG178" i="4" s="1"/>
  <c r="L473" i="4"/>
  <c r="O40" i="5" s="1"/>
  <c r="DF164" i="4"/>
  <c r="AN473" i="4"/>
  <c r="AZ40" i="5" s="1"/>
  <c r="DG169" i="4"/>
  <c r="AO476" i="4"/>
  <c r="BA43" i="5" s="1"/>
  <c r="CO169" i="4"/>
  <c r="EG182" i="4" s="1"/>
  <c r="L477" i="4"/>
  <c r="O44" i="5" s="1"/>
  <c r="DF170" i="4"/>
  <c r="AN477" i="4"/>
  <c r="AZ44" i="5" s="1"/>
  <c r="CQ171" i="4"/>
  <c r="N479" i="4"/>
  <c r="Q46" i="5" s="1"/>
  <c r="DG173" i="4"/>
  <c r="AO480" i="4"/>
  <c r="BA47" i="5" s="1"/>
  <c r="CO174" i="4"/>
  <c r="EG185" i="4" s="1"/>
  <c r="L481" i="4"/>
  <c r="O48" i="5" s="1"/>
  <c r="DF174" i="4"/>
  <c r="AN481" i="4"/>
  <c r="AZ48" i="5" s="1"/>
  <c r="CQ176" i="4"/>
  <c r="N483" i="4"/>
  <c r="Q50" i="5" s="1"/>
  <c r="DG181" i="4"/>
  <c r="AO484" i="4"/>
  <c r="BA51" i="5" s="1"/>
  <c r="CO179" i="4"/>
  <c r="L485" i="4"/>
  <c r="O52" i="5" s="1"/>
  <c r="DF182" i="4"/>
  <c r="AN485" i="4"/>
  <c r="AZ52" i="5" s="1"/>
  <c r="DE183" i="4"/>
  <c r="AM486" i="4"/>
  <c r="AY53" i="5" s="1"/>
  <c r="CQ181" i="4"/>
  <c r="N487" i="4"/>
  <c r="Q54" i="5" s="1"/>
  <c r="CP182" i="4"/>
  <c r="M488" i="4"/>
  <c r="P55" i="5" s="1"/>
  <c r="DG186" i="4"/>
  <c r="AO488" i="4"/>
  <c r="BA55" i="5" s="1"/>
  <c r="CO183" i="4"/>
  <c r="L489" i="4"/>
  <c r="O56" i="5" s="1"/>
  <c r="DF187" i="4"/>
  <c r="AN489" i="4"/>
  <c r="AZ56" i="5" s="1"/>
  <c r="DE188" i="4"/>
  <c r="AM490" i="4"/>
  <c r="AY57" i="5" s="1"/>
  <c r="CP186" i="4"/>
  <c r="M491" i="4"/>
  <c r="P58" i="5" s="1"/>
  <c r="DG189" i="4"/>
  <c r="AO491" i="4"/>
  <c r="BA58" i="5" s="1"/>
  <c r="CO187" i="4"/>
  <c r="L492" i="4"/>
  <c r="O59" i="5" s="1"/>
  <c r="DF190" i="4"/>
  <c r="AN492" i="4"/>
  <c r="AZ59" i="5" s="1"/>
  <c r="CQ189" i="4"/>
  <c r="N494" i="4"/>
  <c r="Q61" i="5" s="1"/>
  <c r="CP190" i="4"/>
  <c r="M495" i="4"/>
  <c r="P62" i="5" s="1"/>
  <c r="DG194" i="4"/>
  <c r="AO495" i="4"/>
  <c r="BA62" i="5" s="1"/>
  <c r="CO191" i="4"/>
  <c r="L496" i="4"/>
  <c r="O63" i="5" s="1"/>
  <c r="CO194" i="4"/>
  <c r="CO193" i="4" s="1"/>
  <c r="L498" i="4"/>
  <c r="O65" i="5" s="1"/>
  <c r="CI230" i="4"/>
  <c r="EG232" i="4" s="1"/>
  <c r="R15" i="5"/>
  <c r="CK231" i="4"/>
  <c r="T16" i="5"/>
  <c r="CY232" i="4"/>
  <c r="AP450" i="4"/>
  <c r="BB17" i="5" s="1"/>
  <c r="CK233" i="4"/>
  <c r="T18" i="5"/>
  <c r="CY234" i="4"/>
  <c r="AP452" i="4"/>
  <c r="BB19" i="5" s="1"/>
  <c r="CJ235" i="4"/>
  <c r="EH237" i="4" s="1"/>
  <c r="S20" i="5"/>
  <c r="CJ236" i="4"/>
  <c r="EH238" i="4" s="1"/>
  <c r="S21" i="5"/>
  <c r="DA236" i="4"/>
  <c r="AR454" i="4"/>
  <c r="BD21" i="5" s="1"/>
  <c r="CI237" i="4"/>
  <c r="EG239" i="4" s="1"/>
  <c r="R22" i="5"/>
  <c r="CZ241" i="4"/>
  <c r="AQ456" i="4"/>
  <c r="BC23" i="5" s="1"/>
  <c r="CY242" i="4"/>
  <c r="AP457" i="4"/>
  <c r="BB24" i="5" s="1"/>
  <c r="CK241" i="4"/>
  <c r="T25" i="5"/>
  <c r="CZ244" i="4"/>
  <c r="AQ459" i="4"/>
  <c r="BC26" i="5" s="1"/>
  <c r="CJ244" i="4"/>
  <c r="S27" i="5"/>
  <c r="DA245" i="4"/>
  <c r="AR460" i="4"/>
  <c r="BD27" i="5" s="1"/>
  <c r="CI245" i="4"/>
  <c r="R28" i="5"/>
  <c r="CZ246" i="4"/>
  <c r="AQ461" i="4"/>
  <c r="BC28" i="5" s="1"/>
  <c r="CK246" i="4"/>
  <c r="T29" i="5"/>
  <c r="CJ247" i="4"/>
  <c r="S30" i="5"/>
  <c r="DA248" i="4"/>
  <c r="AR463" i="4"/>
  <c r="BD30" i="5" s="1"/>
  <c r="CI248" i="4"/>
  <c r="R31" i="5"/>
  <c r="CZ249" i="4"/>
  <c r="AQ464" i="4"/>
  <c r="BC31" i="5" s="1"/>
  <c r="CO230" i="4"/>
  <c r="EG245" i="4" s="1"/>
  <c r="R34" i="5"/>
  <c r="DF230" i="4"/>
  <c r="AQ467" i="4"/>
  <c r="BC34" i="5" s="1"/>
  <c r="DE231" i="4"/>
  <c r="AP468" i="4"/>
  <c r="BB35" i="5" s="1"/>
  <c r="CQ232" i="4"/>
  <c r="T36" i="5"/>
  <c r="DG253" i="4"/>
  <c r="DE233" i="4"/>
  <c r="AP470" i="4"/>
  <c r="BB37" i="5" s="1"/>
  <c r="CQ235" i="4"/>
  <c r="T38" i="5"/>
  <c r="CP236" i="4"/>
  <c r="EH249" i="4" s="1"/>
  <c r="S39" i="5"/>
  <c r="DG235" i="4"/>
  <c r="DX235" i="4" s="1"/>
  <c r="AR472" i="4"/>
  <c r="BD39" i="5" s="1"/>
  <c r="DF236" i="4"/>
  <c r="DY236" i="4" s="1"/>
  <c r="AQ473" i="4"/>
  <c r="BC40" i="5" s="1"/>
  <c r="DE237" i="4"/>
  <c r="AP474" i="4"/>
  <c r="BB41" i="5" s="1"/>
  <c r="CO240" i="4"/>
  <c r="EG253" i="4" s="1"/>
  <c r="R43" i="5"/>
  <c r="DF241" i="4"/>
  <c r="AQ476" i="4"/>
  <c r="BC43" i="5" s="1"/>
  <c r="DE242" i="4"/>
  <c r="AP477" i="4"/>
  <c r="BB44" i="5" s="1"/>
  <c r="CP242" i="4"/>
  <c r="EH255" i="4" s="1"/>
  <c r="S45" i="5"/>
  <c r="DG243" i="4"/>
  <c r="DY243" i="4" s="1"/>
  <c r="AR478" i="4"/>
  <c r="BD45" i="5" s="1"/>
  <c r="DF262" i="4"/>
  <c r="FK230" i="4" s="1"/>
  <c r="DE244" i="4"/>
  <c r="AP479" i="4"/>
  <c r="BB46" i="5" s="1"/>
  <c r="CP246" i="4"/>
  <c r="EH257" i="4" s="1"/>
  <c r="S48" i="5"/>
  <c r="DG246" i="4"/>
  <c r="AR481" i="4"/>
  <c r="BD48" i="5" s="1"/>
  <c r="CO247" i="4"/>
  <c r="EG258" i="4" s="1"/>
  <c r="R49" i="5"/>
  <c r="CP251" i="4"/>
  <c r="S52" i="5"/>
  <c r="DG254" i="4"/>
  <c r="AR485" i="4"/>
  <c r="BD52" i="5" s="1"/>
  <c r="CO252" i="4"/>
  <c r="R53" i="5"/>
  <c r="DF255" i="4"/>
  <c r="FJ235" i="4" s="1"/>
  <c r="FN235" i="4" s="1"/>
  <c r="AQ486" i="4"/>
  <c r="BC53" i="5" s="1"/>
  <c r="CQ254" i="4"/>
  <c r="T55" i="5"/>
  <c r="CP255" i="4"/>
  <c r="S56" i="5"/>
  <c r="DG259" i="4"/>
  <c r="AR489" i="4"/>
  <c r="BD56" i="5" s="1"/>
  <c r="DF260" i="4"/>
  <c r="AQ490" i="4"/>
  <c r="BC57" i="5" s="1"/>
  <c r="CQ258" i="4"/>
  <c r="T58" i="5"/>
  <c r="CP259" i="4"/>
  <c r="S59" i="5"/>
  <c r="DG262" i="4"/>
  <c r="AR492" i="4"/>
  <c r="BD59" i="5" s="1"/>
  <c r="CO260" i="4"/>
  <c r="R60" i="5"/>
  <c r="DE265" i="4"/>
  <c r="AP494" i="4"/>
  <c r="BB61" i="5" s="1"/>
  <c r="CQ262" i="4"/>
  <c r="T62" i="5"/>
  <c r="CP263" i="4"/>
  <c r="S63" i="5"/>
  <c r="CP266" i="4"/>
  <c r="CP265" i="4" s="1"/>
  <c r="S65" i="5"/>
  <c r="CI302" i="4"/>
  <c r="EG304" i="4" s="1"/>
  <c r="U15" i="5"/>
  <c r="CZ302" i="4"/>
  <c r="AT448" i="4"/>
  <c r="BF15" i="5" s="1"/>
  <c r="CI303" i="4"/>
  <c r="EG305" i="4" s="1"/>
  <c r="U16" i="5"/>
  <c r="CZ303" i="4"/>
  <c r="AT449" i="4"/>
  <c r="BF16" i="5" s="1"/>
  <c r="CJ304" i="4"/>
  <c r="EH306" i="4" s="1"/>
  <c r="V17" i="5"/>
  <c r="DA304" i="4"/>
  <c r="AU450" i="4"/>
  <c r="BG17" i="5" s="1"/>
  <c r="CY306" i="4"/>
  <c r="CJ306" i="4"/>
  <c r="EH308" i="4" s="1"/>
  <c r="V19" i="5"/>
  <c r="DA306" i="4"/>
  <c r="AU452" i="4"/>
  <c r="BG19" i="5" s="1"/>
  <c r="CK308" i="4"/>
  <c r="CK307" i="4"/>
  <c r="W20" i="5"/>
  <c r="CY308" i="4"/>
  <c r="AS454" i="4"/>
  <c r="BE21" i="5" s="1"/>
  <c r="CK309" i="4"/>
  <c r="W22" i="5"/>
  <c r="CY313" i="4"/>
  <c r="AS456" i="4"/>
  <c r="BE23" i="5" s="1"/>
  <c r="CK312" i="4"/>
  <c r="W24" i="5"/>
  <c r="CY315" i="4"/>
  <c r="AS458" i="4"/>
  <c r="BE25" i="5" s="1"/>
  <c r="CI316" i="4"/>
  <c r="U27" i="5"/>
  <c r="CZ317" i="4"/>
  <c r="AT460" i="4"/>
  <c r="BF27" i="5" s="1"/>
  <c r="CY318" i="4"/>
  <c r="AS461" i="4"/>
  <c r="BE28" i="5" s="1"/>
  <c r="CJ318" i="4"/>
  <c r="V29" i="5"/>
  <c r="DA319" i="4"/>
  <c r="AU462" i="4"/>
  <c r="BG29" i="5" s="1"/>
  <c r="CI319" i="4"/>
  <c r="U30" i="5"/>
  <c r="CZ320" i="4"/>
  <c r="AT463" i="4"/>
  <c r="BF30" i="5" s="1"/>
  <c r="CK320" i="4"/>
  <c r="W31" i="5"/>
  <c r="DG304" i="4"/>
  <c r="AU469" i="4"/>
  <c r="BG36" i="5" s="1"/>
  <c r="BG71" i="5" s="1"/>
  <c r="CO308" i="4"/>
  <c r="EG321" i="4" s="1"/>
  <c r="U39" i="5"/>
  <c r="DF307" i="4"/>
  <c r="AT472" i="4"/>
  <c r="BF39" i="5" s="1"/>
  <c r="DE308" i="4"/>
  <c r="DV308" i="4" s="1"/>
  <c r="AS473" i="4"/>
  <c r="BE40" i="5" s="1"/>
  <c r="CQ310" i="4"/>
  <c r="W41" i="5"/>
  <c r="DE313" i="4"/>
  <c r="AS476" i="4"/>
  <c r="BE43" i="5" s="1"/>
  <c r="CP313" i="4"/>
  <c r="EH326" i="4" s="1"/>
  <c r="V44" i="5"/>
  <c r="DG314" i="4"/>
  <c r="DX314" i="4" s="1"/>
  <c r="AU477" i="4"/>
  <c r="BG44" i="5" s="1"/>
  <c r="DE315" i="4"/>
  <c r="AS478" i="4"/>
  <c r="BE45" i="5" s="1"/>
  <c r="CP315" i="4"/>
  <c r="EH328" i="4" s="1"/>
  <c r="V46" i="5"/>
  <c r="DG316" i="4"/>
  <c r="AU479" i="4"/>
  <c r="BG46" i="5" s="1"/>
  <c r="DE317" i="4"/>
  <c r="AS480" i="4"/>
  <c r="BE47" i="5" s="1"/>
  <c r="CQ318" i="4"/>
  <c r="W48" i="5"/>
  <c r="CO319" i="4"/>
  <c r="EG330" i="4" s="1"/>
  <c r="U49" i="5"/>
  <c r="CO323" i="4"/>
  <c r="U52" i="5"/>
  <c r="DG333" i="4"/>
  <c r="DX333" i="4" s="1"/>
  <c r="AU491" i="4"/>
  <c r="BG58" i="5" s="1"/>
  <c r="DF334" i="4"/>
  <c r="FK302" i="4" s="1"/>
  <c r="AT492" i="4"/>
  <c r="BF59" i="5" s="1"/>
  <c r="CO338" i="4"/>
  <c r="CO337" i="4" s="1"/>
  <c r="U65" i="5"/>
  <c r="CY374" i="4"/>
  <c r="EL409" i="4" s="1"/>
  <c r="CI374" i="4"/>
  <c r="EG376" i="4" s="1"/>
  <c r="X15" i="5"/>
  <c r="CZ374" i="4"/>
  <c r="AW448" i="4"/>
  <c r="BI15" i="5" s="1"/>
  <c r="CK375" i="4"/>
  <c r="Z16" i="5"/>
  <c r="CJ376" i="4"/>
  <c r="EH378" i="4" s="1"/>
  <c r="Y17" i="5"/>
  <c r="DA376" i="4"/>
  <c r="AX450" i="4"/>
  <c r="BJ17" i="5" s="1"/>
  <c r="CY377" i="4"/>
  <c r="AV451" i="4"/>
  <c r="BH18" i="5" s="1"/>
  <c r="DG379" i="4"/>
  <c r="CY378" i="4"/>
  <c r="AV452" i="4"/>
  <c r="BH19" i="5" s="1"/>
  <c r="CI379" i="4"/>
  <c r="EG381" i="4" s="1"/>
  <c r="X20" i="5"/>
  <c r="CZ379" i="4"/>
  <c r="AW453" i="4"/>
  <c r="BI20" i="5" s="1"/>
  <c r="CK380" i="4"/>
  <c r="Z21" i="5"/>
  <c r="CJ381" i="4"/>
  <c r="EH383" i="4" s="1"/>
  <c r="Y22" i="5"/>
  <c r="CZ385" i="4"/>
  <c r="AW456" i="4"/>
  <c r="BI23" i="5" s="1"/>
  <c r="CY386" i="4"/>
  <c r="AV457" i="4"/>
  <c r="BH24" i="5" s="1"/>
  <c r="CI385" i="4"/>
  <c r="EG385" i="4" s="1"/>
  <c r="X25" i="5"/>
  <c r="CZ387" i="4"/>
  <c r="AW458" i="4"/>
  <c r="BI25" i="5" s="1"/>
  <c r="CY389" i="4"/>
  <c r="AV460" i="4"/>
  <c r="BH27" i="5" s="1"/>
  <c r="CK389" i="4"/>
  <c r="Z28" i="5"/>
  <c r="CI390" i="4"/>
  <c r="X29" i="5"/>
  <c r="CZ391" i="4"/>
  <c r="DP391" i="4" s="1"/>
  <c r="AW462" i="4"/>
  <c r="BI29" i="5" s="1"/>
  <c r="CY392" i="4"/>
  <c r="AV463" i="4"/>
  <c r="BH30" i="5" s="1"/>
  <c r="CK392" i="4"/>
  <c r="Z31" i="5"/>
  <c r="CQ374" i="4"/>
  <c r="Z34" i="5"/>
  <c r="CP375" i="4"/>
  <c r="EH390" i="4" s="1"/>
  <c r="Y35" i="5"/>
  <c r="DG375" i="4"/>
  <c r="AX468" i="4"/>
  <c r="BJ35" i="5" s="1"/>
  <c r="CO376" i="4"/>
  <c r="EG391" i="4" s="1"/>
  <c r="X36" i="5"/>
  <c r="DF376" i="4"/>
  <c r="AW469" i="4"/>
  <c r="BI36" i="5" s="1"/>
  <c r="BI71" i="5" s="1"/>
  <c r="DG377" i="4"/>
  <c r="DX377" i="4" s="1"/>
  <c r="AX470" i="4"/>
  <c r="BJ37" i="5" s="1"/>
  <c r="CO379" i="4"/>
  <c r="EG392" i="4" s="1"/>
  <c r="X38" i="5"/>
  <c r="CQ380" i="4"/>
  <c r="Z39" i="5"/>
  <c r="CP381" i="4"/>
  <c r="EH394" i="4" s="1"/>
  <c r="Y40" i="5"/>
  <c r="DG380" i="4"/>
  <c r="AX473" i="4"/>
  <c r="BJ40" i="5" s="1"/>
  <c r="CO382" i="4"/>
  <c r="EG395" i="4" s="1"/>
  <c r="X41" i="5"/>
  <c r="DF381" i="4"/>
  <c r="AW474" i="4"/>
  <c r="BI41" i="5" s="1"/>
  <c r="CP384" i="4"/>
  <c r="EH397" i="4" s="1"/>
  <c r="Y43" i="5"/>
  <c r="DG385" i="4"/>
  <c r="DY385" i="4" s="1"/>
  <c r="AX476" i="4"/>
  <c r="BJ43" i="5" s="1"/>
  <c r="CO385" i="4"/>
  <c r="EG398" i="4" s="1"/>
  <c r="X44" i="5"/>
  <c r="DF386" i="4"/>
  <c r="DW386" i="4" s="1"/>
  <c r="AW477" i="4"/>
  <c r="BI44" i="5" s="1"/>
  <c r="DE388" i="4"/>
  <c r="AV479" i="4"/>
  <c r="BH46" i="5" s="1"/>
  <c r="CO390" i="4"/>
  <c r="EG401" i="4" s="1"/>
  <c r="X48" i="5"/>
  <c r="DF390" i="4"/>
  <c r="AW481" i="4"/>
  <c r="BI48" i="5" s="1"/>
  <c r="CP392" i="4"/>
  <c r="EH403" i="4" s="1"/>
  <c r="Y50" i="5"/>
  <c r="DF397" i="4"/>
  <c r="AW484" i="4"/>
  <c r="BI51" i="5" s="1"/>
  <c r="DE398" i="4"/>
  <c r="AV485" i="4"/>
  <c r="BH52" i="5" s="1"/>
  <c r="CQ396" i="4"/>
  <c r="Z53" i="5"/>
  <c r="CP397" i="4"/>
  <c r="Y54" i="5"/>
  <c r="CO398" i="4"/>
  <c r="X55" i="5"/>
  <c r="DF402" i="4"/>
  <c r="DW402" i="4" s="1"/>
  <c r="AW488" i="4"/>
  <c r="BI55" i="5" s="1"/>
  <c r="DE403" i="4"/>
  <c r="AV489" i="4"/>
  <c r="BH56" i="5" s="1"/>
  <c r="CO402" i="4"/>
  <c r="X58" i="5"/>
  <c r="DF405" i="4"/>
  <c r="FK385" i="4" s="1"/>
  <c r="FN385" i="4" s="1"/>
  <c r="AW491" i="4"/>
  <c r="BI58" i="5" s="1"/>
  <c r="CQ404" i="4"/>
  <c r="Z60" i="5"/>
  <c r="CP405" i="4"/>
  <c r="Y61" i="5"/>
  <c r="DG409" i="4"/>
  <c r="AX494" i="4"/>
  <c r="BJ61" i="5" s="1"/>
  <c r="CO406" i="4"/>
  <c r="X62" i="5"/>
  <c r="DF410" i="4"/>
  <c r="DV410" i="4" s="1"/>
  <c r="AW495" i="4"/>
  <c r="BI62" i="5" s="1"/>
  <c r="Y446" i="4"/>
  <c r="J13" i="7" s="1"/>
  <c r="M13" i="7" s="1"/>
  <c r="S13" i="7" s="1"/>
  <c r="Y456" i="4"/>
  <c r="J23" i="7" s="1"/>
  <c r="M23" i="7" s="1"/>
  <c r="S23" i="7" s="1"/>
  <c r="CJ19" i="4"/>
  <c r="EH21" i="4" s="1"/>
  <c r="G453" i="4"/>
  <c r="CJ24" i="4"/>
  <c r="EH24" i="4" s="1"/>
  <c r="G457" i="4"/>
  <c r="CJ29" i="4"/>
  <c r="G461" i="4"/>
  <c r="K33" i="5"/>
  <c r="AC33" i="5" s="1"/>
  <c r="AI33" i="5" s="1"/>
  <c r="Z466" i="4"/>
  <c r="K33" i="7" s="1"/>
  <c r="N33" i="7" s="1"/>
  <c r="T33" i="7" s="1"/>
  <c r="K37" i="5"/>
  <c r="AC37" i="5" s="1"/>
  <c r="AI37" i="5" s="1"/>
  <c r="Z470" i="4"/>
  <c r="K37" i="7" s="1"/>
  <c r="N37" i="7" s="1"/>
  <c r="T37" i="7" s="1"/>
  <c r="CQ22" i="4"/>
  <c r="CB454" i="4" s="1"/>
  <c r="BA21" i="7" s="1"/>
  <c r="BD21" i="7" s="1"/>
  <c r="BJ21" i="7" s="1"/>
  <c r="H474" i="4"/>
  <c r="CP25" i="4"/>
  <c r="EH38" i="4" s="1"/>
  <c r="G477" i="4"/>
  <c r="CP30" i="4"/>
  <c r="EH41" i="4" s="1"/>
  <c r="G481" i="4"/>
  <c r="CP35" i="4"/>
  <c r="G485" i="4"/>
  <c r="CO38" i="4"/>
  <c r="F488" i="4"/>
  <c r="CO43" i="4"/>
  <c r="F492" i="4"/>
  <c r="CQ45" i="4"/>
  <c r="CB477" i="4" s="1"/>
  <c r="BA44" i="7" s="1"/>
  <c r="BD44" i="7" s="1"/>
  <c r="BJ44" i="7" s="1"/>
  <c r="H494" i="4"/>
  <c r="DA14" i="4"/>
  <c r="EM48" i="4" s="1"/>
  <c r="AI448" i="4"/>
  <c r="AU15" i="5" s="1"/>
  <c r="DA25" i="4"/>
  <c r="AI456" i="4"/>
  <c r="AU23" i="5" s="1"/>
  <c r="DA29" i="4"/>
  <c r="AI460" i="4"/>
  <c r="AU27" i="5" s="1"/>
  <c r="DE17" i="4"/>
  <c r="AG470" i="4"/>
  <c r="AS37" i="5" s="1"/>
  <c r="DG19" i="4"/>
  <c r="AI472" i="4"/>
  <c r="AU39" i="5" s="1"/>
  <c r="DG25" i="4"/>
  <c r="AI476" i="4"/>
  <c r="AU43" i="5" s="1"/>
  <c r="DF28" i="4"/>
  <c r="AH479" i="4"/>
  <c r="AT46" i="5" s="1"/>
  <c r="DG29" i="4"/>
  <c r="AI480" i="4"/>
  <c r="AU47" i="5" s="1"/>
  <c r="DF45" i="4"/>
  <c r="FK25" i="4" s="1"/>
  <c r="AH491" i="4"/>
  <c r="AT58" i="5" s="1"/>
  <c r="CI86" i="4"/>
  <c r="EG88" i="4" s="1"/>
  <c r="I448" i="4"/>
  <c r="CJ87" i="4"/>
  <c r="EH89" i="4" s="1"/>
  <c r="J449" i="4"/>
  <c r="M16" i="5" s="1"/>
  <c r="CK88" i="4"/>
  <c r="K450" i="4"/>
  <c r="N17" i="5" s="1"/>
  <c r="CI89" i="4"/>
  <c r="EG91" i="4" s="1"/>
  <c r="I451" i="4"/>
  <c r="L18" i="5" s="1"/>
  <c r="DA91" i="4"/>
  <c r="AL453" i="4"/>
  <c r="AX20" i="5" s="1"/>
  <c r="DA92" i="4"/>
  <c r="AL454" i="4"/>
  <c r="AX21" i="5" s="1"/>
  <c r="CJ96" i="4"/>
  <c r="EH96" i="4" s="1"/>
  <c r="J457" i="4"/>
  <c r="M24" i="5" s="1"/>
  <c r="CI100" i="4"/>
  <c r="I460" i="4"/>
  <c r="L27" i="5" s="1"/>
  <c r="CY102" i="4"/>
  <c r="AJ461" i="4"/>
  <c r="AV28" i="5" s="1"/>
  <c r="DA103" i="4"/>
  <c r="AL462" i="4"/>
  <c r="AX29" i="5" s="1"/>
  <c r="CY104" i="4"/>
  <c r="DP104" i="4" s="1"/>
  <c r="AJ463" i="4"/>
  <c r="AV30" i="5" s="1"/>
  <c r="CO88" i="4"/>
  <c r="EG103" i="4" s="1"/>
  <c r="I469" i="4"/>
  <c r="L36" i="5" s="1"/>
  <c r="DF88" i="4"/>
  <c r="AK469" i="4"/>
  <c r="AW36" i="5" s="1"/>
  <c r="AW71" i="5" s="1"/>
  <c r="CQ92" i="4"/>
  <c r="K472" i="4"/>
  <c r="N39" i="5" s="1"/>
  <c r="DG92" i="4"/>
  <c r="AL473" i="4"/>
  <c r="AX40" i="5" s="1"/>
  <c r="CO97" i="4"/>
  <c r="EG110" i="4" s="1"/>
  <c r="I477" i="4"/>
  <c r="L44" i="5" s="1"/>
  <c r="DE99" i="4"/>
  <c r="DW99" i="4" s="1"/>
  <c r="AJ478" i="4"/>
  <c r="AV45" i="5" s="1"/>
  <c r="CQ99" i="4"/>
  <c r="K479" i="4"/>
  <c r="N46" i="5" s="1"/>
  <c r="DF101" i="4"/>
  <c r="DX101" i="4" s="1"/>
  <c r="AK480" i="4"/>
  <c r="AW47" i="5" s="1"/>
  <c r="CP108" i="4"/>
  <c r="J486" i="4"/>
  <c r="M53" i="5" s="1"/>
  <c r="DG111" i="4"/>
  <c r="AL486" i="4"/>
  <c r="AX53" i="5" s="1"/>
  <c r="DG116" i="4"/>
  <c r="AL490" i="4"/>
  <c r="AX57" i="5" s="1"/>
  <c r="DE117" i="4"/>
  <c r="AJ491" i="4"/>
  <c r="AV58" i="5" s="1"/>
  <c r="CO117" i="4"/>
  <c r="I494" i="4"/>
  <c r="L61" i="5" s="1"/>
  <c r="DE122" i="4"/>
  <c r="DV122" i="4" s="1"/>
  <c r="AJ495" i="4"/>
  <c r="AV62" i="5" s="1"/>
  <c r="CQ119" i="4"/>
  <c r="K496" i="4"/>
  <c r="N63" i="5" s="1"/>
  <c r="CI158" i="4"/>
  <c r="EG160" i="4" s="1"/>
  <c r="L448" i="4"/>
  <c r="O15" i="5" s="1"/>
  <c r="CJ160" i="4"/>
  <c r="EH162" i="4" s="1"/>
  <c r="M450" i="4"/>
  <c r="P17" i="5" s="1"/>
  <c r="CJ161" i="4"/>
  <c r="EH163" i="4" s="1"/>
  <c r="M451" i="4"/>
  <c r="P18" i="5" s="1"/>
  <c r="CY162" i="4"/>
  <c r="DP162" i="4" s="1"/>
  <c r="AM452" i="4"/>
  <c r="AY19" i="5" s="1"/>
  <c r="CK163" i="4"/>
  <c r="N453" i="4"/>
  <c r="Q20" i="5" s="1"/>
  <c r="CJ164" i="4"/>
  <c r="EH166" i="4" s="1"/>
  <c r="M454" i="4"/>
  <c r="P21" i="5" s="1"/>
  <c r="DA169" i="4"/>
  <c r="AO456" i="4"/>
  <c r="BA23" i="5" s="1"/>
  <c r="CY170" i="4"/>
  <c r="AM457" i="4"/>
  <c r="AY24" i="5" s="1"/>
  <c r="CK172" i="4"/>
  <c r="N460" i="4"/>
  <c r="Q27" i="5" s="1"/>
  <c r="CZ174" i="4"/>
  <c r="AN461" i="4"/>
  <c r="AZ28" i="5" s="1"/>
  <c r="CK174" i="4"/>
  <c r="N462" i="4"/>
  <c r="Q29" i="5" s="1"/>
  <c r="CZ176" i="4"/>
  <c r="DQ176" i="4" s="1"/>
  <c r="AN463" i="4"/>
  <c r="AZ30" i="5" s="1"/>
  <c r="CP163" i="4"/>
  <c r="EH176" i="4" s="1"/>
  <c r="M471" i="4"/>
  <c r="P38" i="5" s="1"/>
  <c r="CO164" i="4"/>
  <c r="EG177" i="4" s="1"/>
  <c r="L472" i="4"/>
  <c r="O39" i="5" s="1"/>
  <c r="DE164" i="4"/>
  <c r="DW164" i="4" s="1"/>
  <c r="AM473" i="4"/>
  <c r="AY40" i="5" s="1"/>
  <c r="CQ166" i="4"/>
  <c r="N474" i="4"/>
  <c r="Q41" i="5" s="1"/>
  <c r="CQ170" i="4"/>
  <c r="N478" i="4"/>
  <c r="Q45" i="5" s="1"/>
  <c r="CP171" i="4"/>
  <c r="EH184" i="4" s="1"/>
  <c r="M479" i="4"/>
  <c r="P46" i="5" s="1"/>
  <c r="DF173" i="4"/>
  <c r="DX173" i="4" s="1"/>
  <c r="AN480" i="4"/>
  <c r="AZ47" i="5" s="1"/>
  <c r="CQ180" i="4"/>
  <c r="N486" i="4"/>
  <c r="Q53" i="5" s="1"/>
  <c r="CP181" i="4"/>
  <c r="M487" i="4"/>
  <c r="P54" i="5" s="1"/>
  <c r="DF186" i="4"/>
  <c r="DX186" i="4" s="1"/>
  <c r="AN488" i="4"/>
  <c r="AZ55" i="5" s="1"/>
  <c r="DE187" i="4"/>
  <c r="DV187" i="4" s="1"/>
  <c r="AM489" i="4"/>
  <c r="AY56" i="5" s="1"/>
  <c r="CQ188" i="4"/>
  <c r="N493" i="4"/>
  <c r="Q60" i="5" s="1"/>
  <c r="CO190" i="4"/>
  <c r="L495" i="4"/>
  <c r="O62" i="5" s="1"/>
  <c r="CK29" i="4"/>
  <c r="H461" i="4"/>
  <c r="CI31" i="4"/>
  <c r="F463" i="4"/>
  <c r="CP15" i="4"/>
  <c r="EH30" i="4" s="1"/>
  <c r="G468" i="4"/>
  <c r="CO19" i="4"/>
  <c r="EG32" i="4" s="1"/>
  <c r="F471" i="4"/>
  <c r="CO23" i="4"/>
  <c r="EG36" i="4" s="1"/>
  <c r="F475" i="4"/>
  <c r="CQ25" i="4"/>
  <c r="H477" i="4"/>
  <c r="CQ30" i="4"/>
  <c r="H481" i="4"/>
  <c r="CQ35" i="4"/>
  <c r="H485" i="4"/>
  <c r="CO42" i="4"/>
  <c r="F491" i="4"/>
  <c r="CK14" i="4"/>
  <c r="H448" i="4"/>
  <c r="CJ17" i="4"/>
  <c r="EH19" i="4" s="1"/>
  <c r="G451" i="4"/>
  <c r="CK18" i="4"/>
  <c r="H452" i="4"/>
  <c r="CJ21" i="4"/>
  <c r="EH23" i="4" s="1"/>
  <c r="G455" i="4"/>
  <c r="CI25" i="4"/>
  <c r="EG25" i="4" s="1"/>
  <c r="F458" i="4"/>
  <c r="CK28" i="4"/>
  <c r="CB460" i="4" s="1"/>
  <c r="BA27" i="7" s="1"/>
  <c r="BD27" i="7" s="1"/>
  <c r="BJ27" i="7" s="1"/>
  <c r="H460" i="4"/>
  <c r="CI30" i="4"/>
  <c r="F462" i="4"/>
  <c r="CJ31" i="4"/>
  <c r="G463" i="4"/>
  <c r="CK32" i="4"/>
  <c r="H464" i="4"/>
  <c r="I33" i="5"/>
  <c r="AA33" i="5" s="1"/>
  <c r="AG33" i="5" s="1"/>
  <c r="X466" i="4"/>
  <c r="I33" i="7" s="1"/>
  <c r="L33" i="7" s="1"/>
  <c r="R33" i="7" s="1"/>
  <c r="CP14" i="4"/>
  <c r="EH29" i="4" s="1"/>
  <c r="G467" i="4"/>
  <c r="CQ15" i="4"/>
  <c r="H468" i="4"/>
  <c r="CP19" i="4"/>
  <c r="EH32" i="4" s="1"/>
  <c r="G471" i="4"/>
  <c r="CQ20" i="4"/>
  <c r="H472" i="4"/>
  <c r="CO22" i="4"/>
  <c r="EG35" i="4" s="1"/>
  <c r="F474" i="4"/>
  <c r="CP23" i="4"/>
  <c r="EH36" i="4" s="1"/>
  <c r="G475" i="4"/>
  <c r="CQ24" i="4"/>
  <c r="H476" i="4"/>
  <c r="CO26" i="4"/>
  <c r="EG39" i="4" s="1"/>
  <c r="F478" i="4"/>
  <c r="CP27" i="4"/>
  <c r="EH40" i="4" s="1"/>
  <c r="G479" i="4"/>
  <c r="K47" i="5"/>
  <c r="AC47" i="5" s="1"/>
  <c r="AI47" i="5" s="1"/>
  <c r="Z480" i="4"/>
  <c r="K47" i="7" s="1"/>
  <c r="N47" i="7" s="1"/>
  <c r="T47" i="7" s="1"/>
  <c r="CO31" i="4"/>
  <c r="EG42" i="4" s="1"/>
  <c r="F482" i="4"/>
  <c r="CP32" i="4"/>
  <c r="EH43" i="4" s="1"/>
  <c r="G483" i="4"/>
  <c r="K51" i="5"/>
  <c r="AC51" i="5" s="1"/>
  <c r="AI51" i="5" s="1"/>
  <c r="Z484" i="4"/>
  <c r="K51" i="7" s="1"/>
  <c r="N51" i="7" s="1"/>
  <c r="T51" i="7" s="1"/>
  <c r="CO36" i="4"/>
  <c r="F486" i="4"/>
  <c r="CP37" i="4"/>
  <c r="G487" i="4"/>
  <c r="CQ38" i="4"/>
  <c r="CB470" i="4" s="1"/>
  <c r="BA37" i="7" s="1"/>
  <c r="BD37" i="7" s="1"/>
  <c r="BJ37" i="7" s="1"/>
  <c r="H488" i="4"/>
  <c r="I57" i="5"/>
  <c r="AA57" i="5" s="1"/>
  <c r="AG57" i="5" s="1"/>
  <c r="X490" i="4"/>
  <c r="I57" i="7" s="1"/>
  <c r="L57" i="7" s="1"/>
  <c r="R57" i="7" s="1"/>
  <c r="CP42" i="4"/>
  <c r="G491" i="4"/>
  <c r="CQ43" i="4"/>
  <c r="H492" i="4"/>
  <c r="CO45" i="4"/>
  <c r="BZ477" i="4" s="1"/>
  <c r="AY44" i="7" s="1"/>
  <c r="BB44" i="7" s="1"/>
  <c r="BH44" i="7" s="1"/>
  <c r="F494" i="4"/>
  <c r="CP46" i="4"/>
  <c r="CA478" i="4" s="1"/>
  <c r="AZ45" i="7" s="1"/>
  <c r="BC45" i="7" s="1"/>
  <c r="BI45" i="7" s="1"/>
  <c r="G495" i="4"/>
  <c r="CQ47" i="4"/>
  <c r="H496" i="4"/>
  <c r="CO50" i="4"/>
  <c r="F498" i="4"/>
  <c r="J66" i="5"/>
  <c r="AB66" i="5" s="1"/>
  <c r="AH66" i="5" s="1"/>
  <c r="Y499" i="4"/>
  <c r="J66" i="7" s="1"/>
  <c r="M66" i="7" s="1"/>
  <c r="S66" i="7" s="1"/>
  <c r="CZ15" i="4"/>
  <c r="AH449" i="4"/>
  <c r="AT16" i="5" s="1"/>
  <c r="DA16" i="4"/>
  <c r="AI450" i="4"/>
  <c r="AU17" i="5" s="1"/>
  <c r="CZ19" i="4"/>
  <c r="AH453" i="4"/>
  <c r="AT20" i="5" s="1"/>
  <c r="DA20" i="4"/>
  <c r="AI454" i="4"/>
  <c r="AU21" i="5" s="1"/>
  <c r="CY25" i="4"/>
  <c r="AG456" i="4"/>
  <c r="AS23" i="5" s="1"/>
  <c r="CZ26" i="4"/>
  <c r="DP26" i="4" s="1"/>
  <c r="AH457" i="4"/>
  <c r="AT24" i="5" s="1"/>
  <c r="DA27" i="4"/>
  <c r="AI458" i="4"/>
  <c r="AU25" i="5" s="1"/>
  <c r="CY29" i="4"/>
  <c r="AG460" i="4"/>
  <c r="AS27" i="5" s="1"/>
  <c r="CZ30" i="4"/>
  <c r="AH461" i="4"/>
  <c r="AT28" i="5" s="1"/>
  <c r="DA31" i="4"/>
  <c r="DR31" i="4" s="1"/>
  <c r="AI462" i="4"/>
  <c r="AU29" i="5" s="1"/>
  <c r="CY33" i="4"/>
  <c r="AG464" i="4"/>
  <c r="AS31" i="5" s="1"/>
  <c r="BA466" i="4"/>
  <c r="AF33" i="7" s="1"/>
  <c r="AI33" i="7" s="1"/>
  <c r="AO33" i="7" s="1"/>
  <c r="DE15" i="4"/>
  <c r="AG468" i="4"/>
  <c r="AS35" i="5" s="1"/>
  <c r="DF16" i="4"/>
  <c r="AH469" i="4"/>
  <c r="AT36" i="5" s="1"/>
  <c r="DG17" i="4"/>
  <c r="AI470" i="4"/>
  <c r="AU37" i="5" s="1"/>
  <c r="DE19" i="4"/>
  <c r="AG472" i="4"/>
  <c r="AS39" i="5" s="1"/>
  <c r="DF20" i="4"/>
  <c r="AH473" i="4"/>
  <c r="AT40" i="5" s="1"/>
  <c r="DG21" i="4"/>
  <c r="AI474" i="4"/>
  <c r="AU41" i="5" s="1"/>
  <c r="DE25" i="4"/>
  <c r="AG476" i="4"/>
  <c r="AS43" i="5" s="1"/>
  <c r="DF26" i="4"/>
  <c r="AH477" i="4"/>
  <c r="AT44" i="5" s="1"/>
  <c r="DG27" i="4"/>
  <c r="AI478" i="4"/>
  <c r="AU45" i="5" s="1"/>
  <c r="DE29" i="4"/>
  <c r="AG480" i="4"/>
  <c r="AS47" i="5" s="1"/>
  <c r="DF30" i="4"/>
  <c r="AH481" i="4"/>
  <c r="AT48" i="5" s="1"/>
  <c r="BA482" i="4"/>
  <c r="AF49" i="7" s="1"/>
  <c r="AI49" i="7" s="1"/>
  <c r="AO49" i="7" s="1"/>
  <c r="DE37" i="4"/>
  <c r="AG484" i="4"/>
  <c r="AS51" i="5" s="1"/>
  <c r="DF38" i="4"/>
  <c r="FJ18" i="4" s="1"/>
  <c r="AH485" i="4"/>
  <c r="AT52" i="5" s="1"/>
  <c r="DG39" i="4"/>
  <c r="DX39" i="4" s="1"/>
  <c r="AI486" i="4"/>
  <c r="AU53" i="5" s="1"/>
  <c r="DE42" i="4"/>
  <c r="AG488" i="4"/>
  <c r="AS55" i="5" s="1"/>
  <c r="DF43" i="4"/>
  <c r="FK23" i="4" s="1"/>
  <c r="AH489" i="4"/>
  <c r="AT56" i="5" s="1"/>
  <c r="DG44" i="4"/>
  <c r="AI490" i="4"/>
  <c r="AU57" i="5" s="1"/>
  <c r="DE46" i="4"/>
  <c r="AG492" i="4"/>
  <c r="AS59" i="5" s="1"/>
  <c r="DG49" i="4"/>
  <c r="DG48" i="4" s="1"/>
  <c r="AI494" i="4"/>
  <c r="AU61" i="5" s="1"/>
  <c r="CK86" i="4"/>
  <c r="K448" i="4"/>
  <c r="N15" i="5" s="1"/>
  <c r="CI88" i="4"/>
  <c r="EG90" i="4" s="1"/>
  <c r="I450" i="4"/>
  <c r="L17" i="5" s="1"/>
  <c r="CZ88" i="4"/>
  <c r="AK450" i="4"/>
  <c r="AW17" i="5" s="1"/>
  <c r="CK89" i="4"/>
  <c r="K451" i="4"/>
  <c r="N18" i="5" s="1"/>
  <c r="CI90" i="4"/>
  <c r="EG92" i="4" s="1"/>
  <c r="I452" i="4"/>
  <c r="L19" i="5" s="1"/>
  <c r="CZ90" i="4"/>
  <c r="AK452" i="4"/>
  <c r="AW19" i="5" s="1"/>
  <c r="CY91" i="4"/>
  <c r="AJ453" i="4"/>
  <c r="AV20" i="5" s="1"/>
  <c r="CY92" i="4"/>
  <c r="AJ454" i="4"/>
  <c r="AV21" i="5" s="1"/>
  <c r="CJ93" i="4"/>
  <c r="EH95" i="4" s="1"/>
  <c r="J455" i="4"/>
  <c r="M22" i="5" s="1"/>
  <c r="CZ97" i="4"/>
  <c r="AK456" i="4"/>
  <c r="AW23" i="5" s="1"/>
  <c r="CY98" i="4"/>
  <c r="AJ457" i="4"/>
  <c r="AV24" i="5" s="1"/>
  <c r="CK97" i="4"/>
  <c r="CK95" i="4" s="1"/>
  <c r="K458" i="4"/>
  <c r="N25" i="5" s="1"/>
  <c r="CZ100" i="4"/>
  <c r="AK459" i="4"/>
  <c r="AW26" i="5" s="1"/>
  <c r="CK100" i="4"/>
  <c r="K460" i="4"/>
  <c r="N27" i="5" s="1"/>
  <c r="CJ101" i="4"/>
  <c r="J461" i="4"/>
  <c r="M28" i="5" s="1"/>
  <c r="DA102" i="4"/>
  <c r="AL461" i="4"/>
  <c r="AX28" i="5" s="1"/>
  <c r="CY103" i="4"/>
  <c r="AJ462" i="4"/>
  <c r="AV29" i="5" s="1"/>
  <c r="CJ103" i="4"/>
  <c r="J463" i="4"/>
  <c r="M30" i="5" s="1"/>
  <c r="DA104" i="4"/>
  <c r="DR104" i="4" s="1"/>
  <c r="AL463" i="4"/>
  <c r="AX30" i="5" s="1"/>
  <c r="CI104" i="4"/>
  <c r="I464" i="4"/>
  <c r="L31" i="5" s="1"/>
  <c r="CZ105" i="4"/>
  <c r="DP105" i="4" s="1"/>
  <c r="AK464" i="4"/>
  <c r="AW31" i="5" s="1"/>
  <c r="CO86" i="4"/>
  <c r="EG101" i="4" s="1"/>
  <c r="I467" i="4"/>
  <c r="L34" i="5" s="1"/>
  <c r="DF86" i="4"/>
  <c r="DV86" i="4" s="1"/>
  <c r="AK467" i="4"/>
  <c r="AW34" i="5" s="1"/>
  <c r="DE87" i="4"/>
  <c r="AJ468" i="4"/>
  <c r="AV35" i="5" s="1"/>
  <c r="DF89" i="4"/>
  <c r="AK470" i="4"/>
  <c r="AW37" i="5" s="1"/>
  <c r="CP91" i="4"/>
  <c r="EH104" i="4" s="1"/>
  <c r="J471" i="4"/>
  <c r="M38" i="5" s="1"/>
  <c r="DG90" i="4"/>
  <c r="DX90" i="4" s="1"/>
  <c r="AL471" i="4"/>
  <c r="AX38" i="5" s="1"/>
  <c r="CO92" i="4"/>
  <c r="EG105" i="4" s="1"/>
  <c r="I472" i="4"/>
  <c r="L39" i="5" s="1"/>
  <c r="DF91" i="4"/>
  <c r="AK472" i="4"/>
  <c r="AW39" i="5" s="1"/>
  <c r="DE92" i="4"/>
  <c r="AJ473" i="4"/>
  <c r="AV40" i="5" s="1"/>
  <c r="CP95" i="4"/>
  <c r="EH108" i="4" s="1"/>
  <c r="J475" i="4"/>
  <c r="M42" i="5" s="1"/>
  <c r="DE97" i="4"/>
  <c r="AJ476" i="4"/>
  <c r="AV43" i="5" s="1"/>
  <c r="CQ97" i="4"/>
  <c r="K477" i="4"/>
  <c r="N44" i="5" s="1"/>
  <c r="DG99" i="4"/>
  <c r="AL478" i="4"/>
  <c r="AX45" i="5" s="1"/>
  <c r="CO99" i="4"/>
  <c r="EG112" i="4" s="1"/>
  <c r="I479" i="4"/>
  <c r="L46" i="5" s="1"/>
  <c r="DF100" i="4"/>
  <c r="AK479" i="4"/>
  <c r="AW46" i="5" s="1"/>
  <c r="CP102" i="4"/>
  <c r="EH113" i="4" s="1"/>
  <c r="J481" i="4"/>
  <c r="M48" i="5" s="1"/>
  <c r="DG102" i="4"/>
  <c r="DX102" i="4" s="1"/>
  <c r="AL481" i="4"/>
  <c r="AX48" i="5" s="1"/>
  <c r="CQ104" i="4"/>
  <c r="K483" i="4"/>
  <c r="N50" i="5" s="1"/>
  <c r="DG109" i="4"/>
  <c r="AL484" i="4"/>
  <c r="AX51" i="5" s="1"/>
  <c r="CO107" i="4"/>
  <c r="I485" i="4"/>
  <c r="L52" i="5" s="1"/>
  <c r="DE111" i="4"/>
  <c r="AJ486" i="4"/>
  <c r="AV53" i="5" s="1"/>
  <c r="CQ109" i="4"/>
  <c r="K487" i="4"/>
  <c r="N54" i="5" s="1"/>
  <c r="DG114" i="4"/>
  <c r="AL488" i="4"/>
  <c r="AX55" i="5" s="1"/>
  <c r="CO111" i="4"/>
  <c r="I489" i="4"/>
  <c r="L56" i="5" s="1"/>
  <c r="DF115" i="4"/>
  <c r="AK489" i="4"/>
  <c r="AW56" i="5" s="1"/>
  <c r="DE116" i="4"/>
  <c r="AJ490" i="4"/>
  <c r="AV57" i="5" s="1"/>
  <c r="CP114" i="4"/>
  <c r="J491" i="4"/>
  <c r="M58" i="5" s="1"/>
  <c r="DG117" i="4"/>
  <c r="DY117" i="4" s="1"/>
  <c r="AL491" i="4"/>
  <c r="AX58" i="5" s="1"/>
  <c r="DF118" i="4"/>
  <c r="AK492" i="4"/>
  <c r="AW59" i="5" s="1"/>
  <c r="CQ117" i="4"/>
  <c r="K494" i="4"/>
  <c r="N61" i="5" s="1"/>
  <c r="CP118" i="4"/>
  <c r="J495" i="4"/>
  <c r="M62" i="5" s="1"/>
  <c r="DG122" i="4"/>
  <c r="DX122" i="4" s="1"/>
  <c r="AL495" i="4"/>
  <c r="AX62" i="5" s="1"/>
  <c r="CO122" i="4"/>
  <c r="CO121" i="4" s="1"/>
  <c r="I498" i="4"/>
  <c r="L65" i="5" s="1"/>
  <c r="CK158" i="4"/>
  <c r="N448" i="4"/>
  <c r="Q15" i="5" s="1"/>
  <c r="CI159" i="4"/>
  <c r="EG161" i="4" s="1"/>
  <c r="L449" i="4"/>
  <c r="O16" i="5" s="1"/>
  <c r="CZ159" i="4"/>
  <c r="DP159" i="4" s="1"/>
  <c r="AN449" i="4"/>
  <c r="AZ16" i="5" s="1"/>
  <c r="CY160" i="4"/>
  <c r="AM450" i="4"/>
  <c r="AY17" i="5" s="1"/>
  <c r="CY161" i="4"/>
  <c r="AM451" i="4"/>
  <c r="AY18" i="5" s="1"/>
  <c r="CJ162" i="4"/>
  <c r="EH164" i="4" s="1"/>
  <c r="M452" i="4"/>
  <c r="P19" i="5" s="1"/>
  <c r="DA162" i="4"/>
  <c r="DR162" i="4" s="1"/>
  <c r="AO452" i="4"/>
  <c r="BA19" i="5" s="1"/>
  <c r="CI163" i="4"/>
  <c r="EG165" i="4" s="1"/>
  <c r="L453" i="4"/>
  <c r="O20" i="5" s="1"/>
  <c r="CZ163" i="4"/>
  <c r="DP163" i="4" s="1"/>
  <c r="AN453" i="4"/>
  <c r="AZ20" i="5" s="1"/>
  <c r="CY164" i="4"/>
  <c r="AM454" i="4"/>
  <c r="AY21" i="5" s="1"/>
  <c r="CK165" i="4"/>
  <c r="N455" i="4"/>
  <c r="Q22" i="5" s="1"/>
  <c r="CY169" i="4"/>
  <c r="AM456" i="4"/>
  <c r="AY23" i="5" s="1"/>
  <c r="CJ168" i="4"/>
  <c r="EH168" i="4" s="1"/>
  <c r="M457" i="4"/>
  <c r="P24" i="5" s="1"/>
  <c r="DA170" i="4"/>
  <c r="DR170" i="4" s="1"/>
  <c r="AO457" i="4"/>
  <c r="BA24" i="5" s="1"/>
  <c r="CI169" i="4"/>
  <c r="EG169" i="4" s="1"/>
  <c r="L458" i="4"/>
  <c r="O25" i="5" s="1"/>
  <c r="CZ171" i="4"/>
  <c r="DP171" i="4" s="1"/>
  <c r="AN458" i="4"/>
  <c r="AZ25" i="5" s="1"/>
  <c r="CY172" i="4"/>
  <c r="AM459" i="4"/>
  <c r="AY26" i="5" s="1"/>
  <c r="CI172" i="4"/>
  <c r="L460" i="4"/>
  <c r="O27" i="5" s="1"/>
  <c r="CZ173" i="4"/>
  <c r="DP173" i="4" s="1"/>
  <c r="AN460" i="4"/>
  <c r="AZ27" i="5" s="1"/>
  <c r="CK173" i="4"/>
  <c r="N461" i="4"/>
  <c r="Q28" i="5" s="1"/>
  <c r="CI174" i="4"/>
  <c r="L462" i="4"/>
  <c r="O29" i="5" s="1"/>
  <c r="CZ175" i="4"/>
  <c r="AN462" i="4"/>
  <c r="AZ29" i="5" s="1"/>
  <c r="CK175" i="4"/>
  <c r="N463" i="4"/>
  <c r="Q30" i="5" s="1"/>
  <c r="CI176" i="4"/>
  <c r="L464" i="4"/>
  <c r="O31" i="5" s="1"/>
  <c r="CZ177" i="4"/>
  <c r="DO177" i="4" s="1"/>
  <c r="AN464" i="4"/>
  <c r="AZ31" i="5" s="1"/>
  <c r="CO158" i="4"/>
  <c r="EG173" i="4" s="1"/>
  <c r="L467" i="4"/>
  <c r="O34" i="5" s="1"/>
  <c r="DF158" i="4"/>
  <c r="DV158" i="4" s="1"/>
  <c r="AN467" i="4"/>
  <c r="AZ34" i="5" s="1"/>
  <c r="DE159" i="4"/>
  <c r="AM468" i="4"/>
  <c r="AY35" i="5" s="1"/>
  <c r="CP160" i="4"/>
  <c r="EH175" i="4" s="1"/>
  <c r="M469" i="4"/>
  <c r="P36" i="5" s="1"/>
  <c r="DG160" i="4"/>
  <c r="AO469" i="4"/>
  <c r="BA36" i="5" s="1"/>
  <c r="BA71" i="5" s="1"/>
  <c r="DF161" i="4"/>
  <c r="DW161" i="4" s="1"/>
  <c r="AN470" i="4"/>
  <c r="AZ37" i="5" s="1"/>
  <c r="CQ164" i="4"/>
  <c r="N472" i="4"/>
  <c r="Q39" i="5" s="1"/>
  <c r="DG164" i="4"/>
  <c r="DY164" i="4" s="1"/>
  <c r="AO473" i="4"/>
  <c r="BA40" i="5" s="1"/>
  <c r="CO166" i="4"/>
  <c r="EG179" i="4" s="1"/>
  <c r="L474" i="4"/>
  <c r="O41" i="5" s="1"/>
  <c r="DF165" i="4"/>
  <c r="AN474" i="4"/>
  <c r="AZ41" i="5" s="1"/>
  <c r="CQ168" i="4"/>
  <c r="N476" i="4"/>
  <c r="Q43" i="5" s="1"/>
  <c r="CP169" i="4"/>
  <c r="EH182" i="4" s="1"/>
  <c r="M477" i="4"/>
  <c r="P44" i="5" s="1"/>
  <c r="DG170" i="4"/>
  <c r="DX170" i="4" s="1"/>
  <c r="AO477" i="4"/>
  <c r="BA44" i="5" s="1"/>
  <c r="CO170" i="4"/>
  <c r="EG183" i="4" s="1"/>
  <c r="L478" i="4"/>
  <c r="O45" i="5" s="1"/>
  <c r="DF171" i="4"/>
  <c r="DW171" i="4" s="1"/>
  <c r="AN478" i="4"/>
  <c r="AZ45" i="5" s="1"/>
  <c r="DE172" i="4"/>
  <c r="AM479" i="4"/>
  <c r="AY46" i="5" s="1"/>
  <c r="CP174" i="4"/>
  <c r="EH185" i="4" s="1"/>
  <c r="M481" i="4"/>
  <c r="P48" i="5" s="1"/>
  <c r="DG174" i="4"/>
  <c r="DX174" i="4" s="1"/>
  <c r="AO481" i="4"/>
  <c r="BA48" i="5" s="1"/>
  <c r="CO175" i="4"/>
  <c r="EG186" i="4" s="1"/>
  <c r="L482" i="4"/>
  <c r="O49" i="5" s="1"/>
  <c r="CP179" i="4"/>
  <c r="M485" i="4"/>
  <c r="P52" i="5" s="1"/>
  <c r="DG182" i="4"/>
  <c r="DX182" i="4" s="1"/>
  <c r="AO485" i="4"/>
  <c r="BA52" i="5" s="1"/>
  <c r="DF183" i="4"/>
  <c r="AN486" i="4"/>
  <c r="AZ53" i="5" s="1"/>
  <c r="CQ182" i="4"/>
  <c r="N488" i="4"/>
  <c r="Q55" i="5" s="1"/>
  <c r="CP183" i="4"/>
  <c r="M489" i="4"/>
  <c r="P56" i="5" s="1"/>
  <c r="DG187" i="4"/>
  <c r="DY187" i="4" s="1"/>
  <c r="AO489" i="4"/>
  <c r="BA56" i="5" s="1"/>
  <c r="DF188" i="4"/>
  <c r="FL181" i="4" s="1"/>
  <c r="FN181" i="4" s="1"/>
  <c r="AN490" i="4"/>
  <c r="AZ57" i="5" s="1"/>
  <c r="CQ186" i="4"/>
  <c r="N491" i="4"/>
  <c r="Q58" i="5" s="1"/>
  <c r="CP187" i="4"/>
  <c r="M492" i="4"/>
  <c r="P59" i="5" s="1"/>
  <c r="DG190" i="4"/>
  <c r="AO492" i="4"/>
  <c r="BA59" i="5" s="1"/>
  <c r="CO188" i="4"/>
  <c r="L493" i="4"/>
  <c r="O60" i="5" s="1"/>
  <c r="DE193" i="4"/>
  <c r="AM494" i="4"/>
  <c r="AY61" i="5" s="1"/>
  <c r="CQ190" i="4"/>
  <c r="N495" i="4"/>
  <c r="Q62" i="5" s="1"/>
  <c r="CP191" i="4"/>
  <c r="M496" i="4"/>
  <c r="P63" i="5" s="1"/>
  <c r="CP194" i="4"/>
  <c r="CP193" i="4" s="1"/>
  <c r="M498" i="4"/>
  <c r="P65" i="5" s="1"/>
  <c r="CJ230" i="4"/>
  <c r="EH232" i="4" s="1"/>
  <c r="S15" i="5"/>
  <c r="DA230" i="4"/>
  <c r="EM264" i="4" s="1"/>
  <c r="AR448" i="4"/>
  <c r="BD15" i="5" s="1"/>
  <c r="CY231" i="4"/>
  <c r="AP449" i="4"/>
  <c r="BB16" i="5" s="1"/>
  <c r="CI232" i="4"/>
  <c r="EG234" i="4" s="1"/>
  <c r="R17" i="5"/>
  <c r="CZ232" i="4"/>
  <c r="AQ450" i="4"/>
  <c r="BC17" i="5" s="1"/>
  <c r="CY233" i="4"/>
  <c r="DP233" i="4" s="1"/>
  <c r="AP451" i="4"/>
  <c r="BB18" i="5" s="1"/>
  <c r="CI234" i="4"/>
  <c r="EG236" i="4" s="1"/>
  <c r="R19" i="5"/>
  <c r="CZ234" i="4"/>
  <c r="DP234" i="4" s="1"/>
  <c r="AQ452" i="4"/>
  <c r="BC19" i="5" s="1"/>
  <c r="CK235" i="4"/>
  <c r="T20" i="5"/>
  <c r="CK236" i="4"/>
  <c r="T21" i="5"/>
  <c r="DA241" i="4"/>
  <c r="DQ241" i="4" s="1"/>
  <c r="AR456" i="4"/>
  <c r="BD23" i="5" s="1"/>
  <c r="CI240" i="4"/>
  <c r="EG240" i="4" s="1"/>
  <c r="R24" i="5"/>
  <c r="CZ242" i="4"/>
  <c r="AQ457" i="4"/>
  <c r="BC24" i="5" s="1"/>
  <c r="CY243" i="4"/>
  <c r="AP458" i="4"/>
  <c r="BB25" i="5" s="1"/>
  <c r="DA244" i="4"/>
  <c r="DR244" i="4" s="1"/>
  <c r="AR459" i="4"/>
  <c r="BD26" i="5" s="1"/>
  <c r="CQ243" i="4"/>
  <c r="CK244" i="4"/>
  <c r="T27" i="5"/>
  <c r="CJ245" i="4"/>
  <c r="S28" i="5"/>
  <c r="DA246" i="4"/>
  <c r="AR461" i="4"/>
  <c r="BD28" i="5" s="1"/>
  <c r="CY247" i="4"/>
  <c r="AP462" i="4"/>
  <c r="BB29" i="5" s="1"/>
  <c r="CK247" i="4"/>
  <c r="T30" i="5"/>
  <c r="CJ248" i="4"/>
  <c r="S31" i="5"/>
  <c r="DA249" i="4"/>
  <c r="DR249" i="4" s="1"/>
  <c r="AR464" i="4"/>
  <c r="BD31" i="5" s="1"/>
  <c r="CP230" i="4"/>
  <c r="EH245" i="4" s="1"/>
  <c r="S34" i="5"/>
  <c r="DG230" i="4"/>
  <c r="DY230" i="4" s="1"/>
  <c r="AR467" i="4"/>
  <c r="BD34" i="5" s="1"/>
  <c r="DF231" i="4"/>
  <c r="AQ468" i="4"/>
  <c r="BC35" i="5" s="1"/>
  <c r="DE232" i="4"/>
  <c r="AP469" i="4"/>
  <c r="BB36" i="5" s="1"/>
  <c r="BB71" i="5" s="1"/>
  <c r="DF233" i="4"/>
  <c r="AQ470" i="4"/>
  <c r="BC37" i="5" s="1"/>
  <c r="DE234" i="4"/>
  <c r="AP471" i="4"/>
  <c r="BB38" i="5" s="1"/>
  <c r="CQ236" i="4"/>
  <c r="T39" i="5"/>
  <c r="CP237" i="4"/>
  <c r="EH250" i="4" s="1"/>
  <c r="S40" i="5"/>
  <c r="CO238" i="4"/>
  <c r="EG251" i="4" s="1"/>
  <c r="R41" i="5"/>
  <c r="DF237" i="4"/>
  <c r="AQ474" i="4"/>
  <c r="BC41" i="5" s="1"/>
  <c r="CP240" i="4"/>
  <c r="EH253" i="4" s="1"/>
  <c r="S43" i="5"/>
  <c r="DG241" i="4"/>
  <c r="AR476" i="4"/>
  <c r="BD43" i="5" s="1"/>
  <c r="CO241" i="4"/>
  <c r="EG254" i="4" s="1"/>
  <c r="R44" i="5"/>
  <c r="DF242" i="4"/>
  <c r="AQ477" i="4"/>
  <c r="BC44" i="5" s="1"/>
  <c r="CQ242" i="4"/>
  <c r="T45" i="5"/>
  <c r="CO243" i="4"/>
  <c r="EG256" i="4" s="1"/>
  <c r="R46" i="5"/>
  <c r="DF244" i="4"/>
  <c r="AQ479" i="4"/>
  <c r="BC46" i="5" s="1"/>
  <c r="DE245" i="4"/>
  <c r="AP480" i="4"/>
  <c r="BB47" i="5" s="1"/>
  <c r="CQ246" i="4"/>
  <c r="T48" i="5"/>
  <c r="CP247" i="4"/>
  <c r="EH258" i="4" s="1"/>
  <c r="S49" i="5"/>
  <c r="CO248" i="4"/>
  <c r="EG259" i="4" s="1"/>
  <c r="R50" i="5"/>
  <c r="CQ251" i="4"/>
  <c r="T52" i="5"/>
  <c r="CP252" i="4"/>
  <c r="S53" i="5"/>
  <c r="DG255" i="4"/>
  <c r="DX255" i="4" s="1"/>
  <c r="AR486" i="4"/>
  <c r="BD53" i="5" s="1"/>
  <c r="CO253" i="4"/>
  <c r="R54" i="5"/>
  <c r="DE258" i="4"/>
  <c r="AP488" i="4"/>
  <c r="BB55" i="5" s="1"/>
  <c r="CQ255" i="4"/>
  <c r="T56" i="5"/>
  <c r="DG260" i="4"/>
  <c r="DX260" i="4" s="1"/>
  <c r="AR490" i="4"/>
  <c r="BD57" i="5" s="1"/>
  <c r="DE261" i="4"/>
  <c r="AP491" i="4"/>
  <c r="BB58" i="5" s="1"/>
  <c r="CQ259" i="4"/>
  <c r="T59" i="5"/>
  <c r="CP260" i="4"/>
  <c r="S60" i="5"/>
  <c r="CO261" i="4"/>
  <c r="R61" i="5"/>
  <c r="DF265" i="4"/>
  <c r="AQ494" i="4"/>
  <c r="BC61" i="5" s="1"/>
  <c r="DE266" i="4"/>
  <c r="AP495" i="4"/>
  <c r="BB62" i="5" s="1"/>
  <c r="CQ263" i="4"/>
  <c r="T63" i="5"/>
  <c r="CQ266" i="4"/>
  <c r="CQ265" i="4" s="1"/>
  <c r="T65" i="5"/>
  <c r="CP303" i="4"/>
  <c r="EH318" i="4" s="1"/>
  <c r="CJ302" i="4"/>
  <c r="EH304" i="4" s="1"/>
  <c r="V15" i="5"/>
  <c r="DA302" i="4"/>
  <c r="AU448" i="4"/>
  <c r="BG15" i="5" s="1"/>
  <c r="CI304" i="4"/>
  <c r="EG306" i="4" s="1"/>
  <c r="CJ303" i="4"/>
  <c r="EH305" i="4" s="1"/>
  <c r="V16" i="5"/>
  <c r="DA303" i="4"/>
  <c r="DR303" i="4" s="1"/>
  <c r="AU449" i="4"/>
  <c r="BG16" i="5" s="1"/>
  <c r="CK304" i="4"/>
  <c r="W17" i="5"/>
  <c r="CJ305" i="4"/>
  <c r="EH307" i="4" s="1"/>
  <c r="V18" i="5"/>
  <c r="DA305" i="4"/>
  <c r="AU451" i="4"/>
  <c r="BG18" i="5" s="1"/>
  <c r="CK306" i="4"/>
  <c r="W19" i="5"/>
  <c r="CI308" i="4"/>
  <c r="EG310" i="4" s="1"/>
  <c r="CZ308" i="4"/>
  <c r="AT454" i="4"/>
  <c r="BF21" i="5" s="1"/>
  <c r="CZ313" i="4"/>
  <c r="AT456" i="4"/>
  <c r="BF23" i="5" s="1"/>
  <c r="CY314" i="4"/>
  <c r="AS457" i="4"/>
  <c r="BE24" i="5" s="1"/>
  <c r="CI313" i="4"/>
  <c r="EG313" i="4" s="1"/>
  <c r="U25" i="5"/>
  <c r="CZ315" i="4"/>
  <c r="DP315" i="4" s="1"/>
  <c r="AT458" i="4"/>
  <c r="BF25" i="5" s="1"/>
  <c r="CY316" i="4"/>
  <c r="AS459" i="4"/>
  <c r="BE26" i="5" s="1"/>
  <c r="CJ316" i="4"/>
  <c r="V27" i="5"/>
  <c r="DA317" i="4"/>
  <c r="AU460" i="4"/>
  <c r="BG27" i="5" s="1"/>
  <c r="CI317" i="4"/>
  <c r="U28" i="5"/>
  <c r="CZ318" i="4"/>
  <c r="DO318" i="4" s="1"/>
  <c r="AT461" i="4"/>
  <c r="BF28" i="5" s="1"/>
  <c r="CK318" i="4"/>
  <c r="W29" i="5"/>
  <c r="CJ319" i="4"/>
  <c r="V30" i="5"/>
  <c r="DA320" i="4"/>
  <c r="DR320" i="4" s="1"/>
  <c r="AU463" i="4"/>
  <c r="BG30" i="5" s="1"/>
  <c r="CY321" i="4"/>
  <c r="AS464" i="4"/>
  <c r="BE31" i="5" s="1"/>
  <c r="CO302" i="4"/>
  <c r="EG317" i="4" s="1"/>
  <c r="U34" i="5"/>
  <c r="DF302" i="4"/>
  <c r="AT467" i="4"/>
  <c r="BF34" i="5" s="1"/>
  <c r="DE303" i="4"/>
  <c r="AS468" i="4"/>
  <c r="BE35" i="5" s="1"/>
  <c r="CQ304" i="4"/>
  <c r="W36" i="5"/>
  <c r="DE305" i="4"/>
  <c r="AS470" i="4"/>
  <c r="BE37" i="5" s="1"/>
  <c r="CP308" i="4"/>
  <c r="EH321" i="4" s="1"/>
  <c r="V39" i="5"/>
  <c r="DG307" i="4"/>
  <c r="DX307" i="4" s="1"/>
  <c r="AU472" i="4"/>
  <c r="BG39" i="5" s="1"/>
  <c r="CO309" i="4"/>
  <c r="EG322" i="4" s="1"/>
  <c r="U40" i="5"/>
  <c r="DE309" i="4"/>
  <c r="AS474" i="4"/>
  <c r="BE41" i="5" s="1"/>
  <c r="CO312" i="4"/>
  <c r="EG325" i="4" s="1"/>
  <c r="U43" i="5"/>
  <c r="CO314" i="4"/>
  <c r="EG327" i="4" s="1"/>
  <c r="U45" i="5"/>
  <c r="DF315" i="4"/>
  <c r="AT478" i="4"/>
  <c r="BF45" i="5" s="1"/>
  <c r="CQ315" i="4"/>
  <c r="W46" i="5"/>
  <c r="DF317" i="4"/>
  <c r="AT480" i="4"/>
  <c r="BF47" i="5" s="1"/>
  <c r="DE318" i="4"/>
  <c r="AS481" i="4"/>
  <c r="BE48" i="5" s="1"/>
  <c r="CP319" i="4"/>
  <c r="EH330" i="4" s="1"/>
  <c r="V49" i="5"/>
  <c r="CP323" i="4"/>
  <c r="V52" i="5"/>
  <c r="DG326" i="4"/>
  <c r="AU485" i="4"/>
  <c r="BG52" i="5" s="1"/>
  <c r="CO324" i="4"/>
  <c r="U53" i="5"/>
  <c r="DF327" i="4"/>
  <c r="AT486" i="4"/>
  <c r="BF53" i="5" s="1"/>
  <c r="CQ326" i="4"/>
  <c r="W55" i="5"/>
  <c r="CP327" i="4"/>
  <c r="V56" i="5"/>
  <c r="DG331" i="4"/>
  <c r="AU489" i="4"/>
  <c r="BG56" i="5" s="1"/>
  <c r="DF332" i="4"/>
  <c r="AT490" i="4"/>
  <c r="BF57" i="5" s="1"/>
  <c r="CQ330" i="4"/>
  <c r="W58" i="5"/>
  <c r="CP331" i="4"/>
  <c r="V59" i="5"/>
  <c r="DG334" i="4"/>
  <c r="DX334" i="4" s="1"/>
  <c r="AU492" i="4"/>
  <c r="BG59" i="5" s="1"/>
  <c r="CO332" i="4"/>
  <c r="U60" i="5"/>
  <c r="DE337" i="4"/>
  <c r="AS494" i="4"/>
  <c r="BE61" i="5" s="1"/>
  <c r="CQ334" i="4"/>
  <c r="W62" i="5"/>
  <c r="CP335" i="4"/>
  <c r="V63" i="5"/>
  <c r="CP338" i="4"/>
  <c r="CP337" i="4" s="1"/>
  <c r="V65" i="5"/>
  <c r="DA374" i="4"/>
  <c r="EM408" i="4" s="1"/>
  <c r="AX448" i="4"/>
  <c r="BJ15" i="5" s="1"/>
  <c r="CY375" i="4"/>
  <c r="AV449" i="4"/>
  <c r="BH16" i="5" s="1"/>
  <c r="CK376" i="4"/>
  <c r="Z17" i="5"/>
  <c r="CI377" i="4"/>
  <c r="EG379" i="4" s="1"/>
  <c r="X18" i="5"/>
  <c r="CZ377" i="4"/>
  <c r="AW451" i="4"/>
  <c r="BI18" i="5" s="1"/>
  <c r="CI378" i="4"/>
  <c r="EG380" i="4" s="1"/>
  <c r="X19" i="5"/>
  <c r="CZ378" i="4"/>
  <c r="AW452" i="4"/>
  <c r="BI19" i="5" s="1"/>
  <c r="CY380" i="4"/>
  <c r="AV454" i="4"/>
  <c r="BH21" i="5" s="1"/>
  <c r="CK381" i="4"/>
  <c r="Z22" i="5"/>
  <c r="DA385" i="4"/>
  <c r="DQ385" i="4" s="1"/>
  <c r="AX456" i="4"/>
  <c r="BJ23" i="5" s="1"/>
  <c r="CI384" i="4"/>
  <c r="EG384" i="4" s="1"/>
  <c r="X24" i="5"/>
  <c r="CZ386" i="4"/>
  <c r="AW457" i="4"/>
  <c r="BI24" i="5" s="1"/>
  <c r="CJ385" i="4"/>
  <c r="EH385" i="4" s="1"/>
  <c r="Y25" i="5"/>
  <c r="DA387" i="4"/>
  <c r="AX458" i="4"/>
  <c r="BJ25" i="5" s="1"/>
  <c r="CY388" i="4"/>
  <c r="AV459" i="4"/>
  <c r="BH26" i="5" s="1"/>
  <c r="CI388" i="4"/>
  <c r="X27" i="5"/>
  <c r="CZ389" i="4"/>
  <c r="AW460" i="4"/>
  <c r="BI27" i="5" s="1"/>
  <c r="CY390" i="4"/>
  <c r="AV461" i="4"/>
  <c r="BH28" i="5" s="1"/>
  <c r="CJ390" i="4"/>
  <c r="Y29" i="5"/>
  <c r="DA391" i="4"/>
  <c r="AX462" i="4"/>
  <c r="BJ29" i="5" s="1"/>
  <c r="CI391" i="4"/>
  <c r="X30" i="5"/>
  <c r="CZ392" i="4"/>
  <c r="AW463" i="4"/>
  <c r="BI30" i="5" s="1"/>
  <c r="CY393" i="4"/>
  <c r="AV464" i="4"/>
  <c r="BH31" i="5" s="1"/>
  <c r="DE374" i="4"/>
  <c r="AV467" i="4"/>
  <c r="BH34" i="5" s="1"/>
  <c r="CQ375" i="4"/>
  <c r="Z35" i="5"/>
  <c r="CP376" i="4"/>
  <c r="EH391" i="4" s="1"/>
  <c r="Y36" i="5"/>
  <c r="DG376" i="4"/>
  <c r="DY376" i="4" s="1"/>
  <c r="EM397" i="4" s="1"/>
  <c r="EM396" i="4" s="1"/>
  <c r="AX469" i="4"/>
  <c r="BJ36" i="5" s="1"/>
  <c r="BJ71" i="5" s="1"/>
  <c r="CO397" i="4"/>
  <c r="CP379" i="4"/>
  <c r="EH392" i="4" s="1"/>
  <c r="Y38" i="5"/>
  <c r="DG378" i="4"/>
  <c r="DY378" i="4" s="1"/>
  <c r="AX471" i="4"/>
  <c r="BJ38" i="5" s="1"/>
  <c r="DG399" i="4"/>
  <c r="DE379" i="4"/>
  <c r="AV472" i="4"/>
  <c r="BH39" i="5" s="1"/>
  <c r="CQ381" i="4"/>
  <c r="Z40" i="5"/>
  <c r="CP382" i="4"/>
  <c r="EH395" i="4" s="1"/>
  <c r="Y41" i="5"/>
  <c r="DG381" i="4"/>
  <c r="AX474" i="4"/>
  <c r="BJ41" i="5" s="1"/>
  <c r="CO383" i="4"/>
  <c r="EG396" i="4" s="1"/>
  <c r="X42" i="5"/>
  <c r="CQ384" i="4"/>
  <c r="Z43" i="5"/>
  <c r="DG386" i="4"/>
  <c r="AX477" i="4"/>
  <c r="BJ44" i="5" s="1"/>
  <c r="CO387" i="4"/>
  <c r="EG400" i="4" s="1"/>
  <c r="X46" i="5"/>
  <c r="DF388" i="4"/>
  <c r="AW479" i="4"/>
  <c r="BI46" i="5" s="1"/>
  <c r="DE389" i="4"/>
  <c r="AV480" i="4"/>
  <c r="BH47" i="5" s="1"/>
  <c r="CP390" i="4"/>
  <c r="EH401" i="4" s="1"/>
  <c r="Y48" i="5"/>
  <c r="DG390" i="4"/>
  <c r="DY390" i="4" s="1"/>
  <c r="AX481" i="4"/>
  <c r="BJ48" i="5" s="1"/>
  <c r="CO391" i="4"/>
  <c r="EG402" i="4" s="1"/>
  <c r="X49" i="5"/>
  <c r="CQ392" i="4"/>
  <c r="Z50" i="5"/>
  <c r="CO395" i="4"/>
  <c r="X52" i="5"/>
  <c r="DF398" i="4"/>
  <c r="FJ378" i="4" s="1"/>
  <c r="FN378" i="4" s="1"/>
  <c r="AW485" i="4"/>
  <c r="BI52" i="5" s="1"/>
  <c r="DE399" i="4"/>
  <c r="DE396" i="4" s="1"/>
  <c r="AV486" i="4"/>
  <c r="BH53" i="5" s="1"/>
  <c r="CQ397" i="4"/>
  <c r="Z54" i="5"/>
  <c r="CP398" i="4"/>
  <c r="Y55" i="5"/>
  <c r="DG402" i="4"/>
  <c r="AX488" i="4"/>
  <c r="BJ55" i="5" s="1"/>
  <c r="CO399" i="4"/>
  <c r="X56" i="5"/>
  <c r="DF403" i="4"/>
  <c r="AW489" i="4"/>
  <c r="BI56" i="5" s="1"/>
  <c r="DE404" i="4"/>
  <c r="AV490" i="4"/>
  <c r="BH57" i="5" s="1"/>
  <c r="CP402" i="4"/>
  <c r="Y58" i="5"/>
  <c r="CQ405" i="4"/>
  <c r="Z61" i="5"/>
  <c r="CP406" i="4"/>
  <c r="Y62" i="5"/>
  <c r="DG410" i="4"/>
  <c r="AX495" i="4"/>
  <c r="BJ62" i="5" s="1"/>
  <c r="CO407" i="4"/>
  <c r="X63" i="5"/>
  <c r="Z446" i="4"/>
  <c r="K13" i="7" s="1"/>
  <c r="N13" i="7" s="1"/>
  <c r="T13" i="7" s="1"/>
  <c r="X447" i="4"/>
  <c r="I14" i="7" s="1"/>
  <c r="L14" i="7" s="1"/>
  <c r="R14" i="7" s="1"/>
  <c r="Z456" i="4"/>
  <c r="K23" i="7" s="1"/>
  <c r="N23" i="7" s="1"/>
  <c r="T23" i="7" s="1"/>
  <c r="X459" i="4"/>
  <c r="I26" i="7" s="1"/>
  <c r="L26" i="7" s="1"/>
  <c r="R26" i="7" s="1"/>
  <c r="X465" i="4"/>
  <c r="I32" i="7" s="1"/>
  <c r="L32" i="7" s="1"/>
  <c r="R32" i="7" s="1"/>
  <c r="X470" i="4"/>
  <c r="I37" i="7" s="1"/>
  <c r="L37" i="7" s="1"/>
  <c r="R37" i="7" s="1"/>
  <c r="CJ15" i="4"/>
  <c r="EH17" i="4" s="1"/>
  <c r="G449" i="4"/>
  <c r="CK16" i="4"/>
  <c r="CB448" i="4" s="1"/>
  <c r="BA15" i="7" s="1"/>
  <c r="BD15" i="7" s="1"/>
  <c r="BJ15" i="7" s="1"/>
  <c r="H450" i="4"/>
  <c r="CK20" i="4"/>
  <c r="CB452" i="4" s="1"/>
  <c r="BA19" i="7" s="1"/>
  <c r="BD19" i="7" s="1"/>
  <c r="BJ19" i="7" s="1"/>
  <c r="H454" i="4"/>
  <c r="CK25" i="4"/>
  <c r="CB457" i="4" s="1"/>
  <c r="BA24" i="7" s="1"/>
  <c r="BD24" i="7" s="1"/>
  <c r="BJ24" i="7" s="1"/>
  <c r="H458" i="4"/>
  <c r="CK30" i="4"/>
  <c r="CB462" i="4" s="1"/>
  <c r="BA29" i="7" s="1"/>
  <c r="BD29" i="7" s="1"/>
  <c r="BJ29" i="7" s="1"/>
  <c r="H462" i="4"/>
  <c r="CI32" i="4"/>
  <c r="F464" i="4"/>
  <c r="CO15" i="4"/>
  <c r="EG30" i="4" s="1"/>
  <c r="F468" i="4"/>
  <c r="CO20" i="4"/>
  <c r="EG33" i="4" s="1"/>
  <c r="F472" i="4"/>
  <c r="CO24" i="4"/>
  <c r="EG37" i="4" s="1"/>
  <c r="F476" i="4"/>
  <c r="CQ26" i="4"/>
  <c r="CB458" i="4" s="1"/>
  <c r="BA25" i="7" s="1"/>
  <c r="BD25" i="7" s="1"/>
  <c r="BJ25" i="7" s="1"/>
  <c r="H478" i="4"/>
  <c r="CQ31" i="4"/>
  <c r="H482" i="4"/>
  <c r="CQ36" i="4"/>
  <c r="CB468" i="4" s="1"/>
  <c r="BA35" i="7" s="1"/>
  <c r="BD35" i="7" s="1"/>
  <c r="BJ35" i="7" s="1"/>
  <c r="H486" i="4"/>
  <c r="CP39" i="4"/>
  <c r="G489" i="4"/>
  <c r="CP44" i="4"/>
  <c r="CA476" i="4" s="1"/>
  <c r="AZ43" i="7" s="1"/>
  <c r="G493" i="4"/>
  <c r="CO47" i="4"/>
  <c r="F496" i="4"/>
  <c r="CQ50" i="4"/>
  <c r="H498" i="4"/>
  <c r="DA18" i="4"/>
  <c r="AI452" i="4"/>
  <c r="AU19" i="5" s="1"/>
  <c r="CY27" i="4"/>
  <c r="AG458" i="4"/>
  <c r="AS25" i="5" s="1"/>
  <c r="CY31" i="4"/>
  <c r="AG462" i="4"/>
  <c r="AS29" i="5" s="1"/>
  <c r="DA33" i="4"/>
  <c r="AI464" i="4"/>
  <c r="AU31" i="5" s="1"/>
  <c r="DG15" i="4"/>
  <c r="AI468" i="4"/>
  <c r="AU35" i="5" s="1"/>
  <c r="DE27" i="4"/>
  <c r="AG478" i="4"/>
  <c r="AS45" i="5" s="1"/>
  <c r="DE39" i="4"/>
  <c r="DW39" i="4" s="1"/>
  <c r="AG486" i="4"/>
  <c r="AS53" i="5" s="1"/>
  <c r="DE44" i="4"/>
  <c r="AG490" i="4"/>
  <c r="AS57" i="5" s="1"/>
  <c r="DG46" i="4"/>
  <c r="AI492" i="4"/>
  <c r="AU59" i="5" s="1"/>
  <c r="DF50" i="4"/>
  <c r="AH495" i="4"/>
  <c r="AT62" i="5" s="1"/>
  <c r="CA501" i="4"/>
  <c r="FA481" i="4" s="1"/>
  <c r="CZ89" i="4"/>
  <c r="DQ89" i="4" s="1"/>
  <c r="AK451" i="4"/>
  <c r="AW18" i="5" s="1"/>
  <c r="CK90" i="4"/>
  <c r="K452" i="4"/>
  <c r="N19" i="5" s="1"/>
  <c r="CJ91" i="4"/>
  <c r="EH93" i="4" s="1"/>
  <c r="J453" i="4"/>
  <c r="M20" i="5" s="1"/>
  <c r="CJ92" i="4"/>
  <c r="EH94" i="4" s="1"/>
  <c r="J454" i="4"/>
  <c r="M21" i="5" s="1"/>
  <c r="CI97" i="4"/>
  <c r="EG97" i="4" s="1"/>
  <c r="I458" i="4"/>
  <c r="L25" i="5" s="1"/>
  <c r="CZ101" i="4"/>
  <c r="AK460" i="4"/>
  <c r="AW27" i="5" s="1"/>
  <c r="CJ102" i="4"/>
  <c r="J462" i="4"/>
  <c r="M29" i="5" s="1"/>
  <c r="CK104" i="4"/>
  <c r="K464" i="4"/>
  <c r="N31" i="5" s="1"/>
  <c r="CO94" i="4"/>
  <c r="EG107" i="4" s="1"/>
  <c r="I474" i="4"/>
  <c r="L41" i="5" s="1"/>
  <c r="DG97" i="4"/>
  <c r="AL476" i="4"/>
  <c r="AX43" i="5" s="1"/>
  <c r="DE102" i="4"/>
  <c r="AJ481" i="4"/>
  <c r="AV48" i="5" s="1"/>
  <c r="CO104" i="4"/>
  <c r="EG115" i="4" s="1"/>
  <c r="I483" i="4"/>
  <c r="L50" i="5" s="1"/>
  <c r="DE109" i="4"/>
  <c r="AJ484" i="4"/>
  <c r="AV51" i="5" s="1"/>
  <c r="CQ107" i="4"/>
  <c r="K485" i="4"/>
  <c r="N52" i="5" s="1"/>
  <c r="DE114" i="4"/>
  <c r="AJ488" i="4"/>
  <c r="AV55" i="5" s="1"/>
  <c r="CQ111" i="4"/>
  <c r="K489" i="4"/>
  <c r="N56" i="5" s="1"/>
  <c r="CQ115" i="4"/>
  <c r="K492" i="4"/>
  <c r="N59" i="5" s="1"/>
  <c r="CQ122" i="4"/>
  <c r="CQ121" i="4" s="1"/>
  <c r="K498" i="4"/>
  <c r="N65" i="5" s="1"/>
  <c r="CK159" i="4"/>
  <c r="N449" i="4"/>
  <c r="Q16" i="5" s="1"/>
  <c r="DA160" i="4"/>
  <c r="AO450" i="4"/>
  <c r="BA17" i="5" s="1"/>
  <c r="DA164" i="4"/>
  <c r="AO454" i="4"/>
  <c r="BA21" i="5" s="1"/>
  <c r="CI175" i="4"/>
  <c r="L463" i="4"/>
  <c r="O30" i="5" s="1"/>
  <c r="DG159" i="4"/>
  <c r="AO468" i="4"/>
  <c r="BA35" i="5" s="1"/>
  <c r="DE160" i="4"/>
  <c r="AM469" i="4"/>
  <c r="AY36" i="5" s="1"/>
  <c r="AY71" i="5" s="1"/>
  <c r="DG162" i="4"/>
  <c r="AO471" i="4"/>
  <c r="BA38" i="5" s="1"/>
  <c r="CO168" i="4"/>
  <c r="EG181" i="4" s="1"/>
  <c r="L476" i="4"/>
  <c r="O43" i="5" s="1"/>
  <c r="CQ175" i="4"/>
  <c r="N482" i="4"/>
  <c r="Q49" i="5" s="1"/>
  <c r="CP176" i="4"/>
  <c r="EH187" i="4" s="1"/>
  <c r="M483" i="4"/>
  <c r="P50" i="5" s="1"/>
  <c r="DF181" i="4"/>
  <c r="FJ161" i="4" s="1"/>
  <c r="FN161" i="4" s="1"/>
  <c r="AN484" i="4"/>
  <c r="AZ51" i="5" s="1"/>
  <c r="CO186" i="4"/>
  <c r="L491" i="4"/>
  <c r="O58" i="5" s="1"/>
  <c r="DE190" i="4"/>
  <c r="AM492" i="4"/>
  <c r="AY59" i="5" s="1"/>
  <c r="DG193" i="4"/>
  <c r="DG192" i="4" s="1"/>
  <c r="AO494" i="4"/>
  <c r="BA61" i="5" s="1"/>
  <c r="CJ231" i="4"/>
  <c r="EH233" i="4" s="1"/>
  <c r="S16" i="5"/>
  <c r="CJ14" i="4"/>
  <c r="EH16" i="4" s="1"/>
  <c r="G448" i="4"/>
  <c r="CK15" i="4"/>
  <c r="CB447" i="4" s="1"/>
  <c r="BA14" i="7" s="1"/>
  <c r="BD14" i="7" s="1"/>
  <c r="H449" i="4"/>
  <c r="CJ18" i="4"/>
  <c r="EH20" i="4" s="1"/>
  <c r="G452" i="4"/>
  <c r="CK19" i="4"/>
  <c r="H453" i="4"/>
  <c r="CK24" i="4"/>
  <c r="CB456" i="4" s="1"/>
  <c r="BA23" i="7" s="1"/>
  <c r="BD23" i="7" s="1"/>
  <c r="BJ23" i="7" s="1"/>
  <c r="H457" i="4"/>
  <c r="CJ28" i="4"/>
  <c r="G460" i="4"/>
  <c r="CJ32" i="4"/>
  <c r="G464" i="4"/>
  <c r="CO14" i="4"/>
  <c r="EG29" i="4" s="1"/>
  <c r="F467" i="4"/>
  <c r="CP20" i="4"/>
  <c r="EH33" i="4" s="1"/>
  <c r="G472" i="4"/>
  <c r="CP24" i="4"/>
  <c r="EH37" i="4" s="1"/>
  <c r="G476" i="4"/>
  <c r="CO27" i="4"/>
  <c r="EG40" i="4" s="1"/>
  <c r="F479" i="4"/>
  <c r="CO32" i="4"/>
  <c r="EG43" i="4" s="1"/>
  <c r="F483" i="4"/>
  <c r="CO37" i="4"/>
  <c r="F487" i="4"/>
  <c r="CQ39" i="4"/>
  <c r="CB471" i="4" s="1"/>
  <c r="BA38" i="7" s="1"/>
  <c r="BD38" i="7" s="1"/>
  <c r="BJ38" i="7" s="1"/>
  <c r="H489" i="4"/>
  <c r="CJ16" i="4"/>
  <c r="EH18" i="4" s="1"/>
  <c r="G450" i="4"/>
  <c r="CK17" i="4"/>
  <c r="CB449" i="4" s="1"/>
  <c r="BA16" i="7" s="1"/>
  <c r="BD16" i="7" s="1"/>
  <c r="BJ16" i="7" s="1"/>
  <c r="H451" i="4"/>
  <c r="CJ20" i="4"/>
  <c r="EH22" i="4" s="1"/>
  <c r="G454" i="4"/>
  <c r="CK21" i="4"/>
  <c r="CB453" i="4" s="1"/>
  <c r="BA20" i="7" s="1"/>
  <c r="BD20" i="7" s="1"/>
  <c r="BJ20" i="7" s="1"/>
  <c r="H455" i="4"/>
  <c r="CI24" i="4"/>
  <c r="EG24" i="4" s="1"/>
  <c r="F457" i="4"/>
  <c r="CJ25" i="4"/>
  <c r="EH25" i="4" s="1"/>
  <c r="G458" i="4"/>
  <c r="CI29" i="4"/>
  <c r="F461" i="4"/>
  <c r="CJ30" i="4"/>
  <c r="G462" i="4"/>
  <c r="CK31" i="4"/>
  <c r="H463" i="4"/>
  <c r="CQ14" i="4"/>
  <c r="H467" i="4"/>
  <c r="CO16" i="4"/>
  <c r="EG31" i="4" s="1"/>
  <c r="F469" i="4"/>
  <c r="J37" i="5"/>
  <c r="AB37" i="5" s="1"/>
  <c r="AH37" i="5" s="1"/>
  <c r="Y470" i="4"/>
  <c r="J37" i="7" s="1"/>
  <c r="M37" i="7" s="1"/>
  <c r="S37" i="7" s="1"/>
  <c r="CQ19" i="4"/>
  <c r="H471" i="4"/>
  <c r="CO21" i="4"/>
  <c r="EG34" i="4" s="1"/>
  <c r="F473" i="4"/>
  <c r="CP22" i="4"/>
  <c r="EH35" i="4" s="1"/>
  <c r="G474" i="4"/>
  <c r="CQ23" i="4"/>
  <c r="H475" i="4"/>
  <c r="CO25" i="4"/>
  <c r="EG38" i="4" s="1"/>
  <c r="F477" i="4"/>
  <c r="CP26" i="4"/>
  <c r="EH39" i="4" s="1"/>
  <c r="G478" i="4"/>
  <c r="CQ27" i="4"/>
  <c r="H479" i="4"/>
  <c r="CO30" i="4"/>
  <c r="EG41" i="4" s="1"/>
  <c r="F481" i="4"/>
  <c r="CP31" i="4"/>
  <c r="EH42" i="4" s="1"/>
  <c r="G482" i="4"/>
  <c r="CQ32" i="4"/>
  <c r="H483" i="4"/>
  <c r="CO35" i="4"/>
  <c r="F485" i="4"/>
  <c r="CP36" i="4"/>
  <c r="G486" i="4"/>
  <c r="CQ37" i="4"/>
  <c r="CB469" i="4" s="1"/>
  <c r="BA36" i="7" s="1"/>
  <c r="BD36" i="7" s="1"/>
  <c r="BJ36" i="7" s="1"/>
  <c r="H487" i="4"/>
  <c r="CO39" i="4"/>
  <c r="F489" i="4"/>
  <c r="J57" i="5"/>
  <c r="AB57" i="5" s="1"/>
  <c r="AH57" i="5" s="1"/>
  <c r="Y490" i="4"/>
  <c r="J57" i="7" s="1"/>
  <c r="M57" i="7" s="1"/>
  <c r="S57" i="7" s="1"/>
  <c r="CQ42" i="4"/>
  <c r="CB474" i="4" s="1"/>
  <c r="BA41" i="7" s="1"/>
  <c r="BD41" i="7" s="1"/>
  <c r="BJ41" i="7" s="1"/>
  <c r="H491" i="4"/>
  <c r="CO44" i="4"/>
  <c r="BZ476" i="4" s="1"/>
  <c r="AY43" i="7" s="1"/>
  <c r="F493" i="4"/>
  <c r="CP45" i="4"/>
  <c r="CA477" i="4" s="1"/>
  <c r="AZ44" i="7" s="1"/>
  <c r="BC44" i="7" s="1"/>
  <c r="BI44" i="7" s="1"/>
  <c r="G494" i="4"/>
  <c r="CQ46" i="4"/>
  <c r="CB478" i="4" s="1"/>
  <c r="BA45" i="7" s="1"/>
  <c r="BD45" i="7" s="1"/>
  <c r="BJ45" i="7" s="1"/>
  <c r="H495" i="4"/>
  <c r="I64" i="5"/>
  <c r="AA64" i="5" s="1"/>
  <c r="AG64" i="5" s="1"/>
  <c r="X497" i="4"/>
  <c r="I64" i="7" s="1"/>
  <c r="L64" i="7" s="1"/>
  <c r="R64" i="7" s="1"/>
  <c r="CP50" i="4"/>
  <c r="G498" i="4"/>
  <c r="K66" i="5"/>
  <c r="AC66" i="5" s="1"/>
  <c r="AI66" i="5" s="1"/>
  <c r="Z499" i="4"/>
  <c r="K66" i="7" s="1"/>
  <c r="N66" i="7" s="1"/>
  <c r="T66" i="7" s="1"/>
  <c r="CZ14" i="4"/>
  <c r="AH448" i="4"/>
  <c r="AT15" i="5" s="1"/>
  <c r="DA15" i="4"/>
  <c r="AI449" i="4"/>
  <c r="AU16" i="5" s="1"/>
  <c r="CZ18" i="4"/>
  <c r="AH452" i="4"/>
  <c r="AT19" i="5" s="1"/>
  <c r="DA19" i="4"/>
  <c r="AI453" i="4"/>
  <c r="AU20" i="5" s="1"/>
  <c r="CZ25" i="4"/>
  <c r="AH456" i="4"/>
  <c r="AT23" i="5" s="1"/>
  <c r="DA26" i="4"/>
  <c r="AI457" i="4"/>
  <c r="AU24" i="5" s="1"/>
  <c r="CY28" i="4"/>
  <c r="AG459" i="4"/>
  <c r="AS26" i="5" s="1"/>
  <c r="CZ29" i="4"/>
  <c r="AH460" i="4"/>
  <c r="AT27" i="5" s="1"/>
  <c r="DA30" i="4"/>
  <c r="AI461" i="4"/>
  <c r="AU28" i="5" s="1"/>
  <c r="CY32" i="4"/>
  <c r="AG463" i="4"/>
  <c r="AS30" i="5" s="1"/>
  <c r="CZ33" i="4"/>
  <c r="AH464" i="4"/>
  <c r="AT31" i="5" s="1"/>
  <c r="BA465" i="4"/>
  <c r="AF32" i="7" s="1"/>
  <c r="AI32" i="7" s="1"/>
  <c r="AO32" i="7" s="1"/>
  <c r="AG467" i="4"/>
  <c r="AS34" i="5" s="1"/>
  <c r="DF15" i="4"/>
  <c r="AH468" i="4"/>
  <c r="AT35" i="5" s="1"/>
  <c r="DG16" i="4"/>
  <c r="AI469" i="4"/>
  <c r="AU36" i="5" s="1"/>
  <c r="DE18" i="4"/>
  <c r="AG471" i="4"/>
  <c r="AS38" i="5" s="1"/>
  <c r="DF19" i="4"/>
  <c r="AH472" i="4"/>
  <c r="AT39" i="5" s="1"/>
  <c r="DG20" i="4"/>
  <c r="AI473" i="4"/>
  <c r="AU40" i="5" s="1"/>
  <c r="AY475" i="4"/>
  <c r="AD42" i="7" s="1"/>
  <c r="AG42" i="7" s="1"/>
  <c r="AM42" i="7" s="1"/>
  <c r="DF25" i="4"/>
  <c r="DX25" i="4" s="1"/>
  <c r="AH476" i="4"/>
  <c r="AT43" i="5" s="1"/>
  <c r="DG26" i="4"/>
  <c r="DX26" i="4" s="1"/>
  <c r="AI477" i="4"/>
  <c r="AU44" i="5" s="1"/>
  <c r="DE28" i="4"/>
  <c r="AG479" i="4"/>
  <c r="AS46" i="5" s="1"/>
  <c r="DF29" i="4"/>
  <c r="DY29" i="4" s="1"/>
  <c r="AH480" i="4"/>
  <c r="AT47" i="5" s="1"/>
  <c r="DG30" i="4"/>
  <c r="AI481" i="4"/>
  <c r="AU48" i="5" s="1"/>
  <c r="DF37" i="4"/>
  <c r="FJ17" i="4" s="1"/>
  <c r="AH484" i="4"/>
  <c r="AT51" i="5" s="1"/>
  <c r="DG38" i="4"/>
  <c r="AI485" i="4"/>
  <c r="AU52" i="5" s="1"/>
  <c r="DF42" i="4"/>
  <c r="FK22" i="4" s="1"/>
  <c r="AH488" i="4"/>
  <c r="AT55" i="5" s="1"/>
  <c r="DG43" i="4"/>
  <c r="AI489" i="4"/>
  <c r="AU56" i="5" s="1"/>
  <c r="DE45" i="4"/>
  <c r="AG491" i="4"/>
  <c r="AS58" i="5" s="1"/>
  <c r="DF46" i="4"/>
  <c r="AH492" i="4"/>
  <c r="AT59" i="5" s="1"/>
  <c r="BA493" i="4"/>
  <c r="AF60" i="7" s="1"/>
  <c r="AI60" i="7" s="1"/>
  <c r="AO60" i="7" s="1"/>
  <c r="DE50" i="4"/>
  <c r="AG495" i="4"/>
  <c r="AS62" i="5" s="1"/>
  <c r="CB467" i="4"/>
  <c r="BA34" i="7" s="1"/>
  <c r="BD34" i="7" s="1"/>
  <c r="BJ34" i="7" s="1"/>
  <c r="CB475" i="4"/>
  <c r="BA42" i="7" s="1"/>
  <c r="BD42" i="7" s="1"/>
  <c r="BJ42" i="7" s="1"/>
  <c r="CB479" i="4"/>
  <c r="BA46" i="7" s="1"/>
  <c r="BD46" i="7" s="1"/>
  <c r="BJ46" i="7" s="1"/>
  <c r="CQ86" i="4"/>
  <c r="DG87" i="4"/>
  <c r="CY86" i="4"/>
  <c r="EL121" i="4" s="1"/>
  <c r="AJ448" i="4"/>
  <c r="AV15" i="5" s="1"/>
  <c r="CI87" i="4"/>
  <c r="EG89" i="4" s="1"/>
  <c r="I449" i="4"/>
  <c r="L16" i="5" s="1"/>
  <c r="CZ87" i="4"/>
  <c r="DP87" i="4" s="1"/>
  <c r="AK449" i="4"/>
  <c r="AW16" i="5" s="1"/>
  <c r="CJ88" i="4"/>
  <c r="EH90" i="4" s="1"/>
  <c r="J450" i="4"/>
  <c r="M17" i="5" s="1"/>
  <c r="DA88" i="4"/>
  <c r="AL450" i="4"/>
  <c r="AX17" i="5" s="1"/>
  <c r="DE90" i="4"/>
  <c r="DV90" i="4" s="1"/>
  <c r="CY89" i="4"/>
  <c r="AJ451" i="4"/>
  <c r="AV18" i="5" s="1"/>
  <c r="CJ90" i="4"/>
  <c r="EH92" i="4" s="1"/>
  <c r="J452" i="4"/>
  <c r="M19" i="5" s="1"/>
  <c r="DA90" i="4"/>
  <c r="AL452" i="4"/>
  <c r="AX19" i="5" s="1"/>
  <c r="CI91" i="4"/>
  <c r="EG93" i="4" s="1"/>
  <c r="I453" i="4"/>
  <c r="L20" i="5" s="1"/>
  <c r="CZ91" i="4"/>
  <c r="AK453" i="4"/>
  <c r="AW20" i="5" s="1"/>
  <c r="CI92" i="4"/>
  <c r="EG94" i="4" s="1"/>
  <c r="I454" i="4"/>
  <c r="L21" i="5" s="1"/>
  <c r="CZ92" i="4"/>
  <c r="AK454" i="4"/>
  <c r="AW21" i="5" s="1"/>
  <c r="CK93" i="4"/>
  <c r="K455" i="4"/>
  <c r="N22" i="5" s="1"/>
  <c r="DA97" i="4"/>
  <c r="AL456" i="4"/>
  <c r="AX23" i="5" s="1"/>
  <c r="CI96" i="4"/>
  <c r="EG96" i="4" s="1"/>
  <c r="I457" i="4"/>
  <c r="L24" i="5" s="1"/>
  <c r="CZ98" i="4"/>
  <c r="DQ98" i="4" s="1"/>
  <c r="AK457" i="4"/>
  <c r="AW24" i="5" s="1"/>
  <c r="CY99" i="4"/>
  <c r="AJ458" i="4"/>
  <c r="AV25" i="5" s="1"/>
  <c r="DA100" i="4"/>
  <c r="AL459" i="4"/>
  <c r="AX26" i="5" s="1"/>
  <c r="CY101" i="4"/>
  <c r="AJ460" i="4"/>
  <c r="AV27" i="5" s="1"/>
  <c r="CK101" i="4"/>
  <c r="K461" i="4"/>
  <c r="N28" i="5" s="1"/>
  <c r="CI102" i="4"/>
  <c r="I462" i="4"/>
  <c r="L29" i="5" s="1"/>
  <c r="CZ103" i="4"/>
  <c r="AK462" i="4"/>
  <c r="AW29" i="5" s="1"/>
  <c r="CK103" i="4"/>
  <c r="K463" i="4"/>
  <c r="N30" i="5" s="1"/>
  <c r="CJ104" i="4"/>
  <c r="J464" i="4"/>
  <c r="M31" i="5" s="1"/>
  <c r="DA105" i="4"/>
  <c r="AL464" i="4"/>
  <c r="AX31" i="5" s="1"/>
  <c r="CP86" i="4"/>
  <c r="EH101" i="4" s="1"/>
  <c r="J467" i="4"/>
  <c r="M34" i="5" s="1"/>
  <c r="DG86" i="4"/>
  <c r="AL467" i="4"/>
  <c r="AX34" i="5" s="1"/>
  <c r="CO87" i="4"/>
  <c r="EG102" i="4" s="1"/>
  <c r="I468" i="4"/>
  <c r="L35" i="5" s="1"/>
  <c r="DF87" i="4"/>
  <c r="AK468" i="4"/>
  <c r="AW35" i="5" s="1"/>
  <c r="DE88" i="4"/>
  <c r="AJ469" i="4"/>
  <c r="AV36" i="5" s="1"/>
  <c r="AV71" i="5" s="1"/>
  <c r="DG89" i="4"/>
  <c r="AL470" i="4"/>
  <c r="AX37" i="5" s="1"/>
  <c r="CQ91" i="4"/>
  <c r="K471" i="4"/>
  <c r="N38" i="5" s="1"/>
  <c r="CP92" i="4"/>
  <c r="EH105" i="4" s="1"/>
  <c r="J472" i="4"/>
  <c r="M39" i="5" s="1"/>
  <c r="DG91" i="4"/>
  <c r="AL472" i="4"/>
  <c r="AX39" i="5" s="1"/>
  <c r="CO93" i="4"/>
  <c r="EG106" i="4" s="1"/>
  <c r="I473" i="4"/>
  <c r="L40" i="5" s="1"/>
  <c r="DF92" i="4"/>
  <c r="AK473" i="4"/>
  <c r="AW40" i="5" s="1"/>
  <c r="DE93" i="4"/>
  <c r="AJ474" i="4"/>
  <c r="AV41" i="5" s="1"/>
  <c r="CQ95" i="4"/>
  <c r="K475" i="4"/>
  <c r="N42" i="5" s="1"/>
  <c r="CO96" i="4"/>
  <c r="EG109" i="4" s="1"/>
  <c r="I476" i="4"/>
  <c r="L43" i="5" s="1"/>
  <c r="DF97" i="4"/>
  <c r="AK476" i="4"/>
  <c r="AW43" i="5" s="1"/>
  <c r="DE98" i="4"/>
  <c r="AJ477" i="4"/>
  <c r="AV44" i="5" s="1"/>
  <c r="CQ98" i="4"/>
  <c r="K478" i="4"/>
  <c r="N45" i="5" s="1"/>
  <c r="CP99" i="4"/>
  <c r="EH112" i="4" s="1"/>
  <c r="J479" i="4"/>
  <c r="M46" i="5" s="1"/>
  <c r="DG100" i="4"/>
  <c r="AL479" i="4"/>
  <c r="AX46" i="5" s="1"/>
  <c r="DE101" i="4"/>
  <c r="AJ480" i="4"/>
  <c r="AV47" i="5" s="1"/>
  <c r="CQ102" i="4"/>
  <c r="K481" i="4"/>
  <c r="N48" i="5" s="1"/>
  <c r="CO103" i="4"/>
  <c r="EG114" i="4" s="1"/>
  <c r="I482" i="4"/>
  <c r="L49" i="5" s="1"/>
  <c r="CP107" i="4"/>
  <c r="J485" i="4"/>
  <c r="M52" i="5" s="1"/>
  <c r="DG110" i="4"/>
  <c r="AL485" i="4"/>
  <c r="AX52" i="5" s="1"/>
  <c r="CO108" i="4"/>
  <c r="I486" i="4"/>
  <c r="L53" i="5" s="1"/>
  <c r="DF111" i="4"/>
  <c r="AK486" i="4"/>
  <c r="AW53" i="5" s="1"/>
  <c r="CQ110" i="4"/>
  <c r="K488" i="4"/>
  <c r="N55" i="5" s="1"/>
  <c r="CP111" i="4"/>
  <c r="J489" i="4"/>
  <c r="M56" i="5" s="1"/>
  <c r="DG115" i="4"/>
  <c r="AL489" i="4"/>
  <c r="AX56" i="5" s="1"/>
  <c r="DF116" i="4"/>
  <c r="AK490" i="4"/>
  <c r="AW57" i="5" s="1"/>
  <c r="CQ114" i="4"/>
  <c r="K491" i="4"/>
  <c r="N58" i="5" s="1"/>
  <c r="CP115" i="4"/>
  <c r="J492" i="4"/>
  <c r="M59" i="5" s="1"/>
  <c r="DG118" i="4"/>
  <c r="AL492" i="4"/>
  <c r="AX59" i="5" s="1"/>
  <c r="CO116" i="4"/>
  <c r="I493" i="4"/>
  <c r="L60" i="5" s="1"/>
  <c r="DE121" i="4"/>
  <c r="DV121" i="4" s="1"/>
  <c r="AJ494" i="4"/>
  <c r="AV61" i="5" s="1"/>
  <c r="CQ118" i="4"/>
  <c r="K495" i="4"/>
  <c r="N62" i="5" s="1"/>
  <c r="CP119" i="4"/>
  <c r="J496" i="4"/>
  <c r="M63" i="5" s="1"/>
  <c r="CP122" i="4"/>
  <c r="CP121" i="4" s="1"/>
  <c r="J498" i="4"/>
  <c r="M65" i="5" s="1"/>
  <c r="CY158" i="4"/>
  <c r="EL193" i="4" s="1"/>
  <c r="AM448" i="4"/>
  <c r="AY15" i="5" s="1"/>
  <c r="CJ159" i="4"/>
  <c r="EH161" i="4" s="1"/>
  <c r="M449" i="4"/>
  <c r="P16" i="5" s="1"/>
  <c r="DA159" i="4"/>
  <c r="AO449" i="4"/>
  <c r="BA16" i="5" s="1"/>
  <c r="CI160" i="4"/>
  <c r="EG162" i="4" s="1"/>
  <c r="L450" i="4"/>
  <c r="O17" i="5" s="1"/>
  <c r="CZ160" i="4"/>
  <c r="AN450" i="4"/>
  <c r="AZ17" i="5" s="1"/>
  <c r="CI161" i="4"/>
  <c r="EG163" i="4" s="1"/>
  <c r="L451" i="4"/>
  <c r="O18" i="5" s="1"/>
  <c r="CZ161" i="4"/>
  <c r="DQ161" i="4" s="1"/>
  <c r="AN451" i="4"/>
  <c r="AZ18" i="5" s="1"/>
  <c r="CK162" i="4"/>
  <c r="N452" i="4"/>
  <c r="Q19" i="5" s="1"/>
  <c r="CJ163" i="4"/>
  <c r="EH165" i="4" s="1"/>
  <c r="M453" i="4"/>
  <c r="P20" i="5" s="1"/>
  <c r="DA163" i="4"/>
  <c r="AO453" i="4"/>
  <c r="BA20" i="5" s="1"/>
  <c r="CI164" i="4"/>
  <c r="EG166" i="4" s="1"/>
  <c r="L454" i="4"/>
  <c r="O21" i="5" s="1"/>
  <c r="CZ164" i="4"/>
  <c r="AN454" i="4"/>
  <c r="AZ21" i="5" s="1"/>
  <c r="CZ169" i="4"/>
  <c r="AN456" i="4"/>
  <c r="AZ23" i="5" s="1"/>
  <c r="CK168" i="4"/>
  <c r="CK167" i="4" s="1"/>
  <c r="N457" i="4"/>
  <c r="Q24" i="5" s="1"/>
  <c r="CJ169" i="4"/>
  <c r="EH169" i="4" s="1"/>
  <c r="M458" i="4"/>
  <c r="P25" i="5" s="1"/>
  <c r="DA171" i="4"/>
  <c r="AO458" i="4"/>
  <c r="BA25" i="5" s="1"/>
  <c r="CZ172" i="4"/>
  <c r="AN459" i="4"/>
  <c r="AZ26" i="5" s="1"/>
  <c r="CJ172" i="4"/>
  <c r="M460" i="4"/>
  <c r="P27" i="5" s="1"/>
  <c r="DA173" i="4"/>
  <c r="AO460" i="4"/>
  <c r="BA27" i="5" s="1"/>
  <c r="CY174" i="4"/>
  <c r="AM461" i="4"/>
  <c r="AY28" i="5" s="1"/>
  <c r="CJ174" i="4"/>
  <c r="M462" i="4"/>
  <c r="P29" i="5" s="1"/>
  <c r="DA175" i="4"/>
  <c r="AO462" i="4"/>
  <c r="BA29" i="5" s="1"/>
  <c r="CY176" i="4"/>
  <c r="AM463" i="4"/>
  <c r="AY30" i="5" s="1"/>
  <c r="CJ176" i="4"/>
  <c r="M464" i="4"/>
  <c r="P31" i="5" s="1"/>
  <c r="DA177" i="4"/>
  <c r="AO464" i="4"/>
  <c r="BA31" i="5" s="1"/>
  <c r="CP158" i="4"/>
  <c r="EH173" i="4" s="1"/>
  <c r="M467" i="4"/>
  <c r="P34" i="5" s="1"/>
  <c r="DG158" i="4"/>
  <c r="AO467" i="4"/>
  <c r="BA34" i="5" s="1"/>
  <c r="CO159" i="4"/>
  <c r="EG174" i="4" s="1"/>
  <c r="L468" i="4"/>
  <c r="O35" i="5" s="1"/>
  <c r="CQ160" i="4"/>
  <c r="N469" i="4"/>
  <c r="Q36" i="5" s="1"/>
  <c r="DG161" i="4"/>
  <c r="AO470" i="4"/>
  <c r="BA37" i="5" s="1"/>
  <c r="DE163" i="4"/>
  <c r="AM472" i="4"/>
  <c r="AY39" i="5" s="1"/>
  <c r="CP166" i="4"/>
  <c r="EH179" i="4" s="1"/>
  <c r="M474" i="4"/>
  <c r="P41" i="5" s="1"/>
  <c r="DG165" i="4"/>
  <c r="AO474" i="4"/>
  <c r="BA41" i="5" s="1"/>
  <c r="CO167" i="4"/>
  <c r="EG180" i="4" s="1"/>
  <c r="L475" i="4"/>
  <c r="O42" i="5" s="1"/>
  <c r="DE169" i="4"/>
  <c r="AM476" i="4"/>
  <c r="AY43" i="5" s="1"/>
  <c r="CQ169" i="4"/>
  <c r="N477" i="4"/>
  <c r="Q44" i="5" s="1"/>
  <c r="CP170" i="4"/>
  <c r="EH183" i="4" s="1"/>
  <c r="M478" i="4"/>
  <c r="P45" i="5" s="1"/>
  <c r="DG171" i="4"/>
  <c r="AO478" i="4"/>
  <c r="BA45" i="5" s="1"/>
  <c r="CO171" i="4"/>
  <c r="EG184" i="4" s="1"/>
  <c r="L479" i="4"/>
  <c r="O46" i="5" s="1"/>
  <c r="DE173" i="4"/>
  <c r="AM480" i="4"/>
  <c r="AY47" i="5" s="1"/>
  <c r="CO176" i="4"/>
  <c r="EG187" i="4" s="1"/>
  <c r="L483" i="4"/>
  <c r="O50" i="5" s="1"/>
  <c r="DE181" i="4"/>
  <c r="AM484" i="4"/>
  <c r="AY51" i="5" s="1"/>
  <c r="CQ179" i="4"/>
  <c r="N485" i="4"/>
  <c r="Q52" i="5" s="1"/>
  <c r="CP180" i="4"/>
  <c r="M486" i="4"/>
  <c r="P53" i="5" s="1"/>
  <c r="DG183" i="4"/>
  <c r="AO486" i="4"/>
  <c r="BA53" i="5" s="1"/>
  <c r="CO181" i="4"/>
  <c r="L487" i="4"/>
  <c r="O54" i="5" s="1"/>
  <c r="DE186" i="4"/>
  <c r="AM488" i="4"/>
  <c r="AY55" i="5" s="1"/>
  <c r="CQ183" i="4"/>
  <c r="N489" i="4"/>
  <c r="Q56" i="5" s="1"/>
  <c r="DG188" i="4"/>
  <c r="AO490" i="4"/>
  <c r="BA57" i="5" s="1"/>
  <c r="DE189" i="4"/>
  <c r="AM491" i="4"/>
  <c r="AY58" i="5" s="1"/>
  <c r="CQ187" i="4"/>
  <c r="N492" i="4"/>
  <c r="Q59" i="5" s="1"/>
  <c r="CP188" i="4"/>
  <c r="M493" i="4"/>
  <c r="P60" i="5" s="1"/>
  <c r="CO189" i="4"/>
  <c r="L494" i="4"/>
  <c r="O61" i="5" s="1"/>
  <c r="DF193" i="4"/>
  <c r="DF192" i="4" s="1"/>
  <c r="AN494" i="4"/>
  <c r="AZ61" i="5" s="1"/>
  <c r="DE194" i="4"/>
  <c r="AM495" i="4"/>
  <c r="AY62" i="5" s="1"/>
  <c r="CQ191" i="4"/>
  <c r="N496" i="4"/>
  <c r="Q63" i="5" s="1"/>
  <c r="CQ194" i="4"/>
  <c r="CQ193" i="4" s="1"/>
  <c r="N498" i="4"/>
  <c r="Q65" i="5" s="1"/>
  <c r="CK230" i="4"/>
  <c r="T15" i="5"/>
  <c r="CP232" i="4"/>
  <c r="EH247" i="4" s="1"/>
  <c r="CZ231" i="4"/>
  <c r="AQ449" i="4"/>
  <c r="BC16" i="5" s="1"/>
  <c r="CJ232" i="4"/>
  <c r="EH234" i="4" s="1"/>
  <c r="S17" i="5"/>
  <c r="CI233" i="4"/>
  <c r="EG235" i="4" s="1"/>
  <c r="R18" i="5"/>
  <c r="CJ234" i="4"/>
  <c r="EH236" i="4" s="1"/>
  <c r="S19" i="5"/>
  <c r="DA234" i="4"/>
  <c r="AR452" i="4"/>
  <c r="BD19" i="5" s="1"/>
  <c r="CY235" i="4"/>
  <c r="DP235" i="4" s="1"/>
  <c r="AP453" i="4"/>
  <c r="BB20" i="5" s="1"/>
  <c r="CY236" i="4"/>
  <c r="DP236" i="4" s="1"/>
  <c r="AP454" i="4"/>
  <c r="BB21" i="5" s="1"/>
  <c r="CK237" i="4"/>
  <c r="T22" i="5"/>
  <c r="CJ240" i="4"/>
  <c r="EH240" i="4" s="1"/>
  <c r="S24" i="5"/>
  <c r="DA242" i="4"/>
  <c r="AR457" i="4"/>
  <c r="BD24" i="5" s="1"/>
  <c r="CI241" i="4"/>
  <c r="EG241" i="4" s="1"/>
  <c r="R25" i="5"/>
  <c r="CZ243" i="4"/>
  <c r="DR243" i="4" s="1"/>
  <c r="AQ458" i="4"/>
  <c r="BC25" i="5" s="1"/>
  <c r="CY245" i="4"/>
  <c r="DO245" i="4" s="1"/>
  <c r="AP460" i="4"/>
  <c r="BB27" i="5" s="1"/>
  <c r="CK245" i="4"/>
  <c r="T28" i="5"/>
  <c r="CI246" i="4"/>
  <c r="R29" i="5"/>
  <c r="CZ247" i="4"/>
  <c r="DQ247" i="4" s="1"/>
  <c r="AQ462" i="4"/>
  <c r="BC29" i="5" s="1"/>
  <c r="CY248" i="4"/>
  <c r="DP248" i="4" s="1"/>
  <c r="AP463" i="4"/>
  <c r="BB30" i="5" s="1"/>
  <c r="CK248" i="4"/>
  <c r="T31" i="5"/>
  <c r="CP231" i="4"/>
  <c r="EH246" i="4" s="1"/>
  <c r="S35" i="5"/>
  <c r="DG231" i="4"/>
  <c r="AR468" i="4"/>
  <c r="BD35" i="5" s="1"/>
  <c r="DF232" i="4"/>
  <c r="AQ469" i="4"/>
  <c r="BC36" i="5" s="1"/>
  <c r="BC71" i="5" s="1"/>
  <c r="DG233" i="4"/>
  <c r="AR470" i="4"/>
  <c r="BD37" i="5" s="1"/>
  <c r="CO235" i="4"/>
  <c r="EG248" i="4" s="1"/>
  <c r="R38" i="5"/>
  <c r="DF234" i="4"/>
  <c r="DY234" i="4" s="1"/>
  <c r="AQ471" i="4"/>
  <c r="BC38" i="5" s="1"/>
  <c r="DE235" i="4"/>
  <c r="DV235" i="4" s="1"/>
  <c r="AP472" i="4"/>
  <c r="BB39" i="5" s="1"/>
  <c r="CQ237" i="4"/>
  <c r="T40" i="5"/>
  <c r="CP238" i="4"/>
  <c r="EH251" i="4" s="1"/>
  <c r="S41" i="5"/>
  <c r="DG237" i="4"/>
  <c r="AR474" i="4"/>
  <c r="BD41" i="5" s="1"/>
  <c r="DG258" i="4"/>
  <c r="CQ240" i="4"/>
  <c r="T43" i="5"/>
  <c r="CP241" i="4"/>
  <c r="EH254" i="4" s="1"/>
  <c r="S44" i="5"/>
  <c r="DG242" i="4"/>
  <c r="AR477" i="4"/>
  <c r="BD44" i="5" s="1"/>
  <c r="CQ261" i="4"/>
  <c r="DE243" i="4"/>
  <c r="DW243" i="4" s="1"/>
  <c r="AP478" i="4"/>
  <c r="BB45" i="5" s="1"/>
  <c r="CP243" i="4"/>
  <c r="EH256" i="4" s="1"/>
  <c r="S46" i="5"/>
  <c r="DG244" i="4"/>
  <c r="AR479" i="4"/>
  <c r="BD46" i="5" s="1"/>
  <c r="DF245" i="4"/>
  <c r="AQ480" i="4"/>
  <c r="BC47" i="5" s="1"/>
  <c r="DE246" i="4"/>
  <c r="DV246" i="4" s="1"/>
  <c r="AP481" i="4"/>
  <c r="BB48" i="5" s="1"/>
  <c r="CQ247" i="4"/>
  <c r="T49" i="5"/>
  <c r="CP248" i="4"/>
  <c r="EH259" i="4" s="1"/>
  <c r="S50" i="5"/>
  <c r="DF253" i="4"/>
  <c r="FJ233" i="4" s="1"/>
  <c r="FN233" i="4" s="1"/>
  <c r="AQ484" i="4"/>
  <c r="BC51" i="5" s="1"/>
  <c r="DE254" i="4"/>
  <c r="DV254" i="4" s="1"/>
  <c r="AP485" i="4"/>
  <c r="BB52" i="5" s="1"/>
  <c r="CQ252" i="4"/>
  <c r="T53" i="5"/>
  <c r="CP253" i="4"/>
  <c r="S54" i="5"/>
  <c r="CO254" i="4"/>
  <c r="R55" i="5"/>
  <c r="DF258" i="4"/>
  <c r="AQ488" i="4"/>
  <c r="BC55" i="5" s="1"/>
  <c r="DE259" i="4"/>
  <c r="AP489" i="4"/>
  <c r="BB56" i="5" s="1"/>
  <c r="CO258" i="4"/>
  <c r="R58" i="5"/>
  <c r="DF261" i="4"/>
  <c r="DY261" i="4" s="1"/>
  <c r="AQ491" i="4"/>
  <c r="BC58" i="5" s="1"/>
  <c r="DE262" i="4"/>
  <c r="DV262" i="4" s="1"/>
  <c r="AP492" i="4"/>
  <c r="BB59" i="5" s="1"/>
  <c r="CQ260" i="4"/>
  <c r="T60" i="5"/>
  <c r="CP261" i="4"/>
  <c r="S61" i="5"/>
  <c r="DG265" i="4"/>
  <c r="AR494" i="4"/>
  <c r="BD61" i="5" s="1"/>
  <c r="CO262" i="4"/>
  <c r="R62" i="5"/>
  <c r="DF266" i="4"/>
  <c r="DY266" i="4" s="1"/>
  <c r="AQ495" i="4"/>
  <c r="BC62" i="5" s="1"/>
  <c r="CK302" i="4"/>
  <c r="W15" i="5"/>
  <c r="CK303" i="4"/>
  <c r="W16" i="5"/>
  <c r="CY304" i="4"/>
  <c r="DO304" i="4" s="1"/>
  <c r="AS450" i="4"/>
  <c r="BE17" i="5" s="1"/>
  <c r="CK305" i="4"/>
  <c r="W18" i="5"/>
  <c r="CI307" i="4"/>
  <c r="EG309" i="4" s="1"/>
  <c r="U20" i="5"/>
  <c r="CZ307" i="4"/>
  <c r="AT453" i="4"/>
  <c r="BF20" i="5" s="1"/>
  <c r="CJ308" i="4"/>
  <c r="EH310" i="4" s="1"/>
  <c r="V21" i="5"/>
  <c r="DA308" i="4"/>
  <c r="AU454" i="4"/>
  <c r="BG21" i="5" s="1"/>
  <c r="CI309" i="4"/>
  <c r="EG311" i="4" s="1"/>
  <c r="U22" i="5"/>
  <c r="DA313" i="4"/>
  <c r="AU456" i="4"/>
  <c r="BG23" i="5" s="1"/>
  <c r="CI312" i="4"/>
  <c r="U24" i="5"/>
  <c r="CZ314" i="4"/>
  <c r="DR314" i="4" s="1"/>
  <c r="AT457" i="4"/>
  <c r="BF24" i="5" s="1"/>
  <c r="CJ313" i="4"/>
  <c r="EH313" i="4" s="1"/>
  <c r="V25" i="5"/>
  <c r="DA315" i="4"/>
  <c r="DQ315" i="4" s="1"/>
  <c r="AU458" i="4"/>
  <c r="BG25" i="5" s="1"/>
  <c r="CZ316" i="4"/>
  <c r="DQ316" i="4" s="1"/>
  <c r="AT459" i="4"/>
  <c r="BF26" i="5" s="1"/>
  <c r="CK316" i="4"/>
  <c r="W27" i="5"/>
  <c r="CJ317" i="4"/>
  <c r="V28" i="5"/>
  <c r="DA318" i="4"/>
  <c r="AU461" i="4"/>
  <c r="BG28" i="5" s="1"/>
  <c r="CY319" i="4"/>
  <c r="DO319" i="4" s="1"/>
  <c r="AS462" i="4"/>
  <c r="BE29" i="5" s="1"/>
  <c r="CK319" i="4"/>
  <c r="W30" i="5"/>
  <c r="CI320" i="4"/>
  <c r="U31" i="5"/>
  <c r="CZ321" i="4"/>
  <c r="AT464" i="4"/>
  <c r="BF31" i="5" s="1"/>
  <c r="CP302" i="4"/>
  <c r="EH317" i="4" s="1"/>
  <c r="V34" i="5"/>
  <c r="DG302" i="4"/>
  <c r="AU467" i="4"/>
  <c r="BG34" i="5" s="1"/>
  <c r="CO303" i="4"/>
  <c r="EG318" i="4" s="1"/>
  <c r="U35" i="5"/>
  <c r="DF303" i="4"/>
  <c r="DY303" i="4" s="1"/>
  <c r="AT468" i="4"/>
  <c r="BF35" i="5" s="1"/>
  <c r="DE304" i="4"/>
  <c r="AS469" i="4"/>
  <c r="BE36" i="5" s="1"/>
  <c r="BE71" i="5" s="1"/>
  <c r="DF305" i="4"/>
  <c r="AT470" i="4"/>
  <c r="BF37" i="5" s="1"/>
  <c r="CP307" i="4"/>
  <c r="EH320" i="4" s="1"/>
  <c r="V38" i="5"/>
  <c r="CQ308" i="4"/>
  <c r="W39" i="5"/>
  <c r="CP309" i="4"/>
  <c r="EH322" i="4" s="1"/>
  <c r="V40" i="5"/>
  <c r="DG308" i="4"/>
  <c r="AU473" i="4"/>
  <c r="BG40" i="5" s="1"/>
  <c r="CO310" i="4"/>
  <c r="EG323" i="4" s="1"/>
  <c r="U41" i="5"/>
  <c r="DF309" i="4"/>
  <c r="DY309" i="4" s="1"/>
  <c r="AT474" i="4"/>
  <c r="BF41" i="5" s="1"/>
  <c r="CP311" i="4"/>
  <c r="EH324" i="4" s="1"/>
  <c r="V42" i="5"/>
  <c r="CP312" i="4"/>
  <c r="EH325" i="4" s="1"/>
  <c r="V43" i="5"/>
  <c r="DG313" i="4"/>
  <c r="DY313" i="4" s="1"/>
  <c r="AU476" i="4"/>
  <c r="BG43" i="5" s="1"/>
  <c r="DE314" i="4"/>
  <c r="DV314" i="4" s="1"/>
  <c r="AS477" i="4"/>
  <c r="BE44" i="5" s="1"/>
  <c r="CP314" i="4"/>
  <c r="EH327" i="4" s="1"/>
  <c r="V45" i="5"/>
  <c r="DG315" i="4"/>
  <c r="AU478" i="4"/>
  <c r="BG45" i="5" s="1"/>
  <c r="DE316" i="4"/>
  <c r="DW316" i="4" s="1"/>
  <c r="AS479" i="4"/>
  <c r="BE46" i="5" s="1"/>
  <c r="DG317" i="4"/>
  <c r="AU480" i="4"/>
  <c r="BG47" i="5" s="1"/>
  <c r="CO318" i="4"/>
  <c r="EG329" i="4" s="1"/>
  <c r="U48" i="5"/>
  <c r="DF318" i="4"/>
  <c r="AT481" i="4"/>
  <c r="BF48" i="5" s="1"/>
  <c r="CQ319" i="4"/>
  <c r="CQ317" i="4" s="1"/>
  <c r="W49" i="5"/>
  <c r="CO320" i="4"/>
  <c r="EG331" i="4" s="1"/>
  <c r="U50" i="5"/>
  <c r="DE325" i="4"/>
  <c r="DW325" i="4" s="1"/>
  <c r="AS484" i="4"/>
  <c r="BE51" i="5" s="1"/>
  <c r="CQ323" i="4"/>
  <c r="W52" i="5"/>
  <c r="CP324" i="4"/>
  <c r="V53" i="5"/>
  <c r="DG327" i="4"/>
  <c r="AU486" i="4"/>
  <c r="BG53" i="5" s="1"/>
  <c r="CO325" i="4"/>
  <c r="U54" i="5"/>
  <c r="DE330" i="4"/>
  <c r="AS488" i="4"/>
  <c r="BE55" i="5" s="1"/>
  <c r="CQ327" i="4"/>
  <c r="W56" i="5"/>
  <c r="DG332" i="4"/>
  <c r="AU490" i="4"/>
  <c r="BG57" i="5" s="1"/>
  <c r="DE333" i="4"/>
  <c r="DW333" i="4" s="1"/>
  <c r="AS491" i="4"/>
  <c r="BE58" i="5" s="1"/>
  <c r="CP332" i="4"/>
  <c r="V60" i="5"/>
  <c r="CO333" i="4"/>
  <c r="U61" i="5"/>
  <c r="DF337" i="4"/>
  <c r="DY337" i="4" s="1"/>
  <c r="AT494" i="4"/>
  <c r="BF61" i="5" s="1"/>
  <c r="DE338" i="4"/>
  <c r="DW338" i="4" s="1"/>
  <c r="AS495" i="4"/>
  <c r="BE62" i="5" s="1"/>
  <c r="CQ335" i="4"/>
  <c r="W63" i="5"/>
  <c r="CQ338" i="4"/>
  <c r="CQ337" i="4" s="1"/>
  <c r="W65" i="5"/>
  <c r="CK374" i="4"/>
  <c r="Z15" i="5"/>
  <c r="CI375" i="4"/>
  <c r="EG377" i="4" s="1"/>
  <c r="X16" i="5"/>
  <c r="CZ375" i="4"/>
  <c r="DQ375" i="4" s="1"/>
  <c r="AW449" i="4"/>
  <c r="BI16" i="5" s="1"/>
  <c r="CY376" i="4"/>
  <c r="DP376" i="4" s="1"/>
  <c r="AV450" i="4"/>
  <c r="BH17" i="5" s="1"/>
  <c r="CJ377" i="4"/>
  <c r="EH379" i="4" s="1"/>
  <c r="Y18" i="5"/>
  <c r="DA377" i="4"/>
  <c r="AX451" i="4"/>
  <c r="BJ18" i="5" s="1"/>
  <c r="CJ379" i="4"/>
  <c r="EH381" i="4" s="1"/>
  <c r="CJ378" i="4"/>
  <c r="EH380" i="4" s="1"/>
  <c r="Y19" i="5"/>
  <c r="DA378" i="4"/>
  <c r="AX452" i="4"/>
  <c r="BJ19" i="5" s="1"/>
  <c r="CK379" i="4"/>
  <c r="Z20" i="5"/>
  <c r="CI380" i="4"/>
  <c r="EG382" i="4" s="1"/>
  <c r="X21" i="5"/>
  <c r="CZ380" i="4"/>
  <c r="AW454" i="4"/>
  <c r="BI21" i="5" s="1"/>
  <c r="CJ384" i="4"/>
  <c r="EH384" i="4" s="1"/>
  <c r="Y24" i="5"/>
  <c r="DA386" i="4"/>
  <c r="AX457" i="4"/>
  <c r="BJ24" i="5" s="1"/>
  <c r="CK385" i="4"/>
  <c r="CK383" i="4" s="1"/>
  <c r="Z25" i="5"/>
  <c r="CZ388" i="4"/>
  <c r="DR388" i="4" s="1"/>
  <c r="AW459" i="4"/>
  <c r="BI26" i="5" s="1"/>
  <c r="CJ388" i="4"/>
  <c r="Y27" i="5"/>
  <c r="DA389" i="4"/>
  <c r="AX460" i="4"/>
  <c r="BJ27" i="5" s="1"/>
  <c r="CI389" i="4"/>
  <c r="X28" i="5"/>
  <c r="CZ390" i="4"/>
  <c r="DR390" i="4" s="1"/>
  <c r="AW461" i="4"/>
  <c r="BI28" i="5" s="1"/>
  <c r="CK390" i="4"/>
  <c r="Z29" i="5"/>
  <c r="CJ391" i="4"/>
  <c r="Y30" i="5"/>
  <c r="DA392" i="4"/>
  <c r="AX463" i="4"/>
  <c r="BJ30" i="5" s="1"/>
  <c r="CI392" i="4"/>
  <c r="X31" i="5"/>
  <c r="CZ393" i="4"/>
  <c r="AW464" i="4"/>
  <c r="BI31" i="5" s="1"/>
  <c r="CO374" i="4"/>
  <c r="EG389" i="4" s="1"/>
  <c r="X34" i="5"/>
  <c r="DE375" i="4"/>
  <c r="DW375" i="4" s="1"/>
  <c r="AV468" i="4"/>
  <c r="BH35" i="5" s="1"/>
  <c r="CQ376" i="4"/>
  <c r="Z36" i="5"/>
  <c r="DE377" i="4"/>
  <c r="DW377" i="4" s="1"/>
  <c r="AV470" i="4"/>
  <c r="BH37" i="5" s="1"/>
  <c r="CQ379" i="4"/>
  <c r="Z38" i="5"/>
  <c r="CO380" i="4"/>
  <c r="EG393" i="4" s="1"/>
  <c r="X39" i="5"/>
  <c r="DF379" i="4"/>
  <c r="AW472" i="4"/>
  <c r="BI39" i="5" s="1"/>
  <c r="CQ382" i="4"/>
  <c r="Z41" i="5"/>
  <c r="CP383" i="4"/>
  <c r="EH396" i="4" s="1"/>
  <c r="Y42" i="5"/>
  <c r="CQ385" i="4"/>
  <c r="Z44" i="5"/>
  <c r="CO386" i="4"/>
  <c r="EG399" i="4" s="1"/>
  <c r="X45" i="5"/>
  <c r="DF387" i="4"/>
  <c r="AW478" i="4"/>
  <c r="BI45" i="5" s="1"/>
  <c r="CP387" i="4"/>
  <c r="EH400" i="4" s="1"/>
  <c r="Y46" i="5"/>
  <c r="DG388" i="4"/>
  <c r="AX479" i="4"/>
  <c r="BJ46" i="5" s="1"/>
  <c r="DF389" i="4"/>
  <c r="DY389" i="4" s="1"/>
  <c r="AW480" i="4"/>
  <c r="BI47" i="5" s="1"/>
  <c r="CQ390" i="4"/>
  <c r="Z48" i="5"/>
  <c r="CP391" i="4"/>
  <c r="EH402" i="4" s="1"/>
  <c r="Y49" i="5"/>
  <c r="CP395" i="4"/>
  <c r="Y52" i="5"/>
  <c r="DG398" i="4"/>
  <c r="AX485" i="4"/>
  <c r="BJ52" i="5" s="1"/>
  <c r="CO396" i="4"/>
  <c r="X53" i="5"/>
  <c r="DF399" i="4"/>
  <c r="FJ379" i="4" s="1"/>
  <c r="FN379" i="4" s="1"/>
  <c r="AW486" i="4"/>
  <c r="BI53" i="5" s="1"/>
  <c r="CQ398" i="4"/>
  <c r="Z55" i="5"/>
  <c r="CP399" i="4"/>
  <c r="Y56" i="5"/>
  <c r="DG403" i="4"/>
  <c r="AX489" i="4"/>
  <c r="BJ56" i="5" s="1"/>
  <c r="DF404" i="4"/>
  <c r="FK384" i="4" s="1"/>
  <c r="FN384" i="4" s="1"/>
  <c r="AW490" i="4"/>
  <c r="BI57" i="5" s="1"/>
  <c r="CQ402" i="4"/>
  <c r="Z58" i="5"/>
  <c r="CP403" i="4"/>
  <c r="Y59" i="5"/>
  <c r="DG406" i="4"/>
  <c r="DY406" i="4" s="1"/>
  <c r="AX492" i="4"/>
  <c r="BJ59" i="5" s="1"/>
  <c r="CO404" i="4"/>
  <c r="X60" i="5"/>
  <c r="DE409" i="4"/>
  <c r="DV409" i="4" s="1"/>
  <c r="AV494" i="4"/>
  <c r="BH61" i="5" s="1"/>
  <c r="CQ406" i="4"/>
  <c r="Z62" i="5"/>
  <c r="CP407" i="4"/>
  <c r="Y63" i="5"/>
  <c r="CP410" i="4"/>
  <c r="CP409" i="4" s="1"/>
  <c r="Y65" i="5"/>
  <c r="Y447" i="4"/>
  <c r="J14" i="7" s="1"/>
  <c r="M14" i="7" s="1"/>
  <c r="S14" i="7" s="1"/>
  <c r="Y459" i="4"/>
  <c r="J26" i="7" s="1"/>
  <c r="M26" i="7" s="1"/>
  <c r="S26" i="7" s="1"/>
  <c r="Z465" i="4"/>
  <c r="K32" i="7" s="1"/>
  <c r="N32" i="7" s="1"/>
  <c r="T32" i="7" s="1"/>
  <c r="Y466" i="4"/>
  <c r="J33" i="7" s="1"/>
  <c r="M33" i="7" s="1"/>
  <c r="S33" i="7" s="1"/>
  <c r="FM315" i="4"/>
  <c r="FM328" i="4" s="1"/>
  <c r="FL374" i="4"/>
  <c r="FM243" i="4"/>
  <c r="FM256" i="4" s="1"/>
  <c r="DG336" i="4"/>
  <c r="DY325" i="4"/>
  <c r="FM171" i="4"/>
  <c r="FM184" i="4" s="1"/>
  <c r="CK311" i="4"/>
  <c r="DY304" i="4"/>
  <c r="EM325" i="4" s="1"/>
  <c r="EM324" i="4" s="1"/>
  <c r="DX375" i="4"/>
  <c r="DX306" i="4"/>
  <c r="FK240" i="4"/>
  <c r="FN240" i="4" s="1"/>
  <c r="FL253" i="4"/>
  <c r="FN253" i="4" s="1"/>
  <c r="FM99" i="4"/>
  <c r="FM112" i="4" s="1"/>
  <c r="FM387" i="4"/>
  <c r="FM400" i="4" s="1"/>
  <c r="DV170" i="4"/>
  <c r="DQ304" i="4"/>
  <c r="DQ376" i="4"/>
  <c r="DV260" i="4"/>
  <c r="DV378" i="4"/>
  <c r="DW174" i="4"/>
  <c r="DV174" i="4"/>
  <c r="FK167" i="4"/>
  <c r="FN167" i="4" s="1"/>
  <c r="FK158" i="4"/>
  <c r="DV164" i="4"/>
  <c r="FK169" i="4"/>
  <c r="FN169" i="4" s="1"/>
  <c r="DQ319" i="4"/>
  <c r="DR319" i="4"/>
  <c r="FJ19" i="4"/>
  <c r="FJ90" i="4"/>
  <c r="FN90" i="4" s="1"/>
  <c r="DX397" i="4"/>
  <c r="FJ377" i="4"/>
  <c r="DY397" i="4"/>
  <c r="DV397" i="4"/>
  <c r="FJ390" i="4"/>
  <c r="FN390" i="4" s="1"/>
  <c r="AY72" i="4"/>
  <c r="DY101" i="4"/>
  <c r="DQ233" i="4"/>
  <c r="DR235" i="4"/>
  <c r="DQ235" i="4"/>
  <c r="CQ229" i="4"/>
  <c r="DV230" i="4"/>
  <c r="DX234" i="4"/>
  <c r="CK239" i="4"/>
  <c r="DV190" i="4"/>
  <c r="DX194" i="4"/>
  <c r="DW241" i="4"/>
  <c r="DX254" i="4"/>
  <c r="DY255" i="4"/>
  <c r="DW260" i="4"/>
  <c r="DY259" i="4"/>
  <c r="DR304" i="4"/>
  <c r="DY338" i="4"/>
  <c r="DR376" i="4"/>
  <c r="DY375" i="4"/>
  <c r="DW380" i="4"/>
  <c r="DW397" i="4"/>
  <c r="DW406" i="4"/>
  <c r="FL398" i="4"/>
  <c r="FN398" i="4" s="1"/>
  <c r="DW405" i="4"/>
  <c r="DV405" i="4"/>
  <c r="DV376" i="4"/>
  <c r="DX378" i="4"/>
  <c r="DY405" i="4"/>
  <c r="DX405" i="4"/>
  <c r="DV406" i="4"/>
  <c r="DO302" i="4"/>
  <c r="DP302" i="4"/>
  <c r="FK313" i="4"/>
  <c r="FN313" i="4" s="1"/>
  <c r="DX304" i="4"/>
  <c r="DW306" i="4"/>
  <c r="DQ314" i="4"/>
  <c r="DX325" i="4"/>
  <c r="DY235" i="4"/>
  <c r="DQ249" i="4"/>
  <c r="DO230" i="4"/>
  <c r="DW230" i="4"/>
  <c r="DQ236" i="4"/>
  <c r="DR236" i="4"/>
  <c r="DR248" i="4"/>
  <c r="DQ248" i="4"/>
  <c r="DW255" i="4"/>
  <c r="DR241" i="4"/>
  <c r="EM239" i="4" s="1"/>
  <c r="DY254" i="4"/>
  <c r="DR247" i="4"/>
  <c r="DP170" i="4"/>
  <c r="DO162" i="4"/>
  <c r="FJ162" i="4"/>
  <c r="FL180" i="4"/>
  <c r="FN180" i="4" s="1"/>
  <c r="DW170" i="4"/>
  <c r="DO175" i="4"/>
  <c r="DX189" i="4"/>
  <c r="DF120" i="4"/>
  <c r="DW122" i="4"/>
  <c r="DX88" i="4"/>
  <c r="DV117" i="4"/>
  <c r="FL110" i="4"/>
  <c r="FN110" i="4" s="1"/>
  <c r="CQ85" i="4"/>
  <c r="DW110" i="4"/>
  <c r="DY109" i="4"/>
  <c r="CA72" i="4"/>
  <c r="CB72" i="4"/>
  <c r="BZ72" i="4"/>
  <c r="DR32" i="4"/>
  <c r="DY50" i="4"/>
  <c r="DY21" i="4"/>
  <c r="DW16" i="4"/>
  <c r="EL37" i="4" s="1"/>
  <c r="EL36" i="4" s="1"/>
  <c r="AZ72" i="4"/>
  <c r="DX45" i="4"/>
  <c r="BA72" i="4"/>
  <c r="DQ32" i="4"/>
  <c r="DX230" i="4" l="1"/>
  <c r="DY260" i="4"/>
  <c r="FL251" i="4"/>
  <c r="FN251" i="4" s="1"/>
  <c r="DV42" i="4"/>
  <c r="DR26" i="4"/>
  <c r="DX19" i="4"/>
  <c r="DX16" i="4"/>
  <c r="CM71" i="5"/>
  <c r="DW26" i="4"/>
  <c r="DQ305" i="4"/>
  <c r="DP243" i="4"/>
  <c r="DY165" i="4"/>
  <c r="DR100" i="4"/>
  <c r="CP34" i="4"/>
  <c r="EH44" i="4" s="1"/>
  <c r="DX117" i="4"/>
  <c r="DQ104" i="4"/>
  <c r="DP177" i="4"/>
  <c r="DO159" i="4"/>
  <c r="DX243" i="4"/>
  <c r="EM247" i="4" s="1"/>
  <c r="EM246" i="4" s="1"/>
  <c r="DX389" i="4"/>
  <c r="EM378" i="4"/>
  <c r="EM375" i="4" s="1"/>
  <c r="DG120" i="4"/>
  <c r="DY120" i="4" s="1"/>
  <c r="FK168" i="4"/>
  <c r="FN168" i="4" s="1"/>
  <c r="DY302" i="4"/>
  <c r="DR318" i="4"/>
  <c r="CA479" i="4"/>
  <c r="FA448" i="4" s="1"/>
  <c r="DV37" i="4"/>
  <c r="DO29" i="4"/>
  <c r="DR103" i="4"/>
  <c r="DX42" i="4"/>
  <c r="DX183" i="4"/>
  <c r="DO173" i="4"/>
  <c r="DQ162" i="4"/>
  <c r="EL378" i="4"/>
  <c r="EL375" i="4" s="1"/>
  <c r="DX241" i="4"/>
  <c r="DW237" i="4"/>
  <c r="DY122" i="4"/>
  <c r="DW115" i="4"/>
  <c r="DY90" i="4"/>
  <c r="DV89" i="4"/>
  <c r="DX21" i="4"/>
  <c r="DR233" i="4"/>
  <c r="FA20" i="4"/>
  <c r="DO161" i="4"/>
  <c r="DP98" i="4"/>
  <c r="FA15" i="4"/>
  <c r="FA24" i="4" s="1"/>
  <c r="DR98" i="4"/>
  <c r="DV183" i="4"/>
  <c r="DO163" i="4"/>
  <c r="DO233" i="4"/>
  <c r="DQ234" i="4"/>
  <c r="DW88" i="4"/>
  <c r="EL109" i="4" s="1"/>
  <c r="EL108" i="4" s="1"/>
  <c r="DW42" i="4"/>
  <c r="DQ28" i="4"/>
  <c r="DA13" i="4"/>
  <c r="DA21" i="4" s="1"/>
  <c r="DV253" i="4"/>
  <c r="DO235" i="4"/>
  <c r="CI311" i="4"/>
  <c r="EG312" i="4"/>
  <c r="DW117" i="4"/>
  <c r="EL264" i="4"/>
  <c r="EM265" i="4"/>
  <c r="EU28" i="4"/>
  <c r="DV99" i="4"/>
  <c r="EL103" i="4" s="1"/>
  <c r="EL102" i="4" s="1"/>
  <c r="DO104" i="4"/>
  <c r="DW89" i="4"/>
  <c r="DY121" i="4"/>
  <c r="DR176" i="4"/>
  <c r="DW183" i="4"/>
  <c r="DQ170" i="4"/>
  <c r="DF252" i="4"/>
  <c r="DV241" i="4"/>
  <c r="DV237" i="4"/>
  <c r="EM306" i="4"/>
  <c r="EM303" i="4" s="1"/>
  <c r="DX303" i="4"/>
  <c r="DX309" i="4"/>
  <c r="DW314" i="4"/>
  <c r="FK97" i="4"/>
  <c r="FN97" i="4" s="1"/>
  <c r="DO243" i="4"/>
  <c r="EL237" i="4" s="1"/>
  <c r="FJ163" i="4"/>
  <c r="FN163" i="4" s="1"/>
  <c r="DX379" i="4"/>
  <c r="DY188" i="4"/>
  <c r="FL179" i="4"/>
  <c r="FN179" i="4" s="1"/>
  <c r="DX158" i="4"/>
  <c r="DQ177" i="4"/>
  <c r="DR173" i="4"/>
  <c r="DP172" i="4"/>
  <c r="DQ169" i="4"/>
  <c r="DR159" i="4"/>
  <c r="DY92" i="4"/>
  <c r="DV88" i="4"/>
  <c r="DR91" i="4"/>
  <c r="DQ19" i="4"/>
  <c r="DR15" i="4"/>
  <c r="CQ13" i="4"/>
  <c r="DW109" i="4"/>
  <c r="DW102" i="4"/>
  <c r="DW27" i="4"/>
  <c r="FL397" i="4"/>
  <c r="FN397" i="4" s="1"/>
  <c r="DV379" i="4"/>
  <c r="DP388" i="4"/>
  <c r="DO377" i="4"/>
  <c r="DV337" i="4"/>
  <c r="DY331" i="4"/>
  <c r="DW318" i="4"/>
  <c r="DV309" i="4"/>
  <c r="DV303" i="4"/>
  <c r="DP314" i="4"/>
  <c r="DQ308" i="4"/>
  <c r="CA495" i="4"/>
  <c r="FA469" i="4" s="1"/>
  <c r="DW30" i="4"/>
  <c r="DX27" i="4"/>
  <c r="EM31" i="4" s="1"/>
  <c r="EM30" i="4" s="1"/>
  <c r="CA497" i="4"/>
  <c r="FA471" i="4" s="1"/>
  <c r="EL336" i="4"/>
  <c r="EM337" i="4"/>
  <c r="DW38" i="4"/>
  <c r="DP30" i="4"/>
  <c r="DR27" i="4"/>
  <c r="DQ16" i="4"/>
  <c r="DW390" i="4"/>
  <c r="DW376" i="4"/>
  <c r="EL397" i="4" s="1"/>
  <c r="EL396" i="4" s="1"/>
  <c r="DQ390" i="4"/>
  <c r="EM193" i="4"/>
  <c r="EL192" i="4"/>
  <c r="CP71" i="5"/>
  <c r="DX338" i="4"/>
  <c r="EZ36" i="4"/>
  <c r="EZ35" i="4" s="1"/>
  <c r="EZ41" i="4" s="1"/>
  <c r="EZ15" i="4"/>
  <c r="EZ24" i="4" s="1"/>
  <c r="FA30" i="4"/>
  <c r="FA29" i="4" s="1"/>
  <c r="EV28" i="4"/>
  <c r="DR302" i="4"/>
  <c r="EM336" i="4"/>
  <c r="EM409" i="4"/>
  <c r="EL408" i="4"/>
  <c r="DY182" i="4"/>
  <c r="FJ232" i="4"/>
  <c r="FN232" i="4" s="1"/>
  <c r="DW253" i="4"/>
  <c r="DW86" i="4"/>
  <c r="CP185" i="4"/>
  <c r="CO178" i="4"/>
  <c r="EG188" i="4" s="1"/>
  <c r="EG172" i="4" s="1"/>
  <c r="DX171" i="4"/>
  <c r="EM175" i="4" s="1"/>
  <c r="EM174" i="4" s="1"/>
  <c r="DY161" i="4"/>
  <c r="DP174" i="4"/>
  <c r="CK157" i="4"/>
  <c r="DW116" i="4"/>
  <c r="DX110" i="4"/>
  <c r="DV101" i="4"/>
  <c r="DX89" i="4"/>
  <c r="DY86" i="4"/>
  <c r="DQ105" i="4"/>
  <c r="BZ501" i="4"/>
  <c r="EZ481" i="4" s="1"/>
  <c r="DX38" i="4"/>
  <c r="DP25" i="4"/>
  <c r="EL23" i="4" s="1"/>
  <c r="EM49" i="4"/>
  <c r="EL48" i="4"/>
  <c r="CA485" i="4"/>
  <c r="FA455" i="4" s="1"/>
  <c r="DW327" i="4"/>
  <c r="DY241" i="4"/>
  <c r="DY380" i="4"/>
  <c r="DQ379" i="4"/>
  <c r="DY262" i="4"/>
  <c r="DX164" i="4"/>
  <c r="DY88" i="4"/>
  <c r="EM109" i="4" s="1"/>
  <c r="EM108" i="4" s="1"/>
  <c r="DO105" i="4"/>
  <c r="DR102" i="4"/>
  <c r="DO100" i="4"/>
  <c r="CJ95" i="4"/>
  <c r="EH97" i="4"/>
  <c r="DP88" i="4"/>
  <c r="EL120" i="4"/>
  <c r="EM121" i="4"/>
  <c r="DW21" i="4"/>
  <c r="DR28" i="4"/>
  <c r="BZ487" i="4"/>
  <c r="AY54" i="7" s="1"/>
  <c r="BB54" i="7" s="1"/>
  <c r="BH54" i="7" s="1"/>
  <c r="FA36" i="4"/>
  <c r="FA35" i="4" s="1"/>
  <c r="EV15" i="4"/>
  <c r="EU15" i="4"/>
  <c r="BK18" i="5"/>
  <c r="BQ18" i="5" s="1"/>
  <c r="DZ16" i="5" s="1"/>
  <c r="BZ482" i="4"/>
  <c r="AY49" i="7" s="1"/>
  <c r="BB49" i="7" s="1"/>
  <c r="BH49" i="7" s="1"/>
  <c r="CJ23" i="4"/>
  <c r="CP29" i="4"/>
  <c r="EH28" i="4"/>
  <c r="CS71" i="5"/>
  <c r="DW385" i="4"/>
  <c r="DQ380" i="4"/>
  <c r="DX404" i="4"/>
  <c r="DY379" i="4"/>
  <c r="DV390" i="4"/>
  <c r="CA490" i="4"/>
  <c r="DY374" i="4"/>
  <c r="DX388" i="4"/>
  <c r="DQ393" i="4"/>
  <c r="DY326" i="4"/>
  <c r="DR305" i="4"/>
  <c r="CA475" i="4"/>
  <c r="DX330" i="4"/>
  <c r="DO307" i="4"/>
  <c r="DX265" i="4"/>
  <c r="DW261" i="4"/>
  <c r="CQ250" i="4"/>
  <c r="CQ245" i="4"/>
  <c r="DX233" i="4"/>
  <c r="CY240" i="4"/>
  <c r="CY250" i="4" s="1"/>
  <c r="DV242" i="4"/>
  <c r="DV233" i="4"/>
  <c r="BM35" i="5"/>
  <c r="BS35" i="5" s="1"/>
  <c r="EH14" i="5" s="1"/>
  <c r="DP160" i="4"/>
  <c r="CO185" i="4"/>
  <c r="DW187" i="4"/>
  <c r="DR161" i="4"/>
  <c r="DO172" i="4"/>
  <c r="DR174" i="4"/>
  <c r="DO170" i="4"/>
  <c r="BZ492" i="4"/>
  <c r="EZ465" i="4" s="1"/>
  <c r="BK15" i="5"/>
  <c r="BQ15" i="5" s="1"/>
  <c r="DZ13" i="5" s="1"/>
  <c r="FM48" i="5" s="1"/>
  <c r="DO88" i="4"/>
  <c r="DR86" i="4"/>
  <c r="DP102" i="4"/>
  <c r="BZ490" i="4"/>
  <c r="EZ463" i="4" s="1"/>
  <c r="DQ86" i="4"/>
  <c r="DO102" i="4"/>
  <c r="DW90" i="4"/>
  <c r="CY96" i="4"/>
  <c r="CY106" i="4" s="1"/>
  <c r="CQ101" i="4"/>
  <c r="DX91" i="4"/>
  <c r="DQ100" i="4"/>
  <c r="DY97" i="4"/>
  <c r="DR101" i="4"/>
  <c r="DX109" i="4"/>
  <c r="EM90" i="4" s="1"/>
  <c r="EM87" i="4" s="1"/>
  <c r="DY100" i="4"/>
  <c r="DY99" i="4"/>
  <c r="DQ102" i="4"/>
  <c r="DR97" i="4"/>
  <c r="EM95" i="4" s="1"/>
  <c r="DO90" i="4"/>
  <c r="FJ103" i="4"/>
  <c r="FN103" i="4" s="1"/>
  <c r="AZ68" i="7"/>
  <c r="BC68" i="7" s="1"/>
  <c r="BI68" i="7" s="1"/>
  <c r="EI48" i="7" s="1"/>
  <c r="BC43" i="7"/>
  <c r="AZ62" i="7"/>
  <c r="BC62" i="7" s="1"/>
  <c r="BI62" i="7" s="1"/>
  <c r="EI36" i="7" s="1"/>
  <c r="BD43" i="7"/>
  <c r="CB500" i="4"/>
  <c r="BA67" i="7" s="1"/>
  <c r="BD67" i="7" s="1"/>
  <c r="BJ67" i="7" s="1"/>
  <c r="AY68" i="7"/>
  <c r="BB68" i="7" s="1"/>
  <c r="BH68" i="7" s="1"/>
  <c r="EH48" i="7" s="1"/>
  <c r="AY59" i="7"/>
  <c r="BB59" i="7" s="1"/>
  <c r="BH59" i="7" s="1"/>
  <c r="EH32" i="7" s="1"/>
  <c r="BB43" i="7"/>
  <c r="DW19" i="4"/>
  <c r="DQ20" i="4"/>
  <c r="DQ15" i="4"/>
  <c r="DQ27" i="4"/>
  <c r="DX37" i="4"/>
  <c r="DR19" i="4"/>
  <c r="DO30" i="4"/>
  <c r="FJ32" i="4"/>
  <c r="DV15" i="4"/>
  <c r="DW44" i="4"/>
  <c r="DO27" i="4"/>
  <c r="DR16" i="4"/>
  <c r="DX28" i="4"/>
  <c r="DY42" i="4"/>
  <c r="DO26" i="4"/>
  <c r="DY45" i="4"/>
  <c r="DV30" i="4"/>
  <c r="DY43" i="4"/>
  <c r="DR18" i="4"/>
  <c r="DR14" i="4"/>
  <c r="DV46" i="4"/>
  <c r="DV38" i="4"/>
  <c r="CK27" i="4"/>
  <c r="DG13" i="4"/>
  <c r="DG22" i="4" s="1"/>
  <c r="DW162" i="4"/>
  <c r="DV331" i="4"/>
  <c r="DQ303" i="4"/>
  <c r="DQ320" i="4"/>
  <c r="DW233" i="4"/>
  <c r="FL37" i="4"/>
  <c r="BK34" i="5"/>
  <c r="BQ34" i="5" s="1"/>
  <c r="EF13" i="5" s="1"/>
  <c r="DQ232" i="4"/>
  <c r="FL86" i="4"/>
  <c r="DV87" i="4"/>
  <c r="BZ458" i="4"/>
  <c r="EU458" i="4" s="1"/>
  <c r="BZ474" i="4"/>
  <c r="EU475" i="4" s="1"/>
  <c r="BZ475" i="4"/>
  <c r="EU476" i="4" s="1"/>
  <c r="DW308" i="4"/>
  <c r="CU24" i="5"/>
  <c r="DA24" i="5" s="1"/>
  <c r="FV24" i="5" s="1"/>
  <c r="CV46" i="5"/>
  <c r="DB46" i="5" s="1"/>
  <c r="GB15" i="5" s="1"/>
  <c r="CB501" i="4"/>
  <c r="BA68" i="7" s="1"/>
  <c r="BD68" i="7" s="1"/>
  <c r="BJ68" i="7" s="1"/>
  <c r="DX20" i="4"/>
  <c r="DW236" i="4"/>
  <c r="DY30" i="4"/>
  <c r="BZ497" i="4"/>
  <c r="EZ471" i="4" s="1"/>
  <c r="DW14" i="4"/>
  <c r="DV39" i="4"/>
  <c r="DP31" i="4"/>
  <c r="BZ479" i="4"/>
  <c r="EZ448" i="4" s="1"/>
  <c r="CQ301" i="4"/>
  <c r="CA491" i="4"/>
  <c r="FA464" i="4" s="1"/>
  <c r="CA483" i="4"/>
  <c r="FA453" i="4" s="1"/>
  <c r="CA465" i="4"/>
  <c r="EV466" i="4" s="1"/>
  <c r="BZ491" i="4"/>
  <c r="EZ464" i="4" s="1"/>
  <c r="EZ462" i="4" s="1"/>
  <c r="EZ461" i="4" s="1"/>
  <c r="CL71" i="5"/>
  <c r="CV41" i="5"/>
  <c r="DB41" i="5" s="1"/>
  <c r="FW42" i="5" s="1"/>
  <c r="CI71" i="5"/>
  <c r="CU41" i="5"/>
  <c r="DA41" i="5" s="1"/>
  <c r="FV42" i="5" s="1"/>
  <c r="CU29" i="5"/>
  <c r="DA29" i="5" s="1"/>
  <c r="FV30" i="5" s="1"/>
  <c r="CU25" i="5"/>
  <c r="DA25" i="5" s="1"/>
  <c r="FV25" i="5" s="1"/>
  <c r="CA487" i="4"/>
  <c r="AZ54" i="7" s="1"/>
  <c r="BC54" i="7" s="1"/>
  <c r="BI54" i="7" s="1"/>
  <c r="DW15" i="4"/>
  <c r="CV20" i="5"/>
  <c r="DB20" i="5" s="1"/>
  <c r="FW20" i="5" s="1"/>
  <c r="DX236" i="4"/>
  <c r="CP85" i="4"/>
  <c r="CA474" i="4"/>
  <c r="EV475" i="4" s="1"/>
  <c r="DO28" i="4"/>
  <c r="DG41" i="4"/>
  <c r="DY27" i="4"/>
  <c r="DV21" i="4"/>
  <c r="DW331" i="4"/>
  <c r="DQ31" i="4"/>
  <c r="DQ18" i="4"/>
  <c r="DX188" i="4"/>
  <c r="DO171" i="4"/>
  <c r="EL165" i="4" s="1"/>
  <c r="DO236" i="4"/>
  <c r="DP316" i="4"/>
  <c r="DO314" i="4"/>
  <c r="DY307" i="4"/>
  <c r="DV404" i="4"/>
  <c r="DX376" i="4"/>
  <c r="DY404" i="4"/>
  <c r="DY15" i="4"/>
  <c r="FL324" i="4"/>
  <c r="FN324" i="4" s="1"/>
  <c r="CA470" i="4"/>
  <c r="EV471" i="4" s="1"/>
  <c r="DW172" i="4"/>
  <c r="BZ454" i="4"/>
  <c r="EU454" i="4" s="1"/>
  <c r="BZ495" i="4"/>
  <c r="EZ469" i="4" s="1"/>
  <c r="DX172" i="4"/>
  <c r="CA498" i="4"/>
  <c r="AZ65" i="7" s="1"/>
  <c r="BC65" i="7" s="1"/>
  <c r="BI65" i="7" s="1"/>
  <c r="BZ498" i="4"/>
  <c r="AY65" i="7" s="1"/>
  <c r="BB65" i="7" s="1"/>
  <c r="BH65" i="7" s="1"/>
  <c r="CB492" i="4"/>
  <c r="BA59" i="7" s="1"/>
  <c r="BD59" i="7" s="1"/>
  <c r="BJ59" i="7" s="1"/>
  <c r="CB480" i="4"/>
  <c r="BA47" i="7" s="1"/>
  <c r="BD47" i="7" s="1"/>
  <c r="BJ47" i="7" s="1"/>
  <c r="CB472" i="4"/>
  <c r="BA39" i="7" s="1"/>
  <c r="BD39" i="7" s="1"/>
  <c r="BJ39" i="7" s="1"/>
  <c r="CO257" i="4"/>
  <c r="DX244" i="4"/>
  <c r="DX30" i="4"/>
  <c r="DQ33" i="4"/>
  <c r="DW160" i="4"/>
  <c r="EL181" i="4" s="1"/>
  <c r="EL180" i="4" s="1"/>
  <c r="DV160" i="4"/>
  <c r="BK53" i="5"/>
  <c r="BQ53" i="5" s="1"/>
  <c r="EF38" i="5" s="1"/>
  <c r="BK29" i="5"/>
  <c r="BQ29" i="5" s="1"/>
  <c r="DZ30" i="5" s="1"/>
  <c r="CK99" i="4"/>
  <c r="DQ97" i="4"/>
  <c r="DP97" i="4"/>
  <c r="EL95" i="4" s="1"/>
  <c r="DW46" i="4"/>
  <c r="CP41" i="4"/>
  <c r="FK166" i="4"/>
  <c r="FN166" i="4" s="1"/>
  <c r="DF185" i="4"/>
  <c r="DY116" i="4"/>
  <c r="FJ91" i="4"/>
  <c r="FN91" i="4" s="1"/>
  <c r="DY111" i="4"/>
  <c r="CO101" i="4"/>
  <c r="DV388" i="4"/>
  <c r="DW388" i="4"/>
  <c r="DO389" i="4"/>
  <c r="CZ384" i="4"/>
  <c r="CZ394" i="4" s="1"/>
  <c r="CI383" i="4"/>
  <c r="DR105" i="4"/>
  <c r="DX86" i="4"/>
  <c r="DW101" i="4"/>
  <c r="CQ322" i="4"/>
  <c r="DY232" i="4"/>
  <c r="EM253" i="4" s="1"/>
  <c r="EM252" i="4" s="1"/>
  <c r="DX232" i="4"/>
  <c r="DA24" i="4"/>
  <c r="DA34" i="4" s="1"/>
  <c r="CQ18" i="4"/>
  <c r="CJ13" i="4"/>
  <c r="DV193" i="4"/>
  <c r="CO157" i="4"/>
  <c r="DW111" i="4"/>
  <c r="DY20" i="4"/>
  <c r="DY110" i="4"/>
  <c r="DX111" i="4"/>
  <c r="DW87" i="4"/>
  <c r="DY171" i="4"/>
  <c r="DF264" i="4"/>
  <c r="DX331" i="4"/>
  <c r="DR308" i="4"/>
  <c r="DO376" i="4"/>
  <c r="FK14" i="4"/>
  <c r="DY170" i="4"/>
  <c r="FL14" i="4"/>
  <c r="DW173" i="4"/>
  <c r="DV173" i="4"/>
  <c r="DQ378" i="4"/>
  <c r="DR378" i="4"/>
  <c r="DO174" i="4"/>
  <c r="DE401" i="4"/>
  <c r="CO322" i="4"/>
  <c r="EG332" i="4" s="1"/>
  <c r="EG316" i="4" s="1"/>
  <c r="DX160" i="4"/>
  <c r="DY160" i="4"/>
  <c r="EM181" i="4" s="1"/>
  <c r="EM180" i="4" s="1"/>
  <c r="DW159" i="4"/>
  <c r="DV159" i="4"/>
  <c r="DQ175" i="4"/>
  <c r="DV115" i="4"/>
  <c r="FL108" i="4"/>
  <c r="FN108" i="4" s="1"/>
  <c r="DR30" i="4"/>
  <c r="DF108" i="4"/>
  <c r="DP175" i="4"/>
  <c r="CJ157" i="4"/>
  <c r="DP232" i="4"/>
  <c r="DW409" i="4"/>
  <c r="FJ392" i="4"/>
  <c r="FN392" i="4" s="1"/>
  <c r="DV27" i="4"/>
  <c r="EL31" i="4" s="1"/>
  <c r="EL30" i="4" s="1"/>
  <c r="DX99" i="4"/>
  <c r="EM103" i="4" s="1"/>
  <c r="EM102" i="4" s="1"/>
  <c r="CO173" i="4"/>
  <c r="DQ374" i="4"/>
  <c r="DP389" i="4"/>
  <c r="DV387" i="4"/>
  <c r="EL391" i="4" s="1"/>
  <c r="EL390" i="4" s="1"/>
  <c r="DY387" i="4"/>
  <c r="BK21" i="5"/>
  <c r="BQ21" i="5" s="1"/>
  <c r="DZ19" i="5" s="1"/>
  <c r="DP377" i="4"/>
  <c r="DP374" i="4"/>
  <c r="DR374" i="4"/>
  <c r="DO374" i="4"/>
  <c r="CV34" i="5"/>
  <c r="DB34" i="5" s="1"/>
  <c r="FW35" i="5" s="1"/>
  <c r="CU67" i="5"/>
  <c r="DA67" i="5" s="1"/>
  <c r="GA47" i="5" s="1"/>
  <c r="CV57" i="5"/>
  <c r="DB57" i="5" s="1"/>
  <c r="GB30" i="5" s="1"/>
  <c r="CU63" i="5"/>
  <c r="DA63" i="5" s="1"/>
  <c r="GA37" i="5" s="1"/>
  <c r="CU57" i="5"/>
  <c r="DA57" i="5" s="1"/>
  <c r="GA30" i="5" s="1"/>
  <c r="CV39" i="5"/>
  <c r="DB39" i="5" s="1"/>
  <c r="FW40" i="5" s="1"/>
  <c r="CU34" i="5"/>
  <c r="DA34" i="5" s="1"/>
  <c r="FV35" i="5" s="1"/>
  <c r="CV30" i="5"/>
  <c r="DB30" i="5" s="1"/>
  <c r="FW31" i="5" s="1"/>
  <c r="CU23" i="5"/>
  <c r="DA23" i="5" s="1"/>
  <c r="FV23" i="5" s="1"/>
  <c r="CU19" i="5"/>
  <c r="DA19" i="5" s="1"/>
  <c r="FV19" i="5" s="1"/>
  <c r="CU68" i="5"/>
  <c r="DA68" i="5" s="1"/>
  <c r="GA48" i="5" s="1"/>
  <c r="CU37" i="5"/>
  <c r="DA37" i="5" s="1"/>
  <c r="FV38" i="5" s="1"/>
  <c r="CV33" i="5"/>
  <c r="DB33" i="5" s="1"/>
  <c r="FW34" i="5" s="1"/>
  <c r="CV25" i="5"/>
  <c r="DB25" i="5" s="1"/>
  <c r="FW25" i="5" s="1"/>
  <c r="CV18" i="5"/>
  <c r="DB18" i="5" s="1"/>
  <c r="FW18" i="5" s="1"/>
  <c r="CU15" i="5"/>
  <c r="DA15" i="5" s="1"/>
  <c r="FV15" i="5" s="1"/>
  <c r="CU42" i="5"/>
  <c r="DA42" i="5" s="1"/>
  <c r="FV43" i="5" s="1"/>
  <c r="CU38" i="5"/>
  <c r="DA38" i="5" s="1"/>
  <c r="FV39" i="5" s="1"/>
  <c r="BK19" i="5"/>
  <c r="BQ19" i="5" s="1"/>
  <c r="DZ17" i="5" s="1"/>
  <c r="BK17" i="5"/>
  <c r="BQ17" i="5" s="1"/>
  <c r="DZ15" i="5" s="1"/>
  <c r="CU21" i="5"/>
  <c r="DA21" i="5" s="1"/>
  <c r="FV21" i="5" s="1"/>
  <c r="CB487" i="4"/>
  <c r="BA54" i="7" s="1"/>
  <c r="BD54" i="7" s="1"/>
  <c r="BJ54" i="7" s="1"/>
  <c r="CU33" i="5"/>
  <c r="DA33" i="5" s="1"/>
  <c r="FV34" i="5" s="1"/>
  <c r="CV23" i="5"/>
  <c r="DB23" i="5" s="1"/>
  <c r="FW23" i="5" s="1"/>
  <c r="CU17" i="5"/>
  <c r="DA17" i="5" s="1"/>
  <c r="FV17" i="5" s="1"/>
  <c r="CV64" i="5"/>
  <c r="DB64" i="5" s="1"/>
  <c r="GB38" i="5" s="1"/>
  <c r="CU59" i="5"/>
  <c r="DA59" i="5" s="1"/>
  <c r="GA32" i="5" s="1"/>
  <c r="CV48" i="5"/>
  <c r="DB48" i="5" s="1"/>
  <c r="GB17" i="5" s="1"/>
  <c r="CV42" i="5"/>
  <c r="DB42" i="5" s="1"/>
  <c r="FW43" i="5" s="1"/>
  <c r="CV38" i="5"/>
  <c r="DB38" i="5" s="1"/>
  <c r="FW39" i="5" s="1"/>
  <c r="CB488" i="4"/>
  <c r="BA55" i="7" s="1"/>
  <c r="BD55" i="7" s="1"/>
  <c r="BJ55" i="7" s="1"/>
  <c r="CU35" i="5"/>
  <c r="DA35" i="5" s="1"/>
  <c r="FV36" i="5" s="1"/>
  <c r="CA489" i="4"/>
  <c r="AZ56" i="7" s="1"/>
  <c r="BC56" i="7" s="1"/>
  <c r="BI56" i="7" s="1"/>
  <c r="CV68" i="5"/>
  <c r="DB68" i="5" s="1"/>
  <c r="GB48" i="5" s="1"/>
  <c r="CU50" i="5"/>
  <c r="DA50" i="5" s="1"/>
  <c r="GA20" i="5" s="1"/>
  <c r="CU58" i="5"/>
  <c r="DA58" i="5" s="1"/>
  <c r="GA31" i="5" s="1"/>
  <c r="CV47" i="5"/>
  <c r="DB47" i="5" s="1"/>
  <c r="GB16" i="5" s="1"/>
  <c r="CV35" i="5"/>
  <c r="DB35" i="5" s="1"/>
  <c r="FW36" i="5" s="1"/>
  <c r="CV32" i="5"/>
  <c r="DB32" i="5" s="1"/>
  <c r="FW33" i="5" s="1"/>
  <c r="CU27" i="5"/>
  <c r="DA27" i="5" s="1"/>
  <c r="FV28" i="5" s="1"/>
  <c r="CV24" i="5"/>
  <c r="DB24" i="5" s="1"/>
  <c r="FW24" i="5" s="1"/>
  <c r="CV40" i="5"/>
  <c r="DB40" i="5" s="1"/>
  <c r="FW41" i="5" s="1"/>
  <c r="BZ488" i="4"/>
  <c r="AY55" i="7" s="1"/>
  <c r="BB55" i="7" s="1"/>
  <c r="BH55" i="7" s="1"/>
  <c r="DG396" i="4"/>
  <c r="DW379" i="4"/>
  <c r="CQ373" i="4"/>
  <c r="DR389" i="4"/>
  <c r="DW186" i="4"/>
  <c r="DE168" i="4"/>
  <c r="DP176" i="4"/>
  <c r="CJ171" i="4"/>
  <c r="EH170" i="4" s="1"/>
  <c r="EH159" i="4" s="1"/>
  <c r="CO106" i="4"/>
  <c r="EG116" i="4" s="1"/>
  <c r="EG100" i="4" s="1"/>
  <c r="DQ103" i="4"/>
  <c r="DQ92" i="4"/>
  <c r="BK58" i="5"/>
  <c r="BQ58" i="5" s="1"/>
  <c r="EF44" i="5" s="1"/>
  <c r="BL55" i="5"/>
  <c r="BR55" i="5" s="1"/>
  <c r="EG41" i="5" s="1"/>
  <c r="GK21" i="5" s="1"/>
  <c r="GN21" i="5" s="1"/>
  <c r="BM44" i="5"/>
  <c r="BS44" i="5" s="1"/>
  <c r="EH25" i="5" s="1"/>
  <c r="BL27" i="5"/>
  <c r="BR27" i="5" s="1"/>
  <c r="EA28" i="5" s="1"/>
  <c r="BM20" i="5"/>
  <c r="BS20" i="5" s="1"/>
  <c r="EB18" i="5" s="1"/>
  <c r="DX15" i="4"/>
  <c r="CQ29" i="4"/>
  <c r="DY402" i="4"/>
  <c r="DX381" i="4"/>
  <c r="DR391" i="4"/>
  <c r="DR387" i="4"/>
  <c r="DP313" i="4"/>
  <c r="EL311" i="4" s="1"/>
  <c r="DE257" i="4"/>
  <c r="DW242" i="4"/>
  <c r="DY237" i="4"/>
  <c r="DV234" i="4"/>
  <c r="BK20" i="5"/>
  <c r="BQ20" i="5" s="1"/>
  <c r="DZ18" i="5" s="1"/>
  <c r="BK23" i="5"/>
  <c r="BQ23" i="5" s="1"/>
  <c r="DZ24" i="5" s="1"/>
  <c r="DP230" i="4"/>
  <c r="CA500" i="4"/>
  <c r="FA480" i="4" s="1"/>
  <c r="CA472" i="4"/>
  <c r="EV473" i="4" s="1"/>
  <c r="BZ500" i="4"/>
  <c r="EZ480" i="4" s="1"/>
  <c r="CU20" i="5"/>
  <c r="DA20" i="5" s="1"/>
  <c r="FV20" i="5" s="1"/>
  <c r="CU16" i="5"/>
  <c r="DA16" i="5" s="1"/>
  <c r="FV16" i="5" s="1"/>
  <c r="CV63" i="5"/>
  <c r="DB63" i="5" s="1"/>
  <c r="GB37" i="5" s="1"/>
  <c r="CU64" i="5"/>
  <c r="DA64" i="5" s="1"/>
  <c r="GA38" i="5" s="1"/>
  <c r="CV17" i="5"/>
  <c r="DB17" i="5" s="1"/>
  <c r="FW17" i="5" s="1"/>
  <c r="CV59" i="5"/>
  <c r="DB59" i="5" s="1"/>
  <c r="GB32" i="5" s="1"/>
  <c r="CV52" i="5"/>
  <c r="DB52" i="5" s="1"/>
  <c r="GB22" i="5" s="1"/>
  <c r="CU40" i="5"/>
  <c r="DA40" i="5" s="1"/>
  <c r="FV41" i="5" s="1"/>
  <c r="CV37" i="5"/>
  <c r="DB37" i="5" s="1"/>
  <c r="FW38" i="5" s="1"/>
  <c r="CU31" i="5"/>
  <c r="DA31" i="5" s="1"/>
  <c r="FV32" i="5" s="1"/>
  <c r="CV28" i="5"/>
  <c r="DB28" i="5" s="1"/>
  <c r="FW29" i="5" s="1"/>
  <c r="CV22" i="5"/>
  <c r="DB22" i="5" s="1"/>
  <c r="FW22" i="5" s="1"/>
  <c r="CV15" i="5"/>
  <c r="DB15" i="5" s="1"/>
  <c r="FW15" i="5" s="1"/>
  <c r="CB499" i="4"/>
  <c r="BA66" i="7" s="1"/>
  <c r="BD66" i="7" s="1"/>
  <c r="BJ66" i="7" s="1"/>
  <c r="BZ493" i="4"/>
  <c r="AY60" i="7" s="1"/>
  <c r="BB60" i="7" s="1"/>
  <c r="BH60" i="7" s="1"/>
  <c r="CU52" i="5"/>
  <c r="DA52" i="5" s="1"/>
  <c r="GA22" i="5" s="1"/>
  <c r="CU48" i="5"/>
  <c r="DA48" i="5" s="1"/>
  <c r="GA17" i="5" s="1"/>
  <c r="CV36" i="5"/>
  <c r="DB36" i="5" s="1"/>
  <c r="FW37" i="5" s="1"/>
  <c r="CU30" i="5"/>
  <c r="DA30" i="5" s="1"/>
  <c r="FV31" i="5" s="1"/>
  <c r="CV27" i="5"/>
  <c r="DB27" i="5" s="1"/>
  <c r="FW28" i="5" s="1"/>
  <c r="CU22" i="5"/>
  <c r="DA22" i="5" s="1"/>
  <c r="FV22" i="5" s="1"/>
  <c r="CV16" i="5"/>
  <c r="DB16" i="5" s="1"/>
  <c r="FW16" i="5" s="1"/>
  <c r="CA493" i="4"/>
  <c r="AZ60" i="7" s="1"/>
  <c r="BC60" i="7" s="1"/>
  <c r="BI60" i="7" s="1"/>
  <c r="CA488" i="4"/>
  <c r="AZ55" i="7" s="1"/>
  <c r="BC55" i="7" s="1"/>
  <c r="BI55" i="7" s="1"/>
  <c r="CB485" i="4"/>
  <c r="BA52" i="7" s="1"/>
  <c r="BD52" i="7" s="1"/>
  <c r="BJ52" i="7" s="1"/>
  <c r="DC14" i="5"/>
  <c r="DC13" i="5" s="1"/>
  <c r="CB498" i="4"/>
  <c r="BA65" i="7" s="1"/>
  <c r="BD65" i="7" s="1"/>
  <c r="BJ65" i="7" s="1"/>
  <c r="DW337" i="4"/>
  <c r="DV305" i="4"/>
  <c r="DR315" i="4"/>
  <c r="EM309" i="4" s="1"/>
  <c r="DY265" i="4"/>
  <c r="DY233" i="4"/>
  <c r="DO247" i="4"/>
  <c r="DR89" i="4"/>
  <c r="DY174" i="4"/>
  <c r="DV161" i="4"/>
  <c r="DY173" i="4"/>
  <c r="BK16" i="5"/>
  <c r="BQ16" i="5" s="1"/>
  <c r="DZ14" i="5" s="1"/>
  <c r="CA492" i="4"/>
  <c r="FA465" i="4" s="1"/>
  <c r="DP305" i="4"/>
  <c r="BZ472" i="4"/>
  <c r="EU473" i="4" s="1"/>
  <c r="CU28" i="5"/>
  <c r="DA28" i="5" s="1"/>
  <c r="FV29" i="5" s="1"/>
  <c r="CV50" i="5"/>
  <c r="DB50" i="5" s="1"/>
  <c r="GB20" i="5" s="1"/>
  <c r="CV62" i="5"/>
  <c r="DB62" i="5" s="1"/>
  <c r="GB36" i="5" s="1"/>
  <c r="CV58" i="5"/>
  <c r="DB58" i="5" s="1"/>
  <c r="GB31" i="5" s="1"/>
  <c r="CV51" i="5"/>
  <c r="DB51" i="5" s="1"/>
  <c r="GB21" i="5" s="1"/>
  <c r="CU46" i="5"/>
  <c r="DA46" i="5" s="1"/>
  <c r="GA15" i="5" s="1"/>
  <c r="CU39" i="5"/>
  <c r="DA39" i="5" s="1"/>
  <c r="FV40" i="5" s="1"/>
  <c r="CV19" i="5"/>
  <c r="DB19" i="5" s="1"/>
  <c r="FW19" i="5" s="1"/>
  <c r="CV31" i="5"/>
  <c r="DB31" i="5" s="1"/>
  <c r="FW32" i="5" s="1"/>
  <c r="CV67" i="5"/>
  <c r="DB67" i="5" s="1"/>
  <c r="GB47" i="5" s="1"/>
  <c r="CU62" i="5"/>
  <c r="DA62" i="5" s="1"/>
  <c r="GA36" i="5" s="1"/>
  <c r="CU51" i="5"/>
  <c r="DA51" i="5" s="1"/>
  <c r="GA21" i="5" s="1"/>
  <c r="CU36" i="5"/>
  <c r="DA36" i="5" s="1"/>
  <c r="FV37" i="5" s="1"/>
  <c r="CV29" i="5"/>
  <c r="DB29" i="5" s="1"/>
  <c r="FW30" i="5" s="1"/>
  <c r="CV21" i="5"/>
  <c r="DB21" i="5" s="1"/>
  <c r="FW21" i="5" s="1"/>
  <c r="CU18" i="5"/>
  <c r="DA18" i="5" s="1"/>
  <c r="FV18" i="5" s="1"/>
  <c r="CZ85" i="4"/>
  <c r="BL47" i="5"/>
  <c r="BR47" i="5" s="1"/>
  <c r="EG28" i="5" s="1"/>
  <c r="CZ13" i="4"/>
  <c r="CZ24" i="4"/>
  <c r="DR20" i="4"/>
  <c r="DQ30" i="4"/>
  <c r="DW43" i="4"/>
  <c r="DY39" i="4"/>
  <c r="DO25" i="4"/>
  <c r="DP103" i="4"/>
  <c r="FJ104" i="4"/>
  <c r="FN104" i="4" s="1"/>
  <c r="DY91" i="4"/>
  <c r="DQ101" i="4"/>
  <c r="DO97" i="4"/>
  <c r="CI85" i="4"/>
  <c r="DO91" i="4"/>
  <c r="DW193" i="4"/>
  <c r="DR171" i="4"/>
  <c r="DX193" i="4"/>
  <c r="DQ174" i="4"/>
  <c r="DV171" i="4"/>
  <c r="EL175" i="4" s="1"/>
  <c r="EL174" i="4" s="1"/>
  <c r="CP245" i="4"/>
  <c r="DR232" i="4"/>
  <c r="DP319" i="4"/>
  <c r="DP318" i="4"/>
  <c r="DQ389" i="4"/>
  <c r="DV399" i="4"/>
  <c r="DF396" i="4"/>
  <c r="DW396" i="4" s="1"/>
  <c r="DQ388" i="4"/>
  <c r="CP378" i="4"/>
  <c r="DO388" i="4"/>
  <c r="DW404" i="4"/>
  <c r="DW246" i="4"/>
  <c r="DW235" i="4"/>
  <c r="CZ168" i="4"/>
  <c r="FK95" i="4"/>
  <c r="FN95" i="4" s="1"/>
  <c r="DY244" i="4"/>
  <c r="DG108" i="4"/>
  <c r="DV45" i="4"/>
  <c r="DX237" i="4"/>
  <c r="DY102" i="4"/>
  <c r="DQ318" i="4"/>
  <c r="FL38" i="4"/>
  <c r="DY26" i="4"/>
  <c r="BM40" i="5"/>
  <c r="BS40" i="5" s="1"/>
  <c r="EH19" i="5" s="1"/>
  <c r="BK38" i="5"/>
  <c r="BQ38" i="5" s="1"/>
  <c r="EF17" i="5" s="1"/>
  <c r="BL35" i="5"/>
  <c r="BR35" i="5" s="1"/>
  <c r="EG14" i="5" s="1"/>
  <c r="DP29" i="4"/>
  <c r="FL158" i="4"/>
  <c r="CQ173" i="4"/>
  <c r="BL62" i="5"/>
  <c r="BR62" i="5" s="1"/>
  <c r="EG49" i="5" s="1"/>
  <c r="BK57" i="5"/>
  <c r="BQ57" i="5" s="1"/>
  <c r="EF43" i="5" s="1"/>
  <c r="BK45" i="5"/>
  <c r="BQ45" i="5" s="1"/>
  <c r="EF26" i="5" s="1"/>
  <c r="BM31" i="5"/>
  <c r="BS31" i="5" s="1"/>
  <c r="EB32" i="5" s="1"/>
  <c r="BK25" i="5"/>
  <c r="BQ25" i="5" s="1"/>
  <c r="DZ26" i="5" s="1"/>
  <c r="BL48" i="5"/>
  <c r="BR48" i="5" s="1"/>
  <c r="EG29" i="5" s="1"/>
  <c r="BM45" i="5"/>
  <c r="BS45" i="5" s="1"/>
  <c r="EH26" i="5" s="1"/>
  <c r="BK43" i="5"/>
  <c r="BQ43" i="5" s="1"/>
  <c r="EF24" i="5" s="1"/>
  <c r="BL40" i="5"/>
  <c r="BR40" i="5" s="1"/>
  <c r="EG19" i="5" s="1"/>
  <c r="BM37" i="5"/>
  <c r="BS37" i="5" s="1"/>
  <c r="EH16" i="5" s="1"/>
  <c r="BK35" i="5"/>
  <c r="BQ35" i="5" s="1"/>
  <c r="EF14" i="5" s="1"/>
  <c r="CA480" i="4"/>
  <c r="FA449" i="4" s="1"/>
  <c r="BL53" i="5"/>
  <c r="BR53" i="5" s="1"/>
  <c r="EG38" i="5" s="1"/>
  <c r="DX14" i="4"/>
  <c r="BL29" i="5"/>
  <c r="BR29" i="5" s="1"/>
  <c r="EA30" i="5" s="1"/>
  <c r="BM26" i="5"/>
  <c r="BS26" i="5" s="1"/>
  <c r="EB27" i="5" s="1"/>
  <c r="BK24" i="5"/>
  <c r="BQ24" i="5" s="1"/>
  <c r="DZ25" i="5" s="1"/>
  <c r="BM18" i="5"/>
  <c r="BS18" i="5" s="1"/>
  <c r="EB16" i="5" s="1"/>
  <c r="BZ496" i="4"/>
  <c r="EZ470" i="4" s="1"/>
  <c r="BK61" i="5"/>
  <c r="BQ61" i="5" s="1"/>
  <c r="EF48" i="5" s="1"/>
  <c r="BM51" i="5"/>
  <c r="BS51" i="5" s="1"/>
  <c r="EH36" i="5" s="1"/>
  <c r="BL38" i="5"/>
  <c r="BR38" i="5" s="1"/>
  <c r="EG17" i="5" s="1"/>
  <c r="BL30" i="5"/>
  <c r="BR30" i="5" s="1"/>
  <c r="EA31" i="5" s="1"/>
  <c r="BL18" i="5"/>
  <c r="BR18" i="5" s="1"/>
  <c r="EA16" i="5" s="1"/>
  <c r="CF71" i="5"/>
  <c r="CB491" i="4"/>
  <c r="BA58" i="7" s="1"/>
  <c r="BD58" i="7" s="1"/>
  <c r="BJ58" i="7" s="1"/>
  <c r="BZ485" i="4"/>
  <c r="EZ455" i="4" s="1"/>
  <c r="CA499" i="4"/>
  <c r="AZ66" i="7" s="1"/>
  <c r="BC66" i="7" s="1"/>
  <c r="BI66" i="7" s="1"/>
  <c r="CB496" i="4"/>
  <c r="BA63" i="7" s="1"/>
  <c r="BD63" i="7" s="1"/>
  <c r="BJ63" i="7" s="1"/>
  <c r="CW71" i="5"/>
  <c r="DC43" i="5"/>
  <c r="DC71" i="5" s="1"/>
  <c r="CB490" i="4"/>
  <c r="BA57" i="7" s="1"/>
  <c r="BD57" i="7" s="1"/>
  <c r="BJ57" i="7" s="1"/>
  <c r="BZ480" i="4"/>
  <c r="EZ449" i="4" s="1"/>
  <c r="CB495" i="4"/>
  <c r="BA62" i="7" s="1"/>
  <c r="BD62" i="7" s="1"/>
  <c r="BJ62" i="7" s="1"/>
  <c r="DB43" i="5"/>
  <c r="CB465" i="4"/>
  <c r="BA32" i="7" s="1"/>
  <c r="BD32" i="7" s="1"/>
  <c r="BJ32" i="7" s="1"/>
  <c r="CY85" i="4"/>
  <c r="CY93" i="4" s="1"/>
  <c r="FJ247" i="4"/>
  <c r="FN247" i="4" s="1"/>
  <c r="BL51" i="5"/>
  <c r="BR51" i="5" s="1"/>
  <c r="EG36" i="5" s="1"/>
  <c r="BK30" i="5"/>
  <c r="BQ30" i="5" s="1"/>
  <c r="DZ31" i="5" s="1"/>
  <c r="BM24" i="5"/>
  <c r="BS24" i="5" s="1"/>
  <c r="EB25" i="5" s="1"/>
  <c r="BM16" i="5"/>
  <c r="BS16" i="5" s="1"/>
  <c r="EB14" i="5" s="1"/>
  <c r="DR33" i="4"/>
  <c r="DX43" i="4"/>
  <c r="DQ26" i="4"/>
  <c r="DY38" i="4"/>
  <c r="DV43" i="4"/>
  <c r="DW121" i="4"/>
  <c r="DP90" i="4"/>
  <c r="DE120" i="4"/>
  <c r="DR90" i="4"/>
  <c r="DY186" i="4"/>
  <c r="DR169" i="4"/>
  <c r="EM167" i="4" s="1"/>
  <c r="CJ167" i="4"/>
  <c r="DO248" i="4"/>
  <c r="DV338" i="4"/>
  <c r="DW399" i="4"/>
  <c r="DF408" i="4"/>
  <c r="DY377" i="4"/>
  <c r="CP301" i="4"/>
  <c r="CJ229" i="4"/>
  <c r="FJ318" i="4"/>
  <c r="FN318" i="4" s="1"/>
  <c r="CP173" i="4"/>
  <c r="DY115" i="4"/>
  <c r="DX262" i="4"/>
  <c r="DO98" i="4"/>
  <c r="CQ389" i="4"/>
  <c r="DY193" i="4"/>
  <c r="CI99" i="4"/>
  <c r="EG98" i="4" s="1"/>
  <c r="EG87" i="4" s="1"/>
  <c r="BL59" i="5"/>
  <c r="BR59" i="5" s="1"/>
  <c r="EG45" i="5" s="1"/>
  <c r="BM56" i="5"/>
  <c r="BS56" i="5" s="1"/>
  <c r="EH42" i="5" s="1"/>
  <c r="BM52" i="5"/>
  <c r="BS52" i="5" s="1"/>
  <c r="EH37" i="5" s="1"/>
  <c r="BM48" i="5"/>
  <c r="BS48" i="5" s="1"/>
  <c r="EH29" i="5" s="1"/>
  <c r="BK46" i="5"/>
  <c r="BQ46" i="5" s="1"/>
  <c r="EF27" i="5" s="1"/>
  <c r="BL43" i="5"/>
  <c r="BR43" i="5" s="1"/>
  <c r="EG24" i="5" s="1"/>
  <c r="BL31" i="5"/>
  <c r="BR31" i="5" s="1"/>
  <c r="EA32" i="5" s="1"/>
  <c r="BM28" i="5"/>
  <c r="BS28" i="5" s="1"/>
  <c r="EB29" i="5" s="1"/>
  <c r="BK26" i="5"/>
  <c r="BQ26" i="5" s="1"/>
  <c r="DZ27" i="5" s="1"/>
  <c r="BL23" i="5"/>
  <c r="BR23" i="5" s="1"/>
  <c r="EA24" i="5" s="1"/>
  <c r="BL19" i="5"/>
  <c r="BR19" i="5" s="1"/>
  <c r="EA17" i="5" s="1"/>
  <c r="BL15" i="5"/>
  <c r="BR15" i="5" s="1"/>
  <c r="EA13" i="5" s="1"/>
  <c r="BK59" i="5"/>
  <c r="BQ59" i="5" s="1"/>
  <c r="EF45" i="5" s="1"/>
  <c r="BL56" i="5"/>
  <c r="BR56" i="5" s="1"/>
  <c r="EG42" i="5" s="1"/>
  <c r="BM53" i="5"/>
  <c r="BS53" i="5" s="1"/>
  <c r="EH38" i="5" s="1"/>
  <c r="BK51" i="5"/>
  <c r="BQ51" i="5" s="1"/>
  <c r="EF36" i="5" s="1"/>
  <c r="BM29" i="5"/>
  <c r="BS29" i="5" s="1"/>
  <c r="EB30" i="5" s="1"/>
  <c r="BK27" i="5"/>
  <c r="BQ27" i="5" s="1"/>
  <c r="DZ28" i="5" s="1"/>
  <c r="BL24" i="5"/>
  <c r="BR24" i="5" s="1"/>
  <c r="EA25" i="5" s="1"/>
  <c r="BM21" i="5"/>
  <c r="BS21" i="5" s="1"/>
  <c r="EB19" i="5" s="1"/>
  <c r="BM17" i="5"/>
  <c r="BS17" i="5" s="1"/>
  <c r="EB15" i="5" s="1"/>
  <c r="BL58" i="5"/>
  <c r="BR58" i="5" s="1"/>
  <c r="EG44" i="5" s="1"/>
  <c r="BL46" i="5"/>
  <c r="BR46" i="5" s="1"/>
  <c r="EG27" i="5" s="1"/>
  <c r="BM39" i="5"/>
  <c r="BS39" i="5" s="1"/>
  <c r="EH18" i="5" s="1"/>
  <c r="BM27" i="5"/>
  <c r="BS27" i="5" s="1"/>
  <c r="EB28" i="5" s="1"/>
  <c r="BM15" i="5"/>
  <c r="BS15" i="5" s="1"/>
  <c r="EB13" i="5" s="1"/>
  <c r="FN47" i="5" s="1"/>
  <c r="CA496" i="4"/>
  <c r="FA470" i="4" s="1"/>
  <c r="FA468" i="4" s="1"/>
  <c r="BM62" i="5"/>
  <c r="BS62" i="5" s="1"/>
  <c r="EH49" i="5" s="1"/>
  <c r="BM58" i="5"/>
  <c r="BS58" i="5" s="1"/>
  <c r="EH44" i="5" s="1"/>
  <c r="BK56" i="5"/>
  <c r="BQ56" i="5" s="1"/>
  <c r="EF42" i="5" s="1"/>
  <c r="BK48" i="5"/>
  <c r="BQ48" i="5" s="1"/>
  <c r="EF29" i="5" s="1"/>
  <c r="BL45" i="5"/>
  <c r="BR45" i="5" s="1"/>
  <c r="EG26" i="5" s="1"/>
  <c r="BL41" i="5"/>
  <c r="BR41" i="5" s="1"/>
  <c r="EG20" i="5" s="1"/>
  <c r="BM38" i="5"/>
  <c r="BS38" i="5" s="1"/>
  <c r="EH17" i="5" s="1"/>
  <c r="BK36" i="5"/>
  <c r="AS71" i="5"/>
  <c r="BZ460" i="4"/>
  <c r="EU461" i="4" s="1"/>
  <c r="CE71" i="5"/>
  <c r="BZ499" i="4"/>
  <c r="AY66" i="7" s="1"/>
  <c r="BB66" i="7" s="1"/>
  <c r="BH66" i="7" s="1"/>
  <c r="BZ489" i="4"/>
  <c r="AY56" i="7" s="1"/>
  <c r="BB56" i="7" s="1"/>
  <c r="BH56" i="7" s="1"/>
  <c r="BK62" i="5"/>
  <c r="BQ62" i="5" s="1"/>
  <c r="EF49" i="5" s="1"/>
  <c r="BL39" i="5"/>
  <c r="BR39" i="5" s="1"/>
  <c r="EG18" i="5" s="1"/>
  <c r="BM36" i="5"/>
  <c r="AU71" i="5"/>
  <c r="BM59" i="5"/>
  <c r="BS59" i="5" s="1"/>
  <c r="EH45" i="5" s="1"/>
  <c r="BM19" i="5"/>
  <c r="BS19" i="5" s="1"/>
  <c r="EB17" i="5" s="1"/>
  <c r="BK47" i="5"/>
  <c r="BQ47" i="5" s="1"/>
  <c r="EF28" i="5" s="1"/>
  <c r="BL44" i="5"/>
  <c r="BR44" i="5" s="1"/>
  <c r="EG25" i="5" s="1"/>
  <c r="BM41" i="5"/>
  <c r="BS41" i="5" s="1"/>
  <c r="EH20" i="5" s="1"/>
  <c r="BK39" i="5"/>
  <c r="BQ39" i="5" s="1"/>
  <c r="EF18" i="5" s="1"/>
  <c r="BL36" i="5"/>
  <c r="AT71" i="5"/>
  <c r="BZ483" i="4"/>
  <c r="EZ453" i="4" s="1"/>
  <c r="BK52" i="5"/>
  <c r="BQ52" i="5" s="1"/>
  <c r="EF37" i="5" s="1"/>
  <c r="BM30" i="5"/>
  <c r="BS30" i="5" s="1"/>
  <c r="EB31" i="5" s="1"/>
  <c r="BK28" i="5"/>
  <c r="BQ28" i="5" s="1"/>
  <c r="DZ29" i="5" s="1"/>
  <c r="BL25" i="5"/>
  <c r="BR25" i="5" s="1"/>
  <c r="EA26" i="5" s="1"/>
  <c r="BL21" i="5"/>
  <c r="BR21" i="5" s="1"/>
  <c r="EA19" i="5" s="1"/>
  <c r="BL17" i="5"/>
  <c r="BR17" i="5" s="1"/>
  <c r="EA15" i="5" s="1"/>
  <c r="BM55" i="5"/>
  <c r="BS55" i="5" s="1"/>
  <c r="EH41" i="5" s="1"/>
  <c r="BK41" i="5"/>
  <c r="BQ41" i="5" s="1"/>
  <c r="EF20" i="5" s="1"/>
  <c r="EX20" i="5" s="1"/>
  <c r="BL34" i="5"/>
  <c r="BR34" i="5" s="1"/>
  <c r="EG13" i="5" s="1"/>
  <c r="BL26" i="5"/>
  <c r="BR26" i="5" s="1"/>
  <c r="EA27" i="5" s="1"/>
  <c r="CU32" i="5"/>
  <c r="DA32" i="5" s="1"/>
  <c r="FV33" i="5" s="1"/>
  <c r="DA43" i="5"/>
  <c r="BM61" i="5"/>
  <c r="BS61" i="5" s="1"/>
  <c r="EH48" i="5" s="1"/>
  <c r="BM57" i="5"/>
  <c r="BS57" i="5" s="1"/>
  <c r="EH43" i="5" s="1"/>
  <c r="BK55" i="5"/>
  <c r="BQ55" i="5" s="1"/>
  <c r="EF41" i="5" s="1"/>
  <c r="BL52" i="5"/>
  <c r="BR52" i="5" s="1"/>
  <c r="EG37" i="5" s="1"/>
  <c r="BK31" i="5"/>
  <c r="BQ31" i="5" s="1"/>
  <c r="DZ32" i="5" s="1"/>
  <c r="BL28" i="5"/>
  <c r="BR28" i="5" s="1"/>
  <c r="EA29" i="5" s="1"/>
  <c r="BM25" i="5"/>
  <c r="BS25" i="5" s="1"/>
  <c r="EB26" i="5" s="1"/>
  <c r="BL20" i="5"/>
  <c r="BR20" i="5" s="1"/>
  <c r="EA18" i="5" s="1"/>
  <c r="BL16" i="5"/>
  <c r="BR16" i="5" s="1"/>
  <c r="EA14" i="5" s="1"/>
  <c r="BM47" i="5"/>
  <c r="BS47" i="5" s="1"/>
  <c r="EH28" i="5" s="1"/>
  <c r="BM43" i="5"/>
  <c r="BS43" i="5" s="1"/>
  <c r="EH24" i="5" s="1"/>
  <c r="BK37" i="5"/>
  <c r="BQ37" i="5" s="1"/>
  <c r="EF16" i="5" s="1"/>
  <c r="BM23" i="5"/>
  <c r="BS23" i="5" s="1"/>
  <c r="EB24" i="5" s="1"/>
  <c r="BL61" i="5"/>
  <c r="BR61" i="5" s="1"/>
  <c r="EG48" i="5" s="1"/>
  <c r="BL57" i="5"/>
  <c r="BR57" i="5" s="1"/>
  <c r="EG43" i="5" s="1"/>
  <c r="BM46" i="5"/>
  <c r="BS46" i="5" s="1"/>
  <c r="EH27" i="5" s="1"/>
  <c r="BK44" i="5"/>
  <c r="BQ44" i="5" s="1"/>
  <c r="EF25" i="5" s="1"/>
  <c r="BK40" i="5"/>
  <c r="BQ40" i="5" s="1"/>
  <c r="EF19" i="5" s="1"/>
  <c r="BL37" i="5"/>
  <c r="BR37" i="5" s="1"/>
  <c r="EG16" i="5" s="1"/>
  <c r="BM34" i="5"/>
  <c r="BS34" i="5" s="1"/>
  <c r="EH13" i="5" s="1"/>
  <c r="BZ465" i="4"/>
  <c r="EU466" i="4" s="1"/>
  <c r="BZ494" i="4"/>
  <c r="AY61" i="7" s="1"/>
  <c r="BB61" i="7" s="1"/>
  <c r="BH61" i="7" s="1"/>
  <c r="CU47" i="5"/>
  <c r="DA47" i="5" s="1"/>
  <c r="GA16" i="5" s="1"/>
  <c r="CB483" i="4"/>
  <c r="BA50" i="7" s="1"/>
  <c r="BD50" i="7" s="1"/>
  <c r="BJ50" i="7" s="1"/>
  <c r="CB497" i="4"/>
  <c r="BA64" i="7" s="1"/>
  <c r="BD64" i="7" s="1"/>
  <c r="BJ64" i="7" s="1"/>
  <c r="CB493" i="4"/>
  <c r="BA60" i="7" s="1"/>
  <c r="BD60" i="7" s="1"/>
  <c r="BJ60" i="7" s="1"/>
  <c r="CB489" i="4"/>
  <c r="BA56" i="7" s="1"/>
  <c r="BD56" i="7" s="1"/>
  <c r="BJ56" i="7" s="1"/>
  <c r="CD71" i="5"/>
  <c r="CB494" i="4"/>
  <c r="BA61" i="7" s="1"/>
  <c r="BD61" i="7" s="1"/>
  <c r="BJ61" i="7" s="1"/>
  <c r="CC71" i="5"/>
  <c r="CA494" i="4"/>
  <c r="AZ61" i="7" s="1"/>
  <c r="BC61" i="7" s="1"/>
  <c r="BI61" i="7" s="1"/>
  <c r="AA17" i="5"/>
  <c r="AG17" i="5" s="1"/>
  <c r="DJ15" i="5" s="1"/>
  <c r="FH17" i="5" s="1"/>
  <c r="AA18" i="5"/>
  <c r="AG18" i="5" s="1"/>
  <c r="DJ16" i="5" s="1"/>
  <c r="FH18" i="5" s="1"/>
  <c r="AA22" i="5"/>
  <c r="AG22" i="5" s="1"/>
  <c r="DJ20" i="5" s="1"/>
  <c r="FH22" i="5" s="1"/>
  <c r="AA16" i="5"/>
  <c r="AG16" i="5" s="1"/>
  <c r="DJ14" i="5" s="1"/>
  <c r="FH16" i="5" s="1"/>
  <c r="AA19" i="5"/>
  <c r="AG19" i="5" s="1"/>
  <c r="DJ17" i="5" s="1"/>
  <c r="FH19" i="5" s="1"/>
  <c r="AA20" i="5"/>
  <c r="AG20" i="5" s="1"/>
  <c r="DJ18" i="5" s="1"/>
  <c r="FH20" i="5" s="1"/>
  <c r="CJ387" i="4"/>
  <c r="EH386" i="4" s="1"/>
  <c r="EH375" i="4" s="1"/>
  <c r="AY448" i="4"/>
  <c r="X451" i="4"/>
  <c r="DY403" i="4"/>
  <c r="CQ394" i="4"/>
  <c r="DV389" i="4"/>
  <c r="DO390" i="4"/>
  <c r="CI387" i="4"/>
  <c r="EG386" i="4" s="1"/>
  <c r="EG375" i="4" s="1"/>
  <c r="DR386" i="4"/>
  <c r="DP375" i="4"/>
  <c r="CQ329" i="4"/>
  <c r="CO329" i="4"/>
  <c r="CP329" i="4"/>
  <c r="CP322" i="4"/>
  <c r="EH332" i="4" s="1"/>
  <c r="EH316" i="4" s="1"/>
  <c r="CO401" i="4"/>
  <c r="CP394" i="4"/>
  <c r="EH404" i="4" s="1"/>
  <c r="EH388" i="4" s="1"/>
  <c r="DP386" i="4"/>
  <c r="DP378" i="4"/>
  <c r="DQ317" i="4"/>
  <c r="DO315" i="4"/>
  <c r="EL309" i="4" s="1"/>
  <c r="DO308" i="4"/>
  <c r="CP250" i="4"/>
  <c r="EH260" i="4" s="1"/>
  <c r="EH244" i="4" s="1"/>
  <c r="DW244" i="4"/>
  <c r="DX253" i="4"/>
  <c r="DE229" i="4"/>
  <c r="DR246" i="4"/>
  <c r="DQ244" i="4"/>
  <c r="DP242" i="4"/>
  <c r="DO232" i="4"/>
  <c r="CO113" i="4"/>
  <c r="CP106" i="4"/>
  <c r="EH116" i="4" s="1"/>
  <c r="EH100" i="4" s="1"/>
  <c r="DV100" i="4"/>
  <c r="DW91" i="4"/>
  <c r="AY452" i="4"/>
  <c r="AY450" i="4"/>
  <c r="DV44" i="4"/>
  <c r="DY28" i="4"/>
  <c r="DV20" i="4"/>
  <c r="DP385" i="4"/>
  <c r="EL383" i="4" s="1"/>
  <c r="DR380" i="4"/>
  <c r="DV330" i="4"/>
  <c r="DX316" i="4"/>
  <c r="DV307" i="4"/>
  <c r="DG301" i="4"/>
  <c r="DG310" i="4" s="1"/>
  <c r="DP320" i="4"/>
  <c r="CI315" i="4"/>
  <c r="EG314" i="4" s="1"/>
  <c r="DP317" i="4"/>
  <c r="DQ307" i="4"/>
  <c r="DG264" i="4"/>
  <c r="FJ248" i="4"/>
  <c r="FN248" i="4" s="1"/>
  <c r="DX246" i="4"/>
  <c r="DV236" i="4"/>
  <c r="DO249" i="4"/>
  <c r="DP245" i="4"/>
  <c r="DO241" i="4"/>
  <c r="DA229" i="4"/>
  <c r="DA237" i="4" s="1"/>
  <c r="DY194" i="4"/>
  <c r="DV182" i="4"/>
  <c r="DW163" i="4"/>
  <c r="CK171" i="4"/>
  <c r="CK156" i="4" s="1"/>
  <c r="CK196" i="4" s="1"/>
  <c r="DQ172" i="4"/>
  <c r="DW98" i="4"/>
  <c r="DO99" i="4"/>
  <c r="DG36" i="4"/>
  <c r="DX18" i="4"/>
  <c r="DO32" i="4"/>
  <c r="DR17" i="4"/>
  <c r="CP13" i="4"/>
  <c r="CO306" i="4"/>
  <c r="DG157" i="4"/>
  <c r="DG166" i="4" s="1"/>
  <c r="DA157" i="4"/>
  <c r="DA165" i="4" s="1"/>
  <c r="CQ113" i="4"/>
  <c r="DW50" i="4"/>
  <c r="BZ464" i="4"/>
  <c r="EU465" i="4" s="1"/>
  <c r="CJ383" i="4"/>
  <c r="DR393" i="4"/>
  <c r="DV375" i="4"/>
  <c r="DX406" i="4"/>
  <c r="DE408" i="4"/>
  <c r="DW408" i="4" s="1"/>
  <c r="BZ463" i="4"/>
  <c r="EU464" i="4" s="1"/>
  <c r="CB463" i="4"/>
  <c r="BA30" i="7" s="1"/>
  <c r="BD30" i="7" s="1"/>
  <c r="BJ30" i="7" s="1"/>
  <c r="DX399" i="4"/>
  <c r="DE192" i="4"/>
  <c r="DO169" i="4"/>
  <c r="DW97" i="4"/>
  <c r="DV92" i="4"/>
  <c r="CA467" i="4"/>
  <c r="EV468" i="4" s="1"/>
  <c r="DW374" i="4"/>
  <c r="DV374" i="4"/>
  <c r="DP380" i="4"/>
  <c r="DO380" i="4"/>
  <c r="DV332" i="4"/>
  <c r="DX332" i="4"/>
  <c r="DW332" i="4"/>
  <c r="DV315" i="4"/>
  <c r="EL319" i="4" s="1"/>
  <c r="EL318" i="4" s="1"/>
  <c r="DW315" i="4"/>
  <c r="DF312" i="4"/>
  <c r="DY315" i="4"/>
  <c r="DX409" i="4"/>
  <c r="DY409" i="4"/>
  <c r="FK382" i="4"/>
  <c r="FN382" i="4" s="1"/>
  <c r="FL395" i="4"/>
  <c r="FN395" i="4" s="1"/>
  <c r="FJ391" i="4"/>
  <c r="FN391" i="4" s="1"/>
  <c r="DV398" i="4"/>
  <c r="CO389" i="4"/>
  <c r="DY381" i="4"/>
  <c r="DF373" i="4"/>
  <c r="DW381" i="4"/>
  <c r="CO373" i="4"/>
  <c r="DV313" i="4"/>
  <c r="DW313" i="4"/>
  <c r="DE264" i="4"/>
  <c r="DV264" i="4" s="1"/>
  <c r="DW265" i="4"/>
  <c r="FK94" i="4"/>
  <c r="FN94" i="4" s="1"/>
  <c r="DF113" i="4"/>
  <c r="DX114" i="4"/>
  <c r="CO90" i="4"/>
  <c r="DV17" i="4"/>
  <c r="DX17" i="4"/>
  <c r="DW17" i="4"/>
  <c r="DQ17" i="4"/>
  <c r="DW20" i="4"/>
  <c r="DG168" i="4"/>
  <c r="DG175" i="4" s="1"/>
  <c r="DE180" i="4"/>
  <c r="DW307" i="4"/>
  <c r="DY333" i="4"/>
  <c r="DP390" i="4"/>
  <c r="DR379" i="4"/>
  <c r="DO242" i="4"/>
  <c r="DV244" i="4"/>
  <c r="DF96" i="4"/>
  <c r="DF103" i="4" s="1"/>
  <c r="DX163" i="4"/>
  <c r="DR158" i="4"/>
  <c r="DG408" i="4"/>
  <c r="DX408" i="4" s="1"/>
  <c r="DG312" i="4"/>
  <c r="DG319" i="4" s="1"/>
  <c r="DX313" i="4"/>
  <c r="DW18" i="4"/>
  <c r="DO33" i="4"/>
  <c r="DF180" i="4"/>
  <c r="DF179" i="4" s="1"/>
  <c r="DV258" i="4"/>
  <c r="DE252" i="4"/>
  <c r="DW254" i="4"/>
  <c r="DP241" i="4"/>
  <c r="EL239" i="4" s="1"/>
  <c r="DP249" i="4"/>
  <c r="DV265" i="4"/>
  <c r="DG324" i="4"/>
  <c r="DE324" i="4"/>
  <c r="DF324" i="4"/>
  <c r="CP306" i="4"/>
  <c r="DR316" i="4"/>
  <c r="DO320" i="4"/>
  <c r="DP308" i="4"/>
  <c r="FL325" i="4"/>
  <c r="FN325" i="4" s="1"/>
  <c r="DP304" i="4"/>
  <c r="DX402" i="4"/>
  <c r="DQ391" i="4"/>
  <c r="CP389" i="4"/>
  <c r="DO386" i="4"/>
  <c r="FL396" i="4"/>
  <c r="FN396" i="4" s="1"/>
  <c r="DF384" i="4"/>
  <c r="DW410" i="4"/>
  <c r="DW389" i="4"/>
  <c r="DA301" i="4"/>
  <c r="DA309" i="4" s="1"/>
  <c r="CJ85" i="4"/>
  <c r="DP27" i="4"/>
  <c r="EL21" i="4" s="1"/>
  <c r="DW231" i="4"/>
  <c r="CZ240" i="4"/>
  <c r="CZ250" i="4" s="1"/>
  <c r="CP401" i="4"/>
  <c r="CQ378" i="4"/>
  <c r="DO392" i="4"/>
  <c r="DQ392" i="4"/>
  <c r="DR385" i="4"/>
  <c r="EM383" i="4" s="1"/>
  <c r="DA384" i="4"/>
  <c r="DA394" i="4" s="1"/>
  <c r="FJ307" i="4"/>
  <c r="FN307" i="4" s="1"/>
  <c r="DY327" i="4"/>
  <c r="DX327" i="4"/>
  <c r="FJ320" i="4"/>
  <c r="FN320" i="4" s="1"/>
  <c r="DX317" i="4"/>
  <c r="DY317" i="4"/>
  <c r="DY410" i="4"/>
  <c r="DX410" i="4"/>
  <c r="CK387" i="4"/>
  <c r="DV317" i="4"/>
  <c r="DO306" i="4"/>
  <c r="DP306" i="4"/>
  <c r="CO229" i="4"/>
  <c r="DO246" i="4"/>
  <c r="DP246" i="4"/>
  <c r="DQ246" i="4"/>
  <c r="CI229" i="4"/>
  <c r="DV118" i="4"/>
  <c r="DW118" i="4"/>
  <c r="DY49" i="4"/>
  <c r="DF48" i="4"/>
  <c r="DY48" i="4" s="1"/>
  <c r="DX49" i="4"/>
  <c r="FK24" i="4"/>
  <c r="DX44" i="4"/>
  <c r="DP387" i="4"/>
  <c r="DO387" i="4"/>
  <c r="CY384" i="4"/>
  <c r="DO384" i="4" s="1"/>
  <c r="DO379" i="4"/>
  <c r="DP379" i="4"/>
  <c r="FL302" i="4"/>
  <c r="DV334" i="4"/>
  <c r="FK310" i="4"/>
  <c r="FN310" i="4" s="1"/>
  <c r="DY330" i="4"/>
  <c r="DW326" i="4"/>
  <c r="DV326" i="4"/>
  <c r="DA312" i="4"/>
  <c r="DA322" i="4" s="1"/>
  <c r="DQ321" i="4"/>
  <c r="DO317" i="4"/>
  <c r="CJ311" i="4"/>
  <c r="CZ301" i="4"/>
  <c r="DQ306" i="4"/>
  <c r="DO303" i="4"/>
  <c r="DP303" i="4"/>
  <c r="CP257" i="4"/>
  <c r="FK239" i="4"/>
  <c r="FN239" i="4" s="1"/>
  <c r="DX259" i="4"/>
  <c r="DF240" i="4"/>
  <c r="DF247" i="4" s="1"/>
  <c r="DY246" i="4"/>
  <c r="CJ243" i="4"/>
  <c r="EH242" i="4" s="1"/>
  <c r="EH231" i="4" s="1"/>
  <c r="EH265" i="4" s="1"/>
  <c r="DR245" i="4"/>
  <c r="DO244" i="4"/>
  <c r="DY189" i="4"/>
  <c r="DV189" i="4"/>
  <c r="FJ175" i="4"/>
  <c r="DW182" i="4"/>
  <c r="DX169" i="4"/>
  <c r="DF168" i="4"/>
  <c r="DF175" i="4" s="1"/>
  <c r="DY169" i="4"/>
  <c r="DO158" i="4"/>
  <c r="DQ158" i="4"/>
  <c r="DX98" i="4"/>
  <c r="DY98" i="4"/>
  <c r="DX93" i="4"/>
  <c r="DW93" i="4"/>
  <c r="DQ99" i="4"/>
  <c r="DP99" i="4"/>
  <c r="EL93" i="4" s="1"/>
  <c r="DW49" i="4"/>
  <c r="DV49" i="4"/>
  <c r="DF41" i="4"/>
  <c r="DY18" i="4"/>
  <c r="DY44" i="4"/>
  <c r="DW100" i="4"/>
  <c r="DY93" i="4"/>
  <c r="DE85" i="4"/>
  <c r="DX315" i="4"/>
  <c r="EM319" i="4" s="1"/>
  <c r="EM318" i="4" s="1"/>
  <c r="DG329" i="4"/>
  <c r="DX305" i="4"/>
  <c r="FK383" i="4"/>
  <c r="FN383" i="4" s="1"/>
  <c r="DX385" i="4"/>
  <c r="DV381" i="4"/>
  <c r="DX326" i="4"/>
  <c r="DX380" i="4"/>
  <c r="DX386" i="4"/>
  <c r="DQ377" i="4"/>
  <c r="DA373" i="4"/>
  <c r="DA381" i="4" s="1"/>
  <c r="DR377" i="4"/>
  <c r="FL326" i="4"/>
  <c r="FN326" i="4" s="1"/>
  <c r="DV333" i="4"/>
  <c r="CO317" i="4"/>
  <c r="DV316" i="4"/>
  <c r="DW304" i="4"/>
  <c r="EL325" i="4" s="1"/>
  <c r="EL324" i="4" s="1"/>
  <c r="DV304" i="4"/>
  <c r="DW262" i="4"/>
  <c r="FL230" i="4"/>
  <c r="FK238" i="4"/>
  <c r="FN238" i="4" s="1"/>
  <c r="DY258" i="4"/>
  <c r="DX258" i="4"/>
  <c r="DF257" i="4"/>
  <c r="DE240" i="4"/>
  <c r="DW240" i="4" s="1"/>
  <c r="DV243" i="4"/>
  <c r="EL247" i="4" s="1"/>
  <c r="EL246" i="4" s="1"/>
  <c r="CI243" i="4"/>
  <c r="EG242" i="4" s="1"/>
  <c r="EG231" i="4" s="1"/>
  <c r="CI239" i="4"/>
  <c r="DQ231" i="4"/>
  <c r="DV28" i="4"/>
  <c r="DW28" i="4"/>
  <c r="DY25" i="4"/>
  <c r="DV25" i="4"/>
  <c r="DX162" i="4"/>
  <c r="DY162" i="4"/>
  <c r="DX159" i="4"/>
  <c r="DY159" i="4"/>
  <c r="DW114" i="4"/>
  <c r="DF24" i="4"/>
  <c r="DF31" i="4" s="1"/>
  <c r="CJ27" i="4"/>
  <c r="EH26" i="4" s="1"/>
  <c r="EH15" i="4" s="1"/>
  <c r="DQ25" i="4"/>
  <c r="DQ14" i="4"/>
  <c r="DX50" i="4"/>
  <c r="DP28" i="4"/>
  <c r="DE113" i="4"/>
  <c r="DW113" i="4" s="1"/>
  <c r="DV110" i="4"/>
  <c r="CZ96" i="4"/>
  <c r="CZ84" i="4" s="1"/>
  <c r="DY172" i="4"/>
  <c r="CZ157" i="4"/>
  <c r="CZ156" i="4" s="1"/>
  <c r="CQ34" i="4"/>
  <c r="CB466" i="4" s="1"/>
  <c r="BA33" i="7" s="1"/>
  <c r="BD33" i="7" s="1"/>
  <c r="BJ33" i="7" s="1"/>
  <c r="CK23" i="4"/>
  <c r="CB455" i="4" s="1"/>
  <c r="BA22" i="7" s="1"/>
  <c r="BD22" i="7" s="1"/>
  <c r="BJ22" i="7" s="1"/>
  <c r="CB459" i="4"/>
  <c r="BA26" i="7" s="1"/>
  <c r="BD26" i="7" s="1"/>
  <c r="BJ26" i="7" s="1"/>
  <c r="DR25" i="4"/>
  <c r="EM23" i="4" s="1"/>
  <c r="DY17" i="4"/>
  <c r="DW25" i="4"/>
  <c r="DY14" i="4"/>
  <c r="DP33" i="4"/>
  <c r="FL107" i="4"/>
  <c r="FN107" i="4" s="1"/>
  <c r="DR99" i="4"/>
  <c r="EM93" i="4" s="1"/>
  <c r="DV91" i="4"/>
  <c r="DF85" i="4"/>
  <c r="DV85" i="4" s="1"/>
  <c r="DR164" i="4"/>
  <c r="DF157" i="4"/>
  <c r="DQ245" i="4"/>
  <c r="DV255" i="4"/>
  <c r="DR231" i="4"/>
  <c r="DP244" i="4"/>
  <c r="DV231" i="4"/>
  <c r="DV325" i="4"/>
  <c r="EL306" i="4" s="1"/>
  <c r="EL303" i="4" s="1"/>
  <c r="FJ319" i="4"/>
  <c r="CO301" i="4"/>
  <c r="DE301" i="4"/>
  <c r="DO305" i="4"/>
  <c r="CY301" i="4"/>
  <c r="DE336" i="4"/>
  <c r="DO391" i="4"/>
  <c r="DO385" i="4"/>
  <c r="DF401" i="4"/>
  <c r="CI373" i="4"/>
  <c r="DO378" i="4"/>
  <c r="DY386" i="4"/>
  <c r="DW334" i="4"/>
  <c r="DV386" i="4"/>
  <c r="DV402" i="4"/>
  <c r="DW189" i="4"/>
  <c r="FL252" i="4"/>
  <c r="FN252" i="4" s="1"/>
  <c r="DF229" i="4"/>
  <c r="DF238" i="4" s="1"/>
  <c r="DV181" i="4"/>
  <c r="DY114" i="4"/>
  <c r="CJ239" i="4"/>
  <c r="DR306" i="4"/>
  <c r="DP231" i="4"/>
  <c r="DV18" i="4"/>
  <c r="CQ401" i="4"/>
  <c r="CO394" i="4"/>
  <c r="EG404" i="4" s="1"/>
  <c r="EG388" i="4" s="1"/>
  <c r="DX387" i="4"/>
  <c r="EM391" i="4" s="1"/>
  <c r="EM390" i="4" s="1"/>
  <c r="DW387" i="4"/>
  <c r="DG240" i="4"/>
  <c r="DG247" i="4" s="1"/>
  <c r="FL182" i="4"/>
  <c r="FN182" i="4" s="1"/>
  <c r="DQ164" i="4"/>
  <c r="FK96" i="4"/>
  <c r="FN96" i="4" s="1"/>
  <c r="DV116" i="4"/>
  <c r="DX116" i="4"/>
  <c r="DV98" i="4"/>
  <c r="DV93" i="4"/>
  <c r="DO101" i="4"/>
  <c r="DP101" i="4"/>
  <c r="AZ492" i="4"/>
  <c r="CB451" i="4"/>
  <c r="BA18" i="7" s="1"/>
  <c r="BD18" i="7" s="1"/>
  <c r="BJ18" i="7" s="1"/>
  <c r="U21" i="5"/>
  <c r="AA21" i="5" s="1"/>
  <c r="AG21" i="5" s="1"/>
  <c r="DJ19" i="5" s="1"/>
  <c r="FH21" i="5" s="1"/>
  <c r="X454" i="4"/>
  <c r="DQ302" i="4"/>
  <c r="DO231" i="4"/>
  <c r="DY190" i="4"/>
  <c r="DX190" i="4"/>
  <c r="DG185" i="4"/>
  <c r="DX185" i="4" s="1"/>
  <c r="DX187" i="4"/>
  <c r="CO162" i="4"/>
  <c r="CQ162" i="4"/>
  <c r="DR175" i="4"/>
  <c r="CI171" i="4"/>
  <c r="EG170" i="4" s="1"/>
  <c r="EG159" i="4" s="1"/>
  <c r="DQ171" i="4"/>
  <c r="DA168" i="4"/>
  <c r="DA178" i="4" s="1"/>
  <c r="DP164" i="4"/>
  <c r="DO164" i="4"/>
  <c r="FK86" i="4"/>
  <c r="DX118" i="4"/>
  <c r="DY118" i="4"/>
  <c r="DV111" i="4"/>
  <c r="CP90" i="4"/>
  <c r="DW194" i="4"/>
  <c r="CQ185" i="4"/>
  <c r="DG180" i="4"/>
  <c r="CQ178" i="4"/>
  <c r="DV169" i="4"/>
  <c r="DE157" i="4"/>
  <c r="CQ157" i="4"/>
  <c r="DR172" i="4"/>
  <c r="DR160" i="4"/>
  <c r="DP158" i="4"/>
  <c r="CP113" i="4"/>
  <c r="DX115" i="4"/>
  <c r="DG96" i="4"/>
  <c r="DG103" i="4" s="1"/>
  <c r="DV97" i="4"/>
  <c r="CQ90" i="4"/>
  <c r="DA96" i="4"/>
  <c r="DA106" i="4" s="1"/>
  <c r="DQ90" i="4"/>
  <c r="DP89" i="4"/>
  <c r="DX87" i="4"/>
  <c r="L15" i="5"/>
  <c r="AA15" i="5" s="1"/>
  <c r="X448" i="4"/>
  <c r="CK373" i="4"/>
  <c r="DW330" i="4"/>
  <c r="DY318" i="4"/>
  <c r="DY308" i="4"/>
  <c r="CQ306" i="4"/>
  <c r="DR321" i="4"/>
  <c r="CK315" i="4"/>
  <c r="DR307" i="4"/>
  <c r="CK301" i="4"/>
  <c r="DX266" i="4"/>
  <c r="DW259" i="4"/>
  <c r="CO250" i="4"/>
  <c r="EG260" i="4" s="1"/>
  <c r="EG244" i="4" s="1"/>
  <c r="DX245" i="4"/>
  <c r="CQ234" i="4"/>
  <c r="DX231" i="4"/>
  <c r="DG229" i="4"/>
  <c r="DG238" i="4" s="1"/>
  <c r="CK243" i="4"/>
  <c r="DA240" i="4"/>
  <c r="DR240" i="4" s="1"/>
  <c r="CA462" i="4"/>
  <c r="EV463" i="4" s="1"/>
  <c r="BZ457" i="4"/>
  <c r="EU457" i="4" s="1"/>
  <c r="AY471" i="4"/>
  <c r="DP32" i="4"/>
  <c r="DY46" i="4"/>
  <c r="CO245" i="4"/>
  <c r="FJ30" i="4"/>
  <c r="DF301" i="4"/>
  <c r="DF310" i="4" s="1"/>
  <c r="DP321" i="4"/>
  <c r="CJ315" i="4"/>
  <c r="EH314" i="4" s="1"/>
  <c r="EH303" i="4" s="1"/>
  <c r="EH337" i="4" s="1"/>
  <c r="DR317" i="4"/>
  <c r="DO316" i="4"/>
  <c r="CZ312" i="4"/>
  <c r="DQ312" i="4" s="1"/>
  <c r="DW266" i="4"/>
  <c r="CQ257" i="4"/>
  <c r="DG257" i="4"/>
  <c r="DY257" i="4" s="1"/>
  <c r="DW258" i="4"/>
  <c r="DG252" i="4"/>
  <c r="DW245" i="4"/>
  <c r="DY242" i="4"/>
  <c r="DW234" i="4"/>
  <c r="DV232" i="4"/>
  <c r="AY453" i="4"/>
  <c r="AY456" i="4"/>
  <c r="AY451" i="4"/>
  <c r="DA85" i="4"/>
  <c r="DA93" i="4" s="1"/>
  <c r="DQ87" i="4"/>
  <c r="DV50" i="4"/>
  <c r="AY491" i="4"/>
  <c r="AZ488" i="4"/>
  <c r="BA477" i="4"/>
  <c r="DF13" i="4"/>
  <c r="DY16" i="4"/>
  <c r="EM37" i="4" s="1"/>
  <c r="EM36" i="4" s="1"/>
  <c r="AZ460" i="4"/>
  <c r="BA453" i="4"/>
  <c r="AY462" i="4"/>
  <c r="CK229" i="4"/>
  <c r="DR234" i="4"/>
  <c r="CY229" i="4"/>
  <c r="DW188" i="4"/>
  <c r="DY183" i="4"/>
  <c r="CP178" i="4"/>
  <c r="EH188" i="4" s="1"/>
  <c r="EH172" i="4" s="1"/>
  <c r="DX165" i="4"/>
  <c r="DY158" i="4"/>
  <c r="DR177" i="4"/>
  <c r="CY168" i="4"/>
  <c r="DO168" i="4" s="1"/>
  <c r="DR163" i="4"/>
  <c r="FL109" i="4"/>
  <c r="FN109" i="4" s="1"/>
  <c r="CQ106" i="4"/>
  <c r="DY89" i="4"/>
  <c r="CJ99" i="4"/>
  <c r="EH98" i="4" s="1"/>
  <c r="DP100" i="4"/>
  <c r="EL94" i="4" s="1"/>
  <c r="DR88" i="4"/>
  <c r="CK85" i="4"/>
  <c r="CK84" i="4" s="1"/>
  <c r="CK124" i="4" s="1"/>
  <c r="FL35" i="4"/>
  <c r="CB464" i="4"/>
  <c r="BA31" i="7" s="1"/>
  <c r="BD31" i="7" s="1"/>
  <c r="BJ31" i="7" s="1"/>
  <c r="BZ462" i="4"/>
  <c r="EU463" i="4" s="1"/>
  <c r="CB461" i="4"/>
  <c r="BA28" i="7" s="1"/>
  <c r="BD28" i="7" s="1"/>
  <c r="BJ28" i="7" s="1"/>
  <c r="AY449" i="4"/>
  <c r="AY454" i="4"/>
  <c r="BZ470" i="4"/>
  <c r="EU471" i="4" s="1"/>
  <c r="CB450" i="4"/>
  <c r="BA17" i="7" s="1"/>
  <c r="BD17" i="7" s="1"/>
  <c r="BJ17" i="7" s="1"/>
  <c r="CB446" i="4"/>
  <c r="BA13" i="7" s="1"/>
  <c r="BD13" i="7" s="1"/>
  <c r="CA460" i="4"/>
  <c r="EV461" i="4" s="1"/>
  <c r="AY473" i="4"/>
  <c r="AZ484" i="4"/>
  <c r="AZ480" i="4"/>
  <c r="AY463" i="4"/>
  <c r="BA457" i="4"/>
  <c r="BA449" i="4"/>
  <c r="J61" i="5"/>
  <c r="AB61" i="5" s="1"/>
  <c r="AH61" i="5" s="1"/>
  <c r="DQ44" i="5" s="1"/>
  <c r="Y494" i="4"/>
  <c r="K58" i="5"/>
  <c r="AC58" i="5" s="1"/>
  <c r="AI58" i="5" s="1"/>
  <c r="DR41" i="5" s="1"/>
  <c r="Z491" i="4"/>
  <c r="I56" i="5"/>
  <c r="AA56" i="5" s="1"/>
  <c r="AG56" i="5" s="1"/>
  <c r="DP38" i="5" s="1"/>
  <c r="X489" i="4"/>
  <c r="J53" i="5"/>
  <c r="AB53" i="5" s="1"/>
  <c r="AH53" i="5" s="1"/>
  <c r="DQ35" i="5" s="1"/>
  <c r="Y486" i="4"/>
  <c r="K50" i="5"/>
  <c r="AC50" i="5" s="1"/>
  <c r="AI50" i="5" s="1"/>
  <c r="DR31" i="5" s="1"/>
  <c r="Z483" i="4"/>
  <c r="I48" i="5"/>
  <c r="AA48" i="5" s="1"/>
  <c r="AG48" i="5" s="1"/>
  <c r="DP29" i="5" s="1"/>
  <c r="FH40" i="5" s="1"/>
  <c r="X481" i="4"/>
  <c r="J45" i="5"/>
  <c r="AB45" i="5" s="1"/>
  <c r="AH45" i="5" s="1"/>
  <c r="DQ25" i="5" s="1"/>
  <c r="FI38" i="5" s="1"/>
  <c r="Y478" i="4"/>
  <c r="K42" i="5"/>
  <c r="AC42" i="5" s="1"/>
  <c r="AI42" i="5" s="1"/>
  <c r="DR22" i="5" s="1"/>
  <c r="Z475" i="4"/>
  <c r="I40" i="5"/>
  <c r="AA40" i="5" s="1"/>
  <c r="AG40" i="5" s="1"/>
  <c r="DP20" i="5" s="1"/>
  <c r="FH33" i="5" s="1"/>
  <c r="X473" i="4"/>
  <c r="K34" i="5"/>
  <c r="AC34" i="5" s="1"/>
  <c r="AI34" i="5" s="1"/>
  <c r="DR13" i="5" s="1"/>
  <c r="Z467" i="4"/>
  <c r="I24" i="5"/>
  <c r="AA24" i="5" s="1"/>
  <c r="AG24" i="5" s="1"/>
  <c r="DJ23" i="5" s="1"/>
  <c r="FH23" i="5" s="1"/>
  <c r="X457" i="4"/>
  <c r="J21" i="5"/>
  <c r="AB21" i="5" s="1"/>
  <c r="AH21" i="5" s="1"/>
  <c r="DK19" i="5" s="1"/>
  <c r="FI21" i="5" s="1"/>
  <c r="Y454" i="4"/>
  <c r="J19" i="5"/>
  <c r="AB19" i="5" s="1"/>
  <c r="AH19" i="5" s="1"/>
  <c r="DK17" i="5" s="1"/>
  <c r="FI19" i="5" s="1"/>
  <c r="Y452" i="4"/>
  <c r="J15" i="5"/>
  <c r="AB15" i="5" s="1"/>
  <c r="AH15" i="5" s="1"/>
  <c r="DK13" i="5" s="1"/>
  <c r="FI15" i="5" s="1"/>
  <c r="Y448" i="4"/>
  <c r="BA492" i="4"/>
  <c r="AY486" i="4"/>
  <c r="BA468" i="4"/>
  <c r="BA452" i="4"/>
  <c r="I63" i="5"/>
  <c r="AA63" i="5" s="1"/>
  <c r="AG63" i="5" s="1"/>
  <c r="DP46" i="5" s="1"/>
  <c r="X496" i="4"/>
  <c r="J56" i="5"/>
  <c r="AB56" i="5" s="1"/>
  <c r="AH56" i="5" s="1"/>
  <c r="DQ38" i="5" s="1"/>
  <c r="Y489" i="4"/>
  <c r="K49" i="5"/>
  <c r="AC49" i="5" s="1"/>
  <c r="AI49" i="5" s="1"/>
  <c r="DR30" i="5" s="1"/>
  <c r="Z482" i="4"/>
  <c r="I43" i="5"/>
  <c r="AA43" i="5" s="1"/>
  <c r="AG43" i="5" s="1"/>
  <c r="DP23" i="5" s="1"/>
  <c r="FH36" i="5" s="1"/>
  <c r="X476" i="4"/>
  <c r="I35" i="5"/>
  <c r="AA35" i="5" s="1"/>
  <c r="AG35" i="5" s="1"/>
  <c r="DP14" i="5" s="1"/>
  <c r="FH29" i="5" s="1"/>
  <c r="X468" i="4"/>
  <c r="K29" i="5"/>
  <c r="AC29" i="5" s="1"/>
  <c r="AI29" i="5" s="1"/>
  <c r="DL29" i="5" s="1"/>
  <c r="Z462" i="4"/>
  <c r="K21" i="5"/>
  <c r="AC21" i="5" s="1"/>
  <c r="AI21" i="5" s="1"/>
  <c r="DL19" i="5" s="1"/>
  <c r="Z454" i="4"/>
  <c r="J16" i="5"/>
  <c r="AB16" i="5" s="1"/>
  <c r="AH16" i="5" s="1"/>
  <c r="DK14" i="5" s="1"/>
  <c r="FI16" i="5" s="1"/>
  <c r="Y449" i="4"/>
  <c r="BA494" i="4"/>
  <c r="BA490" i="4"/>
  <c r="AY488" i="4"/>
  <c r="AZ485" i="4"/>
  <c r="AY464" i="4"/>
  <c r="AZ461" i="4"/>
  <c r="BA458" i="4"/>
  <c r="AZ453" i="4"/>
  <c r="AZ449" i="4"/>
  <c r="I65" i="5"/>
  <c r="AA65" i="5" s="1"/>
  <c r="AG65" i="5" s="1"/>
  <c r="DP49" i="5" s="1"/>
  <c r="DP48" i="5" s="1"/>
  <c r="X498" i="4"/>
  <c r="J62" i="5"/>
  <c r="AB62" i="5" s="1"/>
  <c r="AH62" i="5" s="1"/>
  <c r="DQ45" i="5" s="1"/>
  <c r="Y495" i="4"/>
  <c r="K59" i="5"/>
  <c r="AC59" i="5" s="1"/>
  <c r="AI59" i="5" s="1"/>
  <c r="DR42" i="5" s="1"/>
  <c r="Z492" i="4"/>
  <c r="J54" i="5"/>
  <c r="AB54" i="5" s="1"/>
  <c r="AH54" i="5" s="1"/>
  <c r="DQ36" i="5" s="1"/>
  <c r="Y487" i="4"/>
  <c r="I49" i="5"/>
  <c r="AA49" i="5" s="1"/>
  <c r="AG49" i="5" s="1"/>
  <c r="DP30" i="5" s="1"/>
  <c r="FH41" i="5" s="1"/>
  <c r="X482" i="4"/>
  <c r="J46" i="5"/>
  <c r="AB46" i="5" s="1"/>
  <c r="AH46" i="5" s="1"/>
  <c r="DQ26" i="5" s="1"/>
  <c r="FI39" i="5" s="1"/>
  <c r="Y479" i="4"/>
  <c r="K43" i="5"/>
  <c r="AC43" i="5" s="1"/>
  <c r="AI43" i="5" s="1"/>
  <c r="DR23" i="5" s="1"/>
  <c r="Z476" i="4"/>
  <c r="I41" i="5"/>
  <c r="AA41" i="5" s="1"/>
  <c r="AG41" i="5" s="1"/>
  <c r="DP21" i="5" s="1"/>
  <c r="FH34" i="5" s="1"/>
  <c r="X474" i="4"/>
  <c r="J38" i="5"/>
  <c r="AB38" i="5" s="1"/>
  <c r="AH38" i="5" s="1"/>
  <c r="DQ18" i="5" s="1"/>
  <c r="FI31" i="5" s="1"/>
  <c r="Y471" i="4"/>
  <c r="J34" i="5"/>
  <c r="AB34" i="5" s="1"/>
  <c r="AH34" i="5" s="1"/>
  <c r="DQ13" i="5" s="1"/>
  <c r="FI28" i="5" s="1"/>
  <c r="Y467" i="4"/>
  <c r="K31" i="5"/>
  <c r="AC31" i="5" s="1"/>
  <c r="AI31" i="5" s="1"/>
  <c r="DL31" i="5" s="1"/>
  <c r="Z464" i="4"/>
  <c r="I29" i="5"/>
  <c r="AA29" i="5" s="1"/>
  <c r="AG29" i="5" s="1"/>
  <c r="DJ29" i="5" s="1"/>
  <c r="X462" i="4"/>
  <c r="I25" i="5"/>
  <c r="AA25" i="5" s="1"/>
  <c r="AG25" i="5" s="1"/>
  <c r="DJ24" i="5" s="1"/>
  <c r="FH24" i="5" s="1"/>
  <c r="X458" i="4"/>
  <c r="J18" i="5"/>
  <c r="AB18" i="5" s="1"/>
  <c r="AH18" i="5" s="1"/>
  <c r="DK16" i="5" s="1"/>
  <c r="FI18" i="5" s="1"/>
  <c r="Y451" i="4"/>
  <c r="K52" i="5"/>
  <c r="AC52" i="5" s="1"/>
  <c r="AI52" i="5" s="1"/>
  <c r="DR34" i="5" s="1"/>
  <c r="Z485" i="4"/>
  <c r="K44" i="5"/>
  <c r="AC44" i="5" s="1"/>
  <c r="AI44" i="5" s="1"/>
  <c r="DR24" i="5" s="1"/>
  <c r="Z477" i="4"/>
  <c r="I38" i="5"/>
  <c r="AA38" i="5" s="1"/>
  <c r="AG38" i="5" s="1"/>
  <c r="DP18" i="5" s="1"/>
  <c r="FH31" i="5" s="1"/>
  <c r="X471" i="4"/>
  <c r="I30" i="5"/>
  <c r="AA30" i="5" s="1"/>
  <c r="AG30" i="5" s="1"/>
  <c r="DJ30" i="5" s="1"/>
  <c r="X463" i="4"/>
  <c r="CA469" i="4"/>
  <c r="EV470" i="4" s="1"/>
  <c r="BA480" i="4"/>
  <c r="BA476" i="4"/>
  <c r="AY470" i="4"/>
  <c r="BA456" i="4"/>
  <c r="K61" i="5"/>
  <c r="AC61" i="5" s="1"/>
  <c r="AI61" i="5" s="1"/>
  <c r="DR44" i="5" s="1"/>
  <c r="Z494" i="4"/>
  <c r="I55" i="5"/>
  <c r="AA55" i="5" s="1"/>
  <c r="AG55" i="5" s="1"/>
  <c r="DP37" i="5" s="1"/>
  <c r="X488" i="4"/>
  <c r="J48" i="5"/>
  <c r="AB48" i="5" s="1"/>
  <c r="AH48" i="5" s="1"/>
  <c r="DQ29" i="5" s="1"/>
  <c r="FI40" i="5" s="1"/>
  <c r="Y481" i="4"/>
  <c r="K41" i="5"/>
  <c r="AC41" i="5" s="1"/>
  <c r="AI41" i="5" s="1"/>
  <c r="DR21" i="5" s="1"/>
  <c r="Z474" i="4"/>
  <c r="J24" i="5"/>
  <c r="AB24" i="5" s="1"/>
  <c r="AH24" i="5" s="1"/>
  <c r="DK23" i="5" s="1"/>
  <c r="FI23" i="5" s="1"/>
  <c r="Y457" i="4"/>
  <c r="BZ471" i="4"/>
  <c r="EU472" i="4" s="1"/>
  <c r="FL36" i="4"/>
  <c r="AY485" i="4"/>
  <c r="DV16" i="4"/>
  <c r="BA463" i="4"/>
  <c r="AY461" i="4"/>
  <c r="AZ458" i="4"/>
  <c r="AZ454" i="4"/>
  <c r="AZ450" i="4"/>
  <c r="I62" i="5"/>
  <c r="AA62" i="5" s="1"/>
  <c r="AG62" i="5" s="1"/>
  <c r="DP45" i="5" s="1"/>
  <c r="X495" i="4"/>
  <c r="J59" i="5"/>
  <c r="AB59" i="5" s="1"/>
  <c r="AH59" i="5" s="1"/>
  <c r="DQ42" i="5" s="1"/>
  <c r="Y492" i="4"/>
  <c r="K40" i="5"/>
  <c r="AC40" i="5" s="1"/>
  <c r="AI40" i="5" s="1"/>
  <c r="DR20" i="5" s="1"/>
  <c r="Z473" i="4"/>
  <c r="AZ468" i="4"/>
  <c r="J29" i="5"/>
  <c r="AB29" i="5" s="1"/>
  <c r="AH29" i="5" s="1"/>
  <c r="DK29" i="5" s="1"/>
  <c r="Y462" i="4"/>
  <c r="BZ456" i="4"/>
  <c r="EU456" i="4" s="1"/>
  <c r="CA452" i="4"/>
  <c r="EV452" i="4" s="1"/>
  <c r="J17" i="5"/>
  <c r="AB17" i="5" s="1"/>
  <c r="AH17" i="5" s="1"/>
  <c r="DK15" i="5" s="1"/>
  <c r="FI17" i="5" s="1"/>
  <c r="Y450" i="4"/>
  <c r="K56" i="5"/>
  <c r="AC56" i="5" s="1"/>
  <c r="AI56" i="5" s="1"/>
  <c r="DR38" i="5" s="1"/>
  <c r="Z489" i="4"/>
  <c r="I50" i="5"/>
  <c r="AA50" i="5" s="1"/>
  <c r="AG50" i="5" s="1"/>
  <c r="DP31" i="5" s="1"/>
  <c r="FH42" i="5" s="1"/>
  <c r="X483" i="4"/>
  <c r="J43" i="5"/>
  <c r="AB43" i="5" s="1"/>
  <c r="AH43" i="5" s="1"/>
  <c r="DQ23" i="5" s="1"/>
  <c r="FI36" i="5" s="1"/>
  <c r="Y476" i="4"/>
  <c r="I34" i="5"/>
  <c r="AA34" i="5" s="1"/>
  <c r="AG34" i="5" s="1"/>
  <c r="DP13" i="5" s="1"/>
  <c r="FH28" i="5" s="1"/>
  <c r="X467" i="4"/>
  <c r="J27" i="5"/>
  <c r="AB27" i="5" s="1"/>
  <c r="AH27" i="5" s="1"/>
  <c r="DK27" i="5" s="1"/>
  <c r="Y460" i="4"/>
  <c r="CA446" i="4"/>
  <c r="AZ13" i="7" s="1"/>
  <c r="BC13" i="7" s="1"/>
  <c r="AZ481" i="4"/>
  <c r="BA478" i="4"/>
  <c r="AY476" i="4"/>
  <c r="AZ473" i="4"/>
  <c r="BA470" i="4"/>
  <c r="AY468" i="4"/>
  <c r="CA449" i="4"/>
  <c r="EV449" i="4" s="1"/>
  <c r="BZ467" i="4"/>
  <c r="EU468" i="4" s="1"/>
  <c r="AZ494" i="4"/>
  <c r="AZ490" i="4"/>
  <c r="FJ31" i="4"/>
  <c r="BA479" i="4"/>
  <c r="AY477" i="4"/>
  <c r="AZ470" i="4"/>
  <c r="BA467" i="4"/>
  <c r="DY316" i="4"/>
  <c r="BA488" i="4"/>
  <c r="AY474" i="4"/>
  <c r="AZ467" i="4"/>
  <c r="AZ459" i="4"/>
  <c r="J40" i="5"/>
  <c r="AB40" i="5" s="1"/>
  <c r="AH40" i="5" s="1"/>
  <c r="DQ20" i="5" s="1"/>
  <c r="FI33" i="5" s="1"/>
  <c r="Y473" i="4"/>
  <c r="CA466" i="4"/>
  <c r="EV467" i="4" s="1"/>
  <c r="DR87" i="4"/>
  <c r="DO375" i="4"/>
  <c r="CK13" i="4"/>
  <c r="DG24" i="4"/>
  <c r="DG31" i="4" s="1"/>
  <c r="CP18" i="4"/>
  <c r="CA450" i="4" s="1"/>
  <c r="EV450" i="4" s="1"/>
  <c r="DQ29" i="4"/>
  <c r="DX29" i="4"/>
  <c r="DW45" i="4"/>
  <c r="DV19" i="4"/>
  <c r="DV29" i="4"/>
  <c r="DW37" i="4"/>
  <c r="DO31" i="4"/>
  <c r="DV114" i="4"/>
  <c r="DO103" i="4"/>
  <c r="DE96" i="4"/>
  <c r="DO92" i="4"/>
  <c r="DO89" i="4"/>
  <c r="DR92" i="4"/>
  <c r="DG85" i="4"/>
  <c r="DP86" i="4"/>
  <c r="DP91" i="4"/>
  <c r="DQ173" i="4"/>
  <c r="DV194" i="4"/>
  <c r="DE185" i="4"/>
  <c r="DV185" i="4" s="1"/>
  <c r="FJ176" i="4"/>
  <c r="FN176" i="4" s="1"/>
  <c r="DV165" i="4"/>
  <c r="DP161" i="4"/>
  <c r="DP169" i="4"/>
  <c r="EL167" i="4" s="1"/>
  <c r="CI157" i="4"/>
  <c r="DW169" i="4"/>
  <c r="DQ159" i="4"/>
  <c r="DQ163" i="4"/>
  <c r="CY157" i="4"/>
  <c r="CY156" i="4" s="1"/>
  <c r="DO160" i="4"/>
  <c r="DY253" i="4"/>
  <c r="CP234" i="4"/>
  <c r="DQ243" i="4"/>
  <c r="EM237" i="4" s="1"/>
  <c r="FL254" i="4"/>
  <c r="FN254" i="4" s="1"/>
  <c r="DR230" i="4"/>
  <c r="DV261" i="4"/>
  <c r="DQ242" i="4"/>
  <c r="DV266" i="4"/>
  <c r="DO234" i="4"/>
  <c r="FL323" i="4"/>
  <c r="FN323" i="4" s="1"/>
  <c r="DX318" i="4"/>
  <c r="DR313" i="4"/>
  <c r="EM311" i="4" s="1"/>
  <c r="DO321" i="4"/>
  <c r="DV318" i="4"/>
  <c r="DW302" i="4"/>
  <c r="DP307" i="4"/>
  <c r="DX337" i="4"/>
  <c r="DV327" i="4"/>
  <c r="CY312" i="4"/>
  <c r="CY322" i="4" s="1"/>
  <c r="FK312" i="4"/>
  <c r="FN312" i="4" s="1"/>
  <c r="DY332" i="4"/>
  <c r="DE312" i="4"/>
  <c r="DV312" i="4" s="1"/>
  <c r="DY305" i="4"/>
  <c r="CI301" i="4"/>
  <c r="CI300" i="4" s="1"/>
  <c r="CI340" i="4" s="1"/>
  <c r="DX302" i="4"/>
  <c r="DX390" i="4"/>
  <c r="DV403" i="4"/>
  <c r="DX398" i="4"/>
  <c r="DP392" i="4"/>
  <c r="CY373" i="4"/>
  <c r="DQ386" i="4"/>
  <c r="DE373" i="4"/>
  <c r="DW373" i="4" s="1"/>
  <c r="DO393" i="4"/>
  <c r="DV377" i="4"/>
  <c r="DX403" i="4"/>
  <c r="DG401" i="4"/>
  <c r="DE384" i="4"/>
  <c r="DE391" i="4" s="1"/>
  <c r="DW303" i="4"/>
  <c r="DW309" i="4"/>
  <c r="DY245" i="4"/>
  <c r="DQ313" i="4"/>
  <c r="FK241" i="4"/>
  <c r="FN241" i="4" s="1"/>
  <c r="DV259" i="4"/>
  <c r="DV245" i="4"/>
  <c r="FJ174" i="4"/>
  <c r="FN174" i="4" s="1"/>
  <c r="DW158" i="4"/>
  <c r="DV102" i="4"/>
  <c r="CI167" i="4"/>
  <c r="DX97" i="4"/>
  <c r="CO234" i="4"/>
  <c r="CO228" i="4" s="1"/>
  <c r="DW190" i="4"/>
  <c r="DG113" i="4"/>
  <c r="DQ88" i="4"/>
  <c r="FJ102" i="4"/>
  <c r="FN102" i="4" s="1"/>
  <c r="DV188" i="4"/>
  <c r="CP157" i="4"/>
  <c r="DX161" i="4"/>
  <c r="DQ91" i="4"/>
  <c r="DY231" i="4"/>
  <c r="DY388" i="4"/>
  <c r="DO176" i="4"/>
  <c r="DG373" i="4"/>
  <c r="DG382" i="4" s="1"/>
  <c r="DY87" i="4"/>
  <c r="DY37" i="4"/>
  <c r="DY19" i="4"/>
  <c r="CP373" i="4"/>
  <c r="CI95" i="4"/>
  <c r="DQ387" i="4"/>
  <c r="DX100" i="4"/>
  <c r="DW92" i="4"/>
  <c r="DO87" i="4"/>
  <c r="BA489" i="4"/>
  <c r="BA485" i="4"/>
  <c r="BA481" i="4"/>
  <c r="AY479" i="4"/>
  <c r="AZ476" i="4"/>
  <c r="AZ464" i="4"/>
  <c r="BA461" i="4"/>
  <c r="AY459" i="4"/>
  <c r="AZ456" i="4"/>
  <c r="AZ452" i="4"/>
  <c r="AZ448" i="4"/>
  <c r="J65" i="5"/>
  <c r="AB65" i="5" s="1"/>
  <c r="AH65" i="5" s="1"/>
  <c r="DQ49" i="5" s="1"/>
  <c r="DQ48" i="5" s="1"/>
  <c r="Y498" i="4"/>
  <c r="K62" i="5"/>
  <c r="AC62" i="5" s="1"/>
  <c r="AI62" i="5" s="1"/>
  <c r="DR45" i="5" s="1"/>
  <c r="Z495" i="4"/>
  <c r="I60" i="5"/>
  <c r="AA60" i="5" s="1"/>
  <c r="AG60" i="5" s="1"/>
  <c r="DP43" i="5" s="1"/>
  <c r="X493" i="4"/>
  <c r="K54" i="5"/>
  <c r="AC54" i="5" s="1"/>
  <c r="AI54" i="5" s="1"/>
  <c r="DR36" i="5" s="1"/>
  <c r="Z487" i="4"/>
  <c r="I52" i="5"/>
  <c r="AA52" i="5" s="1"/>
  <c r="AG52" i="5" s="1"/>
  <c r="DP34" i="5" s="1"/>
  <c r="X485" i="4"/>
  <c r="J49" i="5"/>
  <c r="AB49" i="5" s="1"/>
  <c r="AH49" i="5" s="1"/>
  <c r="DQ30" i="5" s="1"/>
  <c r="FI41" i="5" s="1"/>
  <c r="Y482" i="4"/>
  <c r="K46" i="5"/>
  <c r="AC46" i="5" s="1"/>
  <c r="AI46" i="5" s="1"/>
  <c r="DR26" i="5" s="1"/>
  <c r="Z479" i="4"/>
  <c r="I44" i="5"/>
  <c r="AA44" i="5" s="1"/>
  <c r="AG44" i="5" s="1"/>
  <c r="DP24" i="5" s="1"/>
  <c r="FH37" i="5" s="1"/>
  <c r="X477" i="4"/>
  <c r="J41" i="5"/>
  <c r="AB41" i="5" s="1"/>
  <c r="AH41" i="5" s="1"/>
  <c r="DQ21" i="5" s="1"/>
  <c r="FI34" i="5" s="1"/>
  <c r="Y474" i="4"/>
  <c r="K38" i="5"/>
  <c r="AC38" i="5" s="1"/>
  <c r="AI38" i="5" s="1"/>
  <c r="DR18" i="5" s="1"/>
  <c r="Z471" i="4"/>
  <c r="I36" i="5"/>
  <c r="AA36" i="5" s="1"/>
  <c r="AG36" i="5" s="1"/>
  <c r="DP15" i="5" s="1"/>
  <c r="FH30" i="5" s="1"/>
  <c r="X469" i="4"/>
  <c r="J25" i="5"/>
  <c r="AB25" i="5" s="1"/>
  <c r="AH25" i="5" s="1"/>
  <c r="DK24" i="5" s="1"/>
  <c r="FI24" i="5" s="1"/>
  <c r="Y458" i="4"/>
  <c r="K22" i="5"/>
  <c r="AC22" i="5" s="1"/>
  <c r="AI22" i="5" s="1"/>
  <c r="DL20" i="5" s="1"/>
  <c r="Z455" i="4"/>
  <c r="CA448" i="4"/>
  <c r="EV448" i="4" s="1"/>
  <c r="CA456" i="4"/>
  <c r="EV456" i="4" s="1"/>
  <c r="K20" i="5"/>
  <c r="AC20" i="5" s="1"/>
  <c r="AI20" i="5" s="1"/>
  <c r="DL18" i="5" s="1"/>
  <c r="Z453" i="4"/>
  <c r="K16" i="5"/>
  <c r="AC16" i="5" s="1"/>
  <c r="AI16" i="5" s="1"/>
  <c r="DL14" i="5" s="1"/>
  <c r="Z449" i="4"/>
  <c r="AZ495" i="4"/>
  <c r="AY490" i="4"/>
  <c r="AY478" i="4"/>
  <c r="BA464" i="4"/>
  <c r="AY458" i="4"/>
  <c r="K65" i="5"/>
  <c r="AC65" i="5" s="1"/>
  <c r="AI65" i="5" s="1"/>
  <c r="DR49" i="5" s="1"/>
  <c r="DR48" i="5" s="1"/>
  <c r="Z498" i="4"/>
  <c r="J60" i="5"/>
  <c r="AB60" i="5" s="1"/>
  <c r="AH60" i="5" s="1"/>
  <c r="DQ43" i="5" s="1"/>
  <c r="Y493" i="4"/>
  <c r="K53" i="5"/>
  <c r="AC53" i="5" s="1"/>
  <c r="AI53" i="5" s="1"/>
  <c r="DR35" i="5" s="1"/>
  <c r="Z486" i="4"/>
  <c r="K45" i="5"/>
  <c r="AC45" i="5" s="1"/>
  <c r="AI45" i="5" s="1"/>
  <c r="DR25" i="5" s="1"/>
  <c r="Z478" i="4"/>
  <c r="I39" i="5"/>
  <c r="AA39" i="5" s="1"/>
  <c r="AG39" i="5" s="1"/>
  <c r="DP19" i="5" s="1"/>
  <c r="FH32" i="5" s="1"/>
  <c r="X472" i="4"/>
  <c r="I31" i="5"/>
  <c r="AA31" i="5" s="1"/>
  <c r="AG31" i="5" s="1"/>
  <c r="DJ31" i="5" s="1"/>
  <c r="X464" i="4"/>
  <c r="K25" i="5"/>
  <c r="AC25" i="5" s="1"/>
  <c r="AI25" i="5" s="1"/>
  <c r="DL24" i="5" s="1"/>
  <c r="Z458" i="4"/>
  <c r="K17" i="5"/>
  <c r="AC17" i="5" s="1"/>
  <c r="AI17" i="5" s="1"/>
  <c r="DL15" i="5" s="1"/>
  <c r="Z450" i="4"/>
  <c r="DY334" i="4"/>
  <c r="AY492" i="4"/>
  <c r="AZ489" i="4"/>
  <c r="BA486" i="4"/>
  <c r="AY484" i="4"/>
  <c r="BA462" i="4"/>
  <c r="AY460" i="4"/>
  <c r="AZ457" i="4"/>
  <c r="BA454" i="4"/>
  <c r="BA450" i="4"/>
  <c r="K63" i="5"/>
  <c r="AC63" i="5" s="1"/>
  <c r="AI63" i="5" s="1"/>
  <c r="DR46" i="5" s="1"/>
  <c r="Z496" i="4"/>
  <c r="I61" i="5"/>
  <c r="AA61" i="5" s="1"/>
  <c r="AG61" i="5" s="1"/>
  <c r="DP44" i="5" s="1"/>
  <c r="X494" i="4"/>
  <c r="J58" i="5"/>
  <c r="AB58" i="5" s="1"/>
  <c r="AH58" i="5" s="1"/>
  <c r="DQ41" i="5" s="1"/>
  <c r="Y491" i="4"/>
  <c r="K55" i="5"/>
  <c r="AC55" i="5" s="1"/>
  <c r="AI55" i="5" s="1"/>
  <c r="DR37" i="5" s="1"/>
  <c r="Z488" i="4"/>
  <c r="I53" i="5"/>
  <c r="AA53" i="5" s="1"/>
  <c r="AG53" i="5" s="1"/>
  <c r="DP35" i="5" s="1"/>
  <c r="X486" i="4"/>
  <c r="J50" i="5"/>
  <c r="AB50" i="5" s="1"/>
  <c r="AH50" i="5" s="1"/>
  <c r="DQ31" i="5" s="1"/>
  <c r="FI42" i="5" s="1"/>
  <c r="Y483" i="4"/>
  <c r="I45" i="5"/>
  <c r="AA45" i="5" s="1"/>
  <c r="AG45" i="5" s="1"/>
  <c r="DP25" i="5" s="1"/>
  <c r="FH38" i="5" s="1"/>
  <c r="X478" i="4"/>
  <c r="J42" i="5"/>
  <c r="AB42" i="5" s="1"/>
  <c r="AH42" i="5" s="1"/>
  <c r="DQ22" i="5" s="1"/>
  <c r="FI35" i="5" s="1"/>
  <c r="Y475" i="4"/>
  <c r="K39" i="5"/>
  <c r="AC39" i="5" s="1"/>
  <c r="AI39" i="5" s="1"/>
  <c r="DR19" i="5" s="1"/>
  <c r="Z472" i="4"/>
  <c r="K35" i="5"/>
  <c r="AC35" i="5" s="1"/>
  <c r="AI35" i="5" s="1"/>
  <c r="DR14" i="5" s="1"/>
  <c r="Z468" i="4"/>
  <c r="J30" i="5"/>
  <c r="AB30" i="5" s="1"/>
  <c r="AH30" i="5" s="1"/>
  <c r="DK30" i="5" s="1"/>
  <c r="Y463" i="4"/>
  <c r="K27" i="5"/>
  <c r="AC27" i="5" s="1"/>
  <c r="AI27" i="5" s="1"/>
  <c r="DL27" i="5" s="1"/>
  <c r="Z460" i="4"/>
  <c r="K19" i="5"/>
  <c r="AC19" i="5" s="1"/>
  <c r="AI19" i="5" s="1"/>
  <c r="DL17" i="5" s="1"/>
  <c r="Z452" i="4"/>
  <c r="I58" i="5"/>
  <c r="AA58" i="5" s="1"/>
  <c r="AG58" i="5" s="1"/>
  <c r="DP41" i="5" s="1"/>
  <c r="X491" i="4"/>
  <c r="K48" i="5"/>
  <c r="AC48" i="5" s="1"/>
  <c r="AI48" i="5" s="1"/>
  <c r="DR29" i="5" s="1"/>
  <c r="Z481" i="4"/>
  <c r="I42" i="5"/>
  <c r="AA42" i="5" s="1"/>
  <c r="AG42" i="5" s="1"/>
  <c r="DP22" i="5" s="1"/>
  <c r="FH35" i="5" s="1"/>
  <c r="X475" i="4"/>
  <c r="J35" i="5"/>
  <c r="AB35" i="5" s="1"/>
  <c r="AH35" i="5" s="1"/>
  <c r="DQ14" i="5" s="1"/>
  <c r="FI29" i="5" s="1"/>
  <c r="Y468" i="4"/>
  <c r="K28" i="5"/>
  <c r="AC28" i="5" s="1"/>
  <c r="AI28" i="5" s="1"/>
  <c r="DL28" i="5" s="1"/>
  <c r="Z461" i="4"/>
  <c r="CA473" i="4"/>
  <c r="EV474" i="4" s="1"/>
  <c r="BZ468" i="4"/>
  <c r="EU469" i="4" s="1"/>
  <c r="AZ491" i="4"/>
  <c r="AZ479" i="4"/>
  <c r="BA472" i="4"/>
  <c r="BA460" i="4"/>
  <c r="BA448" i="4"/>
  <c r="I59" i="5"/>
  <c r="AA59" i="5" s="1"/>
  <c r="AG59" i="5" s="1"/>
  <c r="DP42" i="5" s="1"/>
  <c r="X492" i="4"/>
  <c r="J52" i="5"/>
  <c r="AB52" i="5" s="1"/>
  <c r="AH52" i="5" s="1"/>
  <c r="DQ34" i="5" s="1"/>
  <c r="Y485" i="4"/>
  <c r="J44" i="5"/>
  <c r="AB44" i="5" s="1"/>
  <c r="AH44" i="5" s="1"/>
  <c r="DQ24" i="5" s="1"/>
  <c r="FI37" i="5" s="1"/>
  <c r="Y477" i="4"/>
  <c r="J28" i="5"/>
  <c r="AB28" i="5" s="1"/>
  <c r="AH28" i="5" s="1"/>
  <c r="DK28" i="5" s="1"/>
  <c r="Y461" i="4"/>
  <c r="J20" i="5"/>
  <c r="AB20" i="5" s="1"/>
  <c r="AH20" i="5" s="1"/>
  <c r="DK18" i="5" s="1"/>
  <c r="FI20" i="5" s="1"/>
  <c r="Y453" i="4"/>
  <c r="X455" i="4"/>
  <c r="AZ486" i="4"/>
  <c r="DV26" i="4"/>
  <c r="AZ462" i="4"/>
  <c r="BA459" i="4"/>
  <c r="AY457" i="4"/>
  <c r="BA451" i="4"/>
  <c r="J63" i="5"/>
  <c r="AB63" i="5" s="1"/>
  <c r="AH63" i="5" s="1"/>
  <c r="DQ46" i="5" s="1"/>
  <c r="Y496" i="4"/>
  <c r="K60" i="5"/>
  <c r="AC60" i="5" s="1"/>
  <c r="AI60" i="5" s="1"/>
  <c r="DR43" i="5" s="1"/>
  <c r="Z493" i="4"/>
  <c r="J55" i="5"/>
  <c r="AB55" i="5" s="1"/>
  <c r="AH55" i="5" s="1"/>
  <c r="DQ37" i="5" s="1"/>
  <c r="Y488" i="4"/>
  <c r="K36" i="5"/>
  <c r="AC36" i="5" s="1"/>
  <c r="AI36" i="5" s="1"/>
  <c r="DR15" i="5" s="1"/>
  <c r="Z469" i="4"/>
  <c r="X452" i="4"/>
  <c r="DO86" i="4"/>
  <c r="DR375" i="4"/>
  <c r="BA473" i="4"/>
  <c r="CQ41" i="4"/>
  <c r="CB473" i="4" s="1"/>
  <c r="BA40" i="7" s="1"/>
  <c r="BD40" i="7" s="1"/>
  <c r="BJ40" i="7" s="1"/>
  <c r="DF36" i="4"/>
  <c r="DR29" i="4"/>
  <c r="DX46" i="4"/>
  <c r="DW29" i="4"/>
  <c r="DV109" i="4"/>
  <c r="DE108" i="4"/>
  <c r="DX92" i="4"/>
  <c r="DP92" i="4"/>
  <c r="CO85" i="4"/>
  <c r="CP162" i="4"/>
  <c r="DV186" i="4"/>
  <c r="DV163" i="4"/>
  <c r="DQ160" i="4"/>
  <c r="DX261" i="4"/>
  <c r="DP247" i="4"/>
  <c r="CP229" i="4"/>
  <c r="DQ230" i="4"/>
  <c r="DR242" i="4"/>
  <c r="CZ229" i="4"/>
  <c r="DE329" i="4"/>
  <c r="CP317" i="4"/>
  <c r="DW317" i="4"/>
  <c r="DF329" i="4"/>
  <c r="DX308" i="4"/>
  <c r="DW305" i="4"/>
  <c r="CJ301" i="4"/>
  <c r="DF336" i="4"/>
  <c r="DX336" i="4" s="1"/>
  <c r="DO313" i="4"/>
  <c r="DV302" i="4"/>
  <c r="DW398" i="4"/>
  <c r="DR392" i="4"/>
  <c r="DY398" i="4"/>
  <c r="DW403" i="4"/>
  <c r="CJ373" i="4"/>
  <c r="CJ372" i="4" s="1"/>
  <c r="DP393" i="4"/>
  <c r="DG384" i="4"/>
  <c r="DG391" i="4" s="1"/>
  <c r="DV172" i="4"/>
  <c r="DX242" i="4"/>
  <c r="DX181" i="4"/>
  <c r="DW232" i="4"/>
  <c r="EL253" i="4" s="1"/>
  <c r="EL252" i="4" s="1"/>
  <c r="CZ373" i="4"/>
  <c r="CZ381" i="4" s="1"/>
  <c r="CP101" i="4"/>
  <c r="DY181" i="4"/>
  <c r="CO378" i="4"/>
  <c r="DW181" i="4"/>
  <c r="FJ246" i="4"/>
  <c r="FN246" i="4" s="1"/>
  <c r="BZ469" i="4"/>
  <c r="EU470" i="4" s="1"/>
  <c r="CA458" i="4"/>
  <c r="EV458" i="4" s="1"/>
  <c r="AY495" i="4"/>
  <c r="AZ472" i="4"/>
  <c r="BA469" i="4"/>
  <c r="AF36" i="7" s="1"/>
  <c r="AY467" i="4"/>
  <c r="CP49" i="4"/>
  <c r="CA482" i="4"/>
  <c r="AZ49" i="7" s="1"/>
  <c r="BC49" i="7" s="1"/>
  <c r="BI49" i="7" s="1"/>
  <c r="CA463" i="4"/>
  <c r="EV464" i="4" s="1"/>
  <c r="CA454" i="4"/>
  <c r="EV454" i="4" s="1"/>
  <c r="K30" i="5"/>
  <c r="AC30" i="5" s="1"/>
  <c r="AI30" i="5" s="1"/>
  <c r="DL30" i="5" s="1"/>
  <c r="Z463" i="4"/>
  <c r="I28" i="5"/>
  <c r="AA28" i="5" s="1"/>
  <c r="AG28" i="5" s="1"/>
  <c r="DJ28" i="5" s="1"/>
  <c r="X461" i="4"/>
  <c r="K18" i="5"/>
  <c r="AC18" i="5" s="1"/>
  <c r="AI18" i="5" s="1"/>
  <c r="DL16" i="5" s="1"/>
  <c r="Z451" i="4"/>
  <c r="I54" i="5"/>
  <c r="AA54" i="5" s="1"/>
  <c r="AG54" i="5" s="1"/>
  <c r="DP36" i="5" s="1"/>
  <c r="X487" i="4"/>
  <c r="I46" i="5"/>
  <c r="AA46" i="5" s="1"/>
  <c r="AG46" i="5" s="1"/>
  <c r="DP26" i="5" s="1"/>
  <c r="FH39" i="5" s="1"/>
  <c r="X479" i="4"/>
  <c r="J39" i="5"/>
  <c r="AB39" i="5" s="1"/>
  <c r="AH39" i="5" s="1"/>
  <c r="DQ19" i="5" s="1"/>
  <c r="FI32" i="5" s="1"/>
  <c r="Y472" i="4"/>
  <c r="J31" i="5"/>
  <c r="AB31" i="5" s="1"/>
  <c r="AH31" i="5" s="1"/>
  <c r="DK31" i="5" s="1"/>
  <c r="Y464" i="4"/>
  <c r="K24" i="5"/>
  <c r="AC24" i="5" s="1"/>
  <c r="AI24" i="5" s="1"/>
  <c r="DL23" i="5" s="1"/>
  <c r="Z457" i="4"/>
  <c r="CQ49" i="4"/>
  <c r="CB481" i="4" s="1"/>
  <c r="BA48" i="7" s="1"/>
  <c r="BD48" i="7" s="1"/>
  <c r="BJ48" i="7" s="1"/>
  <c r="CB482" i="4"/>
  <c r="BA49" i="7" s="1"/>
  <c r="BD49" i="7" s="1"/>
  <c r="BJ49" i="7" s="1"/>
  <c r="X453" i="4"/>
  <c r="DY399" i="4"/>
  <c r="CA471" i="4"/>
  <c r="EV472" i="4" s="1"/>
  <c r="AY480" i="4"/>
  <c r="AZ477" i="4"/>
  <c r="BA474" i="4"/>
  <c r="AY472" i="4"/>
  <c r="AZ469" i="4"/>
  <c r="AE36" i="7" s="1"/>
  <c r="CA455" i="4"/>
  <c r="EV455" i="4" s="1"/>
  <c r="J22" i="5"/>
  <c r="AB22" i="5" s="1"/>
  <c r="AH22" i="5" s="1"/>
  <c r="DK20" i="5" s="1"/>
  <c r="FI22" i="5" s="1"/>
  <c r="Y455" i="4"/>
  <c r="K15" i="5"/>
  <c r="AC15" i="5" s="1"/>
  <c r="AI15" i="5" s="1"/>
  <c r="DL13" i="5" s="1"/>
  <c r="Z448" i="4"/>
  <c r="CA481" i="4"/>
  <c r="FA450" i="4" s="1"/>
  <c r="CA451" i="4"/>
  <c r="EV451" i="4" s="1"/>
  <c r="X450" i="4"/>
  <c r="CA468" i="4"/>
  <c r="EV469" i="4" s="1"/>
  <c r="CA464" i="4"/>
  <c r="EV465" i="4" s="1"/>
  <c r="BA495" i="4"/>
  <c r="BA491" i="4"/>
  <c r="AY489" i="4"/>
  <c r="AY481" i="4"/>
  <c r="AZ478" i="4"/>
  <c r="AZ474" i="4"/>
  <c r="BA471" i="4"/>
  <c r="AY469" i="4"/>
  <c r="X449" i="4"/>
  <c r="DY314" i="4"/>
  <c r="CA461" i="4"/>
  <c r="EV462" i="4" s="1"/>
  <c r="AY494" i="4"/>
  <c r="BA484" i="4"/>
  <c r="AZ471" i="4"/>
  <c r="AZ463" i="4"/>
  <c r="AZ451" i="4"/>
  <c r="J36" i="5"/>
  <c r="AB36" i="5" s="1"/>
  <c r="AH36" i="5" s="1"/>
  <c r="DQ15" i="5" s="1"/>
  <c r="FI30" i="5" s="1"/>
  <c r="Y469" i="4"/>
  <c r="I27" i="5"/>
  <c r="AA27" i="5" s="1"/>
  <c r="AG27" i="5" s="1"/>
  <c r="DJ27" i="5" s="1"/>
  <c r="X460" i="4"/>
  <c r="FJ88" i="4"/>
  <c r="FN88" i="4" s="1"/>
  <c r="DV192" i="4"/>
  <c r="FK381" i="4"/>
  <c r="FK387" i="4" s="1"/>
  <c r="DF382" i="4"/>
  <c r="FJ304" i="4"/>
  <c r="FN306" i="4"/>
  <c r="CQ228" i="4"/>
  <c r="CQ268" i="4" s="1"/>
  <c r="FJ376" i="4"/>
  <c r="FN377" i="4"/>
  <c r="CZ178" i="4"/>
  <c r="DX240" i="4"/>
  <c r="DF319" i="4"/>
  <c r="DE310" i="4"/>
  <c r="CZ309" i="4"/>
  <c r="DQ301" i="4"/>
  <c r="DE319" i="4"/>
  <c r="DO301" i="4"/>
  <c r="CY309" i="4"/>
  <c r="FN319" i="4"/>
  <c r="DW264" i="4"/>
  <c r="CY237" i="4"/>
  <c r="DX264" i="4"/>
  <c r="DW229" i="4"/>
  <c r="DE238" i="4"/>
  <c r="FJ243" i="4"/>
  <c r="FL178" i="4"/>
  <c r="DE166" i="4"/>
  <c r="DE156" i="4"/>
  <c r="FN162" i="4"/>
  <c r="FJ160" i="4"/>
  <c r="DY157" i="4"/>
  <c r="CY178" i="4"/>
  <c r="CY165" i="4"/>
  <c r="DY192" i="4"/>
  <c r="DX192" i="4"/>
  <c r="DW192" i="4"/>
  <c r="DR157" i="4"/>
  <c r="FN175" i="4"/>
  <c r="DG156" i="4"/>
  <c r="DE175" i="4"/>
  <c r="CZ93" i="4"/>
  <c r="DQ85" i="4"/>
  <c r="DE94" i="4"/>
  <c r="DO85" i="4"/>
  <c r="DF94" i="4"/>
  <c r="DV120" i="4"/>
  <c r="DW120" i="4"/>
  <c r="DX120" i="4"/>
  <c r="DX48" i="4"/>
  <c r="DX36" i="4" l="1"/>
  <c r="EH87" i="4"/>
  <c r="DY41" i="4"/>
  <c r="EL18" i="4"/>
  <c r="EL15" i="4" s="1"/>
  <c r="CV71" i="5"/>
  <c r="DQ13" i="4"/>
  <c r="DW252" i="4"/>
  <c r="EG303" i="4"/>
  <c r="DV157" i="4"/>
  <c r="EL381" i="4"/>
  <c r="CI156" i="4"/>
  <c r="CI196" i="4" s="1"/>
  <c r="DG179" i="4"/>
  <c r="DG196" i="4" s="1"/>
  <c r="DV384" i="4"/>
  <c r="DW324" i="4"/>
  <c r="EM234" i="4"/>
  <c r="EM231" i="4" s="1"/>
  <c r="EG409" i="4"/>
  <c r="FA447" i="4"/>
  <c r="DG107" i="4"/>
  <c r="DG124" i="4" s="1"/>
  <c r="EM165" i="4"/>
  <c r="DW257" i="4"/>
  <c r="EH193" i="4"/>
  <c r="CO156" i="4"/>
  <c r="CO196" i="4" s="1"/>
  <c r="EL234" i="4"/>
  <c r="EL231" i="4" s="1"/>
  <c r="DY108" i="4"/>
  <c r="DX108" i="4"/>
  <c r="FJ173" i="4"/>
  <c r="FN173" i="4" s="1"/>
  <c r="DV240" i="4"/>
  <c r="DV252" i="4"/>
  <c r="DV301" i="4"/>
  <c r="DF372" i="4"/>
  <c r="DW329" i="4"/>
  <c r="CP372" i="4"/>
  <c r="CP412" i="4" s="1"/>
  <c r="EL183" i="4"/>
  <c r="EL179" i="4" s="1"/>
  <c r="CK300" i="4"/>
  <c r="CK340" i="4" s="1"/>
  <c r="EM238" i="4"/>
  <c r="AZ46" i="7"/>
  <c r="BC46" i="7" s="1"/>
  <c r="BI46" i="7" s="1"/>
  <c r="EI15" i="7" s="1"/>
  <c r="EM327" i="4"/>
  <c r="EM323" i="4" s="1"/>
  <c r="EM310" i="4"/>
  <c r="DW168" i="4"/>
  <c r="CJ156" i="4"/>
  <c r="DF251" i="4"/>
  <c r="EZ468" i="4"/>
  <c r="EZ467" i="4" s="1"/>
  <c r="EZ473" i="4" s="1"/>
  <c r="EU49" i="4"/>
  <c r="EL111" i="4"/>
  <c r="EL107" i="4" s="1"/>
  <c r="EM382" i="4"/>
  <c r="CY84" i="4"/>
  <c r="DO84" i="4" s="1"/>
  <c r="DE228" i="4"/>
  <c r="DE247" i="4"/>
  <c r="DF391" i="4"/>
  <c r="DQ157" i="4"/>
  <c r="DV257" i="4"/>
  <c r="DY301" i="4"/>
  <c r="DY336" i="4"/>
  <c r="DP373" i="4"/>
  <c r="CJ300" i="4"/>
  <c r="DW108" i="4"/>
  <c r="EG121" i="4"/>
  <c r="AY57" i="7"/>
  <c r="BB57" i="7" s="1"/>
  <c r="BH57" i="7" s="1"/>
  <c r="EH30" i="7" s="1"/>
  <c r="EM94" i="4"/>
  <c r="DG35" i="4"/>
  <c r="DG52" i="4" s="1"/>
  <c r="DR24" i="4"/>
  <c r="DA12" i="4"/>
  <c r="DA54" i="4" s="1"/>
  <c r="CZ34" i="4"/>
  <c r="DQ24" i="4"/>
  <c r="CZ21" i="4"/>
  <c r="EG337" i="4"/>
  <c r="EG193" i="4"/>
  <c r="EG265" i="4"/>
  <c r="DE300" i="4"/>
  <c r="EM399" i="4"/>
  <c r="EM395" i="4" s="1"/>
  <c r="DX257" i="4"/>
  <c r="EL238" i="4"/>
  <c r="EM92" i="4"/>
  <c r="DY324" i="4"/>
  <c r="EL399" i="4"/>
  <c r="EL395" i="4" s="1"/>
  <c r="EM381" i="4"/>
  <c r="AZ42" i="7"/>
  <c r="BC42" i="7" s="1"/>
  <c r="BI42" i="7" s="1"/>
  <c r="ED43" i="7" s="1"/>
  <c r="EV476" i="4"/>
  <c r="EZ44" i="4"/>
  <c r="EZ58" i="4" s="1"/>
  <c r="EM22" i="4"/>
  <c r="EH121" i="4"/>
  <c r="EL382" i="4"/>
  <c r="EL380" i="4" s="1"/>
  <c r="EL384" i="4" s="1"/>
  <c r="EM39" i="4"/>
  <c r="EM35" i="4" s="1"/>
  <c r="EH409" i="4"/>
  <c r="CZ106" i="4"/>
  <c r="DP85" i="4"/>
  <c r="DR85" i="4"/>
  <c r="CZ165" i="4"/>
  <c r="DP157" i="4"/>
  <c r="DY264" i="4"/>
  <c r="DF300" i="4"/>
  <c r="DF321" i="4" s="1"/>
  <c r="DW301" i="4"/>
  <c r="DV396" i="4"/>
  <c r="DP384" i="4"/>
  <c r="DF228" i="4"/>
  <c r="DF249" i="4" s="1"/>
  <c r="FK165" i="4"/>
  <c r="FK171" i="4" s="1"/>
  <c r="FK184" i="4" s="1"/>
  <c r="DY229" i="4"/>
  <c r="CP300" i="4"/>
  <c r="CP340" i="4" s="1"/>
  <c r="CO84" i="4"/>
  <c r="CO124" i="4" s="1"/>
  <c r="EL90" i="4"/>
  <c r="EL87" i="4" s="1"/>
  <c r="CI84" i="4"/>
  <c r="CI124" i="4" s="1"/>
  <c r="DO157" i="4"/>
  <c r="EM111" i="4"/>
  <c r="EM107" i="4" s="1"/>
  <c r="EM166" i="4"/>
  <c r="EM164" i="4" s="1"/>
  <c r="DW401" i="4"/>
  <c r="EM255" i="4"/>
  <c r="EM251" i="4" s="1"/>
  <c r="FA467" i="4"/>
  <c r="GB35" i="5"/>
  <c r="GB34" i="5" s="1"/>
  <c r="FW27" i="5"/>
  <c r="DY396" i="4"/>
  <c r="FV14" i="5"/>
  <c r="AZ52" i="7"/>
  <c r="BC52" i="7" s="1"/>
  <c r="BI52" i="7" s="1"/>
  <c r="EI22" i="7" s="1"/>
  <c r="EH49" i="4"/>
  <c r="EV49" i="4"/>
  <c r="FA44" i="4" s="1"/>
  <c r="FA58" i="4" s="1"/>
  <c r="FA41" i="4"/>
  <c r="EM21" i="4"/>
  <c r="EM183" i="4"/>
  <c r="EM179" i="4" s="1"/>
  <c r="EV460" i="4"/>
  <c r="EL327" i="4"/>
  <c r="EL323" i="4" s="1"/>
  <c r="EM96" i="4"/>
  <c r="AZ57" i="7"/>
  <c r="BC57" i="7" s="1"/>
  <c r="BI57" i="7" s="1"/>
  <c r="EI30" i="7" s="1"/>
  <c r="FA463" i="4"/>
  <c r="FA462" i="4" s="1"/>
  <c r="FA461" i="4" s="1"/>
  <c r="FA473" i="4" s="1"/>
  <c r="EM236" i="4"/>
  <c r="EM240" i="4" s="1"/>
  <c r="DY36" i="4"/>
  <c r="DV113" i="4"/>
  <c r="DF166" i="4"/>
  <c r="DV229" i="4"/>
  <c r="FJ245" i="4"/>
  <c r="FN245" i="4" s="1"/>
  <c r="DE251" i="4"/>
  <c r="DV251" i="4" s="1"/>
  <c r="DX384" i="4"/>
  <c r="DG323" i="4"/>
  <c r="DG340" i="4" s="1"/>
  <c r="EM162" i="4"/>
  <c r="EM159" i="4" s="1"/>
  <c r="DR229" i="4"/>
  <c r="DG84" i="4"/>
  <c r="DG126" i="4" s="1"/>
  <c r="CQ300" i="4"/>
  <c r="CQ340" i="4" s="1"/>
  <c r="EL255" i="4"/>
  <c r="EL251" i="4" s="1"/>
  <c r="EL162" i="4"/>
  <c r="EL159" i="4" s="1"/>
  <c r="EL22" i="4"/>
  <c r="EL20" i="4" s="1"/>
  <c r="EL92" i="4"/>
  <c r="DX113" i="4"/>
  <c r="DY408" i="4"/>
  <c r="EM308" i="4"/>
  <c r="EM312" i="4" s="1"/>
  <c r="EL310" i="4"/>
  <c r="EL308" i="4" s="1"/>
  <c r="EL312" i="4" s="1"/>
  <c r="EM18" i="4"/>
  <c r="EM15" i="4" s="1"/>
  <c r="AZ64" i="7"/>
  <c r="BC64" i="7" s="1"/>
  <c r="BI64" i="7" s="1"/>
  <c r="EI38" i="7" s="1"/>
  <c r="EL166" i="4"/>
  <c r="EL164" i="4" s="1"/>
  <c r="EL236" i="4"/>
  <c r="EL240" i="4" s="1"/>
  <c r="DA71" i="5"/>
  <c r="GB29" i="5"/>
  <c r="GB28" i="5" s="1"/>
  <c r="EW13" i="5"/>
  <c r="EQ19" i="5"/>
  <c r="GA14" i="5"/>
  <c r="GB19" i="5"/>
  <c r="GA19" i="5"/>
  <c r="FV27" i="5"/>
  <c r="FV48" i="5" s="1"/>
  <c r="GA35" i="5"/>
  <c r="GA34" i="5" s="1"/>
  <c r="FN48" i="5"/>
  <c r="FM47" i="5"/>
  <c r="FW14" i="5"/>
  <c r="GA29" i="5"/>
  <c r="GA28" i="5" s="1"/>
  <c r="GB14" i="5"/>
  <c r="EQ24" i="5"/>
  <c r="FM22" i="5" s="1"/>
  <c r="GJ31" i="5"/>
  <c r="GN31" i="5" s="1"/>
  <c r="EY14" i="5"/>
  <c r="DE395" i="4"/>
  <c r="DE412" i="4" s="1"/>
  <c r="CI372" i="4"/>
  <c r="CI412" i="4" s="1"/>
  <c r="DQ384" i="4"/>
  <c r="DX396" i="4"/>
  <c r="DV408" i="4"/>
  <c r="CY372" i="4"/>
  <c r="CY414" i="4" s="1"/>
  <c r="CY394" i="4"/>
  <c r="CK372" i="4"/>
  <c r="CK412" i="4" s="1"/>
  <c r="DA372" i="4"/>
  <c r="DA414" i="4" s="1"/>
  <c r="DX324" i="4"/>
  <c r="DX301" i="4"/>
  <c r="DP312" i="4"/>
  <c r="EP24" i="5"/>
  <c r="DW157" i="4"/>
  <c r="DR28" i="5"/>
  <c r="DW185" i="4"/>
  <c r="DP168" i="4"/>
  <c r="DX157" i="4"/>
  <c r="CP156" i="4"/>
  <c r="CP196" i="4" s="1"/>
  <c r="DZ12" i="5"/>
  <c r="DZ20" i="5" s="1"/>
  <c r="ER28" i="5"/>
  <c r="FJ99" i="4"/>
  <c r="BJ14" i="7"/>
  <c r="BJ13" i="7" s="1"/>
  <c r="DF107" i="4"/>
  <c r="DY113" i="4"/>
  <c r="AZ29" i="7"/>
  <c r="BC29" i="7" s="1"/>
  <c r="BI29" i="7" s="1"/>
  <c r="ED30" i="7" s="1"/>
  <c r="AZ32" i="7"/>
  <c r="BC32" i="7" s="1"/>
  <c r="BI32" i="7" s="1"/>
  <c r="ED33" i="7" s="1"/>
  <c r="AZ31" i="7"/>
  <c r="BC31" i="7" s="1"/>
  <c r="BI31" i="7" s="1"/>
  <c r="ED32" i="7" s="1"/>
  <c r="AZ22" i="7"/>
  <c r="BC22" i="7" s="1"/>
  <c r="BI22" i="7" s="1"/>
  <c r="ED22" i="7" s="1"/>
  <c r="AZ38" i="7"/>
  <c r="BC38" i="7" s="1"/>
  <c r="BI38" i="7" s="1"/>
  <c r="ED39" i="7" s="1"/>
  <c r="AZ30" i="7"/>
  <c r="BC30" i="7" s="1"/>
  <c r="BI30" i="7" s="1"/>
  <c r="ED31" i="7" s="1"/>
  <c r="AZ25" i="7"/>
  <c r="BC25" i="7" s="1"/>
  <c r="BI25" i="7" s="1"/>
  <c r="ED25" i="7" s="1"/>
  <c r="AZ40" i="7"/>
  <c r="BC40" i="7" s="1"/>
  <c r="BI40" i="7" s="1"/>
  <c r="ED41" i="7" s="1"/>
  <c r="AZ23" i="7"/>
  <c r="BC23" i="7" s="1"/>
  <c r="BI23" i="7" s="1"/>
  <c r="ED23" i="7" s="1"/>
  <c r="AZ34" i="7"/>
  <c r="BC34" i="7" s="1"/>
  <c r="BI34" i="7" s="1"/>
  <c r="ED35" i="7" s="1"/>
  <c r="AY47" i="7"/>
  <c r="BB47" i="7" s="1"/>
  <c r="BH47" i="7" s="1"/>
  <c r="EH16" i="7" s="1"/>
  <c r="AZ59" i="7"/>
  <c r="BC59" i="7" s="1"/>
  <c r="BI59" i="7" s="1"/>
  <c r="EI32" i="7" s="1"/>
  <c r="AZ39" i="7"/>
  <c r="BC39" i="7" s="1"/>
  <c r="BI39" i="7" s="1"/>
  <c r="ED40" i="7" s="1"/>
  <c r="AZ50" i="7"/>
  <c r="BC50" i="7" s="1"/>
  <c r="BI50" i="7" s="1"/>
  <c r="EI20" i="7" s="1"/>
  <c r="AZ18" i="7"/>
  <c r="BC18" i="7" s="1"/>
  <c r="BI18" i="7" s="1"/>
  <c r="ED18" i="7" s="1"/>
  <c r="AZ35" i="7"/>
  <c r="BC35" i="7" s="1"/>
  <c r="BI35" i="7" s="1"/>
  <c r="ED36" i="7" s="1"/>
  <c r="AZ17" i="7"/>
  <c r="BC17" i="7" s="1"/>
  <c r="BI17" i="7" s="1"/>
  <c r="ED17" i="7" s="1"/>
  <c r="AZ36" i="7"/>
  <c r="BC36" i="7" s="1"/>
  <c r="BI36" i="7" s="1"/>
  <c r="ED37" i="7" s="1"/>
  <c r="AZ27" i="7"/>
  <c r="BC27" i="7" s="1"/>
  <c r="BI27" i="7" s="1"/>
  <c r="ED28" i="7" s="1"/>
  <c r="AZ67" i="7"/>
  <c r="BC67" i="7" s="1"/>
  <c r="BI67" i="7" s="1"/>
  <c r="EI47" i="7" s="1"/>
  <c r="AZ37" i="7"/>
  <c r="BC37" i="7" s="1"/>
  <c r="BI37" i="7" s="1"/>
  <c r="ED38" i="7" s="1"/>
  <c r="AZ41" i="7"/>
  <c r="BC41" i="7" s="1"/>
  <c r="BI41" i="7" s="1"/>
  <c r="ED42" i="7" s="1"/>
  <c r="AZ58" i="7"/>
  <c r="BC58" i="7" s="1"/>
  <c r="BI58" i="7" s="1"/>
  <c r="EI31" i="7" s="1"/>
  <c r="BI43" i="7"/>
  <c r="AZ16" i="7"/>
  <c r="BC16" i="7" s="1"/>
  <c r="BI16" i="7" s="1"/>
  <c r="ED16" i="7" s="1"/>
  <c r="AY46" i="7"/>
  <c r="BB46" i="7" s="1"/>
  <c r="BH46" i="7" s="1"/>
  <c r="EH15" i="7" s="1"/>
  <c r="AZ28" i="7"/>
  <c r="BC28" i="7" s="1"/>
  <c r="BI28" i="7" s="1"/>
  <c r="ED29" i="7" s="1"/>
  <c r="AZ48" i="7"/>
  <c r="BC48" i="7" s="1"/>
  <c r="BI48" i="7" s="1"/>
  <c r="EI17" i="7" s="1"/>
  <c r="AZ21" i="7"/>
  <c r="BC21" i="7" s="1"/>
  <c r="BI21" i="7" s="1"/>
  <c r="ED21" i="7" s="1"/>
  <c r="AZ15" i="7"/>
  <c r="BC15" i="7" s="1"/>
  <c r="BI15" i="7" s="1"/>
  <c r="ED15" i="7" s="1"/>
  <c r="AZ33" i="7"/>
  <c r="BC33" i="7" s="1"/>
  <c r="BI33" i="7" s="1"/>
  <c r="ED34" i="7" s="1"/>
  <c r="AZ19" i="7"/>
  <c r="BC19" i="7" s="1"/>
  <c r="BI19" i="7" s="1"/>
  <c r="ED19" i="7" s="1"/>
  <c r="AZ63" i="7"/>
  <c r="BC63" i="7" s="1"/>
  <c r="BI63" i="7" s="1"/>
  <c r="EI37" i="7" s="1"/>
  <c r="EI35" i="7" s="1"/>
  <c r="AY52" i="7"/>
  <c r="BB52" i="7" s="1"/>
  <c r="BH52" i="7" s="1"/>
  <c r="EH22" i="7" s="1"/>
  <c r="AZ47" i="7"/>
  <c r="BC47" i="7" s="1"/>
  <c r="BI47" i="7" s="1"/>
  <c r="EI16" i="7" s="1"/>
  <c r="BJ43" i="7"/>
  <c r="AY67" i="7"/>
  <c r="BB67" i="7" s="1"/>
  <c r="BH67" i="7" s="1"/>
  <c r="EH47" i="7" s="1"/>
  <c r="AY62" i="7"/>
  <c r="BB62" i="7" s="1"/>
  <c r="BH62" i="7" s="1"/>
  <c r="EH36" i="7" s="1"/>
  <c r="AY63" i="7"/>
  <c r="BB63" i="7" s="1"/>
  <c r="BH63" i="7" s="1"/>
  <c r="EH37" i="7" s="1"/>
  <c r="AY64" i="7"/>
  <c r="BB64" i="7" s="1"/>
  <c r="BH64" i="7" s="1"/>
  <c r="EH38" i="7" s="1"/>
  <c r="AY50" i="7"/>
  <c r="BB50" i="7" s="1"/>
  <c r="BH50" i="7" s="1"/>
  <c r="EH20" i="7" s="1"/>
  <c r="AY58" i="7"/>
  <c r="BB58" i="7" s="1"/>
  <c r="BH58" i="7" s="1"/>
  <c r="EH31" i="7" s="1"/>
  <c r="BH43" i="7"/>
  <c r="AY41" i="7"/>
  <c r="BB41" i="7" s="1"/>
  <c r="BH41" i="7" s="1"/>
  <c r="EC42" i="7" s="1"/>
  <c r="AY35" i="7"/>
  <c r="BB35" i="7" s="1"/>
  <c r="BH35" i="7" s="1"/>
  <c r="EC36" i="7" s="1"/>
  <c r="AY30" i="7"/>
  <c r="BB30" i="7" s="1"/>
  <c r="BH30" i="7" s="1"/>
  <c r="EC31" i="7" s="1"/>
  <c r="AY36" i="7"/>
  <c r="BB36" i="7" s="1"/>
  <c r="BH36" i="7" s="1"/>
  <c r="EC37" i="7" s="1"/>
  <c r="AY37" i="7"/>
  <c r="BB37" i="7" s="1"/>
  <c r="BH37" i="7" s="1"/>
  <c r="EC38" i="7" s="1"/>
  <c r="AY29" i="7"/>
  <c r="BB29" i="7" s="1"/>
  <c r="BH29" i="7" s="1"/>
  <c r="EC30" i="7" s="1"/>
  <c r="AY27" i="7"/>
  <c r="BB27" i="7" s="1"/>
  <c r="BH27" i="7" s="1"/>
  <c r="EC28" i="7" s="1"/>
  <c r="AY34" i="7"/>
  <c r="BB34" i="7" s="1"/>
  <c r="BH34" i="7" s="1"/>
  <c r="EC35" i="7" s="1"/>
  <c r="AY38" i="7"/>
  <c r="BB38" i="7" s="1"/>
  <c r="BH38" i="7" s="1"/>
  <c r="EC39" i="7" s="1"/>
  <c r="AY39" i="7"/>
  <c r="BB39" i="7" s="1"/>
  <c r="BH39" i="7" s="1"/>
  <c r="EC40" i="7" s="1"/>
  <c r="AY31" i="7"/>
  <c r="BB31" i="7" s="1"/>
  <c r="BH31" i="7" s="1"/>
  <c r="EC32" i="7" s="1"/>
  <c r="AY32" i="7"/>
  <c r="BB32" i="7" s="1"/>
  <c r="BH32" i="7" s="1"/>
  <c r="EC33" i="7" s="1"/>
  <c r="AY42" i="7"/>
  <c r="BB42" i="7" s="1"/>
  <c r="BH42" i="7" s="1"/>
  <c r="EC43" i="7" s="1"/>
  <c r="AY21" i="7"/>
  <c r="BB21" i="7" s="1"/>
  <c r="BH21" i="7" s="1"/>
  <c r="EC21" i="7" s="1"/>
  <c r="AY23" i="7"/>
  <c r="BB23" i="7" s="1"/>
  <c r="BH23" i="7" s="1"/>
  <c r="EC23" i="7" s="1"/>
  <c r="AY24" i="7"/>
  <c r="BB24" i="7" s="1"/>
  <c r="BH24" i="7" s="1"/>
  <c r="EC24" i="7" s="1"/>
  <c r="AY25" i="7"/>
  <c r="BB25" i="7" s="1"/>
  <c r="BH25" i="7" s="1"/>
  <c r="EC25" i="7" s="1"/>
  <c r="AF71" i="7"/>
  <c r="AI36" i="7"/>
  <c r="DA460" i="4"/>
  <c r="AF26" i="7"/>
  <c r="AI26" i="7" s="1"/>
  <c r="AO26" i="7" s="1"/>
  <c r="CI27" i="7" s="1"/>
  <c r="DF482" i="4"/>
  <c r="AE62" i="7"/>
  <c r="AH62" i="7" s="1"/>
  <c r="AN62" i="7" s="1"/>
  <c r="CN49" i="7" s="1"/>
  <c r="CZ450" i="4"/>
  <c r="DR450" i="4" s="1"/>
  <c r="AE19" i="7"/>
  <c r="AH19" i="7" s="1"/>
  <c r="AN19" i="7" s="1"/>
  <c r="CH17" i="7" s="1"/>
  <c r="DG470" i="4"/>
  <c r="AF52" i="7"/>
  <c r="AI52" i="7" s="1"/>
  <c r="AO52" i="7" s="1"/>
  <c r="CO37" i="7" s="1"/>
  <c r="DG457" i="4"/>
  <c r="AF43" i="7"/>
  <c r="AI43" i="7" s="1"/>
  <c r="AO43" i="7" s="1"/>
  <c r="CO24" i="7" s="1"/>
  <c r="CZ447" i="4"/>
  <c r="AE16" i="7"/>
  <c r="AH16" i="7" s="1"/>
  <c r="AN16" i="7" s="1"/>
  <c r="CH14" i="7" s="1"/>
  <c r="DF450" i="4"/>
  <c r="AE38" i="7"/>
  <c r="AH38" i="7" s="1"/>
  <c r="AN38" i="7" s="1"/>
  <c r="CN17" i="7" s="1"/>
  <c r="DF453" i="4"/>
  <c r="AE41" i="7"/>
  <c r="AH41" i="7" s="1"/>
  <c r="AN41" i="7" s="1"/>
  <c r="CN20" i="7" s="1"/>
  <c r="DG477" i="4"/>
  <c r="AF58" i="7"/>
  <c r="AI58" i="7" s="1"/>
  <c r="AO58" i="7" s="1"/>
  <c r="CO44" i="7" s="1"/>
  <c r="DF458" i="4"/>
  <c r="AE44" i="7"/>
  <c r="AH44" i="7" s="1"/>
  <c r="AN44" i="7" s="1"/>
  <c r="CN25" i="7" s="1"/>
  <c r="DF451" i="4"/>
  <c r="AE39" i="7"/>
  <c r="AH39" i="7" s="1"/>
  <c r="AN39" i="7" s="1"/>
  <c r="CN18" i="7" s="1"/>
  <c r="DG452" i="4"/>
  <c r="AF40" i="7"/>
  <c r="AI40" i="7" s="1"/>
  <c r="AO40" i="7" s="1"/>
  <c r="CO19" i="7" s="1"/>
  <c r="CZ463" i="4"/>
  <c r="AE29" i="7"/>
  <c r="AH29" i="7" s="1"/>
  <c r="AN29" i="7" s="1"/>
  <c r="CH30" i="7" s="1"/>
  <c r="DG451" i="4"/>
  <c r="AF39" i="7"/>
  <c r="AI39" i="7" s="1"/>
  <c r="AO39" i="7" s="1"/>
  <c r="CO18" i="7" s="1"/>
  <c r="DF475" i="4"/>
  <c r="DX475" i="4" s="1"/>
  <c r="AE56" i="7"/>
  <c r="AH56" i="7" s="1"/>
  <c r="AN56" i="7" s="1"/>
  <c r="CN42" i="7" s="1"/>
  <c r="DA465" i="4"/>
  <c r="AF31" i="7"/>
  <c r="AI31" i="7" s="1"/>
  <c r="AO31" i="7" s="1"/>
  <c r="CI32" i="7" s="1"/>
  <c r="CZ457" i="4"/>
  <c r="AE23" i="7"/>
  <c r="AH23" i="7" s="1"/>
  <c r="AN23" i="7" s="1"/>
  <c r="CH24" i="7" s="1"/>
  <c r="DF457" i="4"/>
  <c r="AE43" i="7"/>
  <c r="AH43" i="7" s="1"/>
  <c r="AN43" i="7" s="1"/>
  <c r="CN24" i="7" s="1"/>
  <c r="DG475" i="4"/>
  <c r="DY475" i="4" s="1"/>
  <c r="AF56" i="7"/>
  <c r="AI56" i="7" s="1"/>
  <c r="AO56" i="7" s="1"/>
  <c r="CO42" i="7" s="1"/>
  <c r="DE453" i="4"/>
  <c r="DW453" i="4" s="1"/>
  <c r="AD41" i="7"/>
  <c r="AG41" i="7" s="1"/>
  <c r="AM41" i="7" s="1"/>
  <c r="CM20" i="7" s="1"/>
  <c r="DF449" i="4"/>
  <c r="DX449" i="4" s="1"/>
  <c r="AE37" i="7"/>
  <c r="AH37" i="7" s="1"/>
  <c r="AN37" i="7" s="1"/>
  <c r="CN16" i="7" s="1"/>
  <c r="DF476" i="4"/>
  <c r="AE57" i="7"/>
  <c r="AH57" i="7" s="1"/>
  <c r="AN57" i="7" s="1"/>
  <c r="CN43" i="7" s="1"/>
  <c r="DE447" i="4"/>
  <c r="DV447" i="4" s="1"/>
  <c r="AD35" i="7"/>
  <c r="AG35" i="7" s="1"/>
  <c r="AM35" i="7" s="1"/>
  <c r="CM14" i="7" s="1"/>
  <c r="DG459" i="4"/>
  <c r="AF45" i="7"/>
  <c r="AI45" i="7" s="1"/>
  <c r="AO45" i="7" s="1"/>
  <c r="CO26" i="7" s="1"/>
  <c r="CZ459" i="4"/>
  <c r="DQ459" i="4" s="1"/>
  <c r="AE25" i="7"/>
  <c r="AH25" i="7" s="1"/>
  <c r="AN25" i="7" s="1"/>
  <c r="CH26" i="7" s="1"/>
  <c r="DG461" i="4"/>
  <c r="AF47" i="7"/>
  <c r="AI47" i="7" s="1"/>
  <c r="AO47" i="7" s="1"/>
  <c r="CO28" i="7" s="1"/>
  <c r="CZ451" i="4"/>
  <c r="DO451" i="4" s="1"/>
  <c r="AE20" i="7"/>
  <c r="AH20" i="7" s="1"/>
  <c r="AN20" i="7" s="1"/>
  <c r="CH18" i="7" s="1"/>
  <c r="DF470" i="4"/>
  <c r="DX470" i="4" s="1"/>
  <c r="AE52" i="7"/>
  <c r="AH52" i="7" s="1"/>
  <c r="AN52" i="7" s="1"/>
  <c r="CN37" i="7" s="1"/>
  <c r="DA450" i="4"/>
  <c r="AF19" i="7"/>
  <c r="AI19" i="7" s="1"/>
  <c r="AO19" i="7" s="1"/>
  <c r="CI17" i="7" s="1"/>
  <c r="DF461" i="4"/>
  <c r="DX461" i="4" s="1"/>
  <c r="AE47" i="7"/>
  <c r="AH47" i="7" s="1"/>
  <c r="AN47" i="7" s="1"/>
  <c r="CN28" i="7" s="1"/>
  <c r="DE452" i="4"/>
  <c r="AD40" i="7"/>
  <c r="AG40" i="7" s="1"/>
  <c r="AM40" i="7" s="1"/>
  <c r="CM19" i="7" s="1"/>
  <c r="CZ464" i="4"/>
  <c r="AE30" i="7"/>
  <c r="AH30" i="7" s="1"/>
  <c r="AN30" i="7" s="1"/>
  <c r="CH31" i="7" s="1"/>
  <c r="DA461" i="4"/>
  <c r="AF27" i="7"/>
  <c r="AI27" i="7" s="1"/>
  <c r="AO27" i="7" s="1"/>
  <c r="CI28" i="7" s="1"/>
  <c r="DG471" i="4"/>
  <c r="AF53" i="7"/>
  <c r="AI53" i="7" s="1"/>
  <c r="AO53" i="7" s="1"/>
  <c r="CO38" i="7" s="1"/>
  <c r="DG446" i="4"/>
  <c r="AF34" i="7"/>
  <c r="AI34" i="7" s="1"/>
  <c r="AO34" i="7" s="1"/>
  <c r="CO13" i="7" s="1"/>
  <c r="CZ452" i="4"/>
  <c r="AE21" i="7"/>
  <c r="AH21" i="7" s="1"/>
  <c r="AN21" i="7" s="1"/>
  <c r="CH19" i="7" s="1"/>
  <c r="CZ461" i="4"/>
  <c r="DQ461" i="4" s="1"/>
  <c r="AE27" i="7"/>
  <c r="AH27" i="7" s="1"/>
  <c r="AN27" i="7" s="1"/>
  <c r="CH28" i="7" s="1"/>
  <c r="DG469" i="4"/>
  <c r="DG468" i="4" s="1"/>
  <c r="AF51" i="7"/>
  <c r="AI51" i="7" s="1"/>
  <c r="AO51" i="7" s="1"/>
  <c r="CO36" i="7" s="1"/>
  <c r="CO35" i="7" s="1"/>
  <c r="DF459" i="4"/>
  <c r="AE45" i="7"/>
  <c r="AH45" i="7" s="1"/>
  <c r="AN45" i="7" s="1"/>
  <c r="CN26" i="7" s="1"/>
  <c r="DG482" i="4"/>
  <c r="AF62" i="7"/>
  <c r="AI62" i="7" s="1"/>
  <c r="AO62" i="7" s="1"/>
  <c r="CO49" i="7" s="1"/>
  <c r="AE71" i="7"/>
  <c r="AH36" i="7"/>
  <c r="DE482" i="4"/>
  <c r="DW482" i="4" s="1"/>
  <c r="AD62" i="7"/>
  <c r="AG62" i="7" s="1"/>
  <c r="AM62" i="7" s="1"/>
  <c r="CM49" i="7" s="1"/>
  <c r="DA449" i="4"/>
  <c r="AF18" i="7"/>
  <c r="AI18" i="7" s="1"/>
  <c r="AO18" i="7" s="1"/>
  <c r="CI16" i="7" s="1"/>
  <c r="DF460" i="4"/>
  <c r="AE46" i="7"/>
  <c r="AH46" i="7" s="1"/>
  <c r="AN46" i="7" s="1"/>
  <c r="CN27" i="7" s="1"/>
  <c r="DA448" i="4"/>
  <c r="AF17" i="7"/>
  <c r="AI17" i="7" s="1"/>
  <c r="AO17" i="7" s="1"/>
  <c r="CI15" i="7" s="1"/>
  <c r="DA463" i="4"/>
  <c r="AF29" i="7"/>
  <c r="AI29" i="7" s="1"/>
  <c r="AO29" i="7" s="1"/>
  <c r="CI30" i="7" s="1"/>
  <c r="DG474" i="4"/>
  <c r="AF55" i="7"/>
  <c r="AI55" i="7" s="1"/>
  <c r="AO55" i="7" s="1"/>
  <c r="CO41" i="7" s="1"/>
  <c r="DF481" i="4"/>
  <c r="DF480" i="4" s="1"/>
  <c r="AE61" i="7"/>
  <c r="AH61" i="7" s="1"/>
  <c r="AN61" i="7" s="1"/>
  <c r="CN48" i="7" s="1"/>
  <c r="DG449" i="4"/>
  <c r="AF37" i="7"/>
  <c r="AI37" i="7" s="1"/>
  <c r="AO37" i="7" s="1"/>
  <c r="CO16" i="7" s="1"/>
  <c r="DF462" i="4"/>
  <c r="AE48" i="7"/>
  <c r="AH48" i="7" s="1"/>
  <c r="AN48" i="7" s="1"/>
  <c r="CN29" i="7" s="1"/>
  <c r="DF447" i="4"/>
  <c r="DX447" i="4" s="1"/>
  <c r="AE35" i="7"/>
  <c r="AH35" i="7" s="1"/>
  <c r="AN35" i="7" s="1"/>
  <c r="CN14" i="7" s="1"/>
  <c r="DA457" i="4"/>
  <c r="AF23" i="7"/>
  <c r="AI23" i="7" s="1"/>
  <c r="AO23" i="7" s="1"/>
  <c r="CI24" i="7" s="1"/>
  <c r="DA459" i="4"/>
  <c r="AF25" i="7"/>
  <c r="AI25" i="7" s="1"/>
  <c r="AO25" i="7" s="1"/>
  <c r="CI26" i="7" s="1"/>
  <c r="CY26" i="7" s="1"/>
  <c r="DG447" i="4"/>
  <c r="AF35" i="7"/>
  <c r="AI35" i="7" s="1"/>
  <c r="AO35" i="7" s="1"/>
  <c r="CO14" i="7" s="1"/>
  <c r="DA447" i="4"/>
  <c r="AF16" i="7"/>
  <c r="AI16" i="7" s="1"/>
  <c r="AO16" i="7" s="1"/>
  <c r="CI14" i="7" s="1"/>
  <c r="DF469" i="4"/>
  <c r="DY469" i="4" s="1"/>
  <c r="AE51" i="7"/>
  <c r="AH51" i="7" s="1"/>
  <c r="AN51" i="7" s="1"/>
  <c r="CN36" i="7" s="1"/>
  <c r="DX13" i="4"/>
  <c r="DE450" i="4"/>
  <c r="AD38" i="7"/>
  <c r="AG38" i="7" s="1"/>
  <c r="AM38" i="7" s="1"/>
  <c r="CM17" i="7" s="1"/>
  <c r="EB23" i="5"/>
  <c r="EB33" i="5" s="1"/>
  <c r="ES28" i="5"/>
  <c r="EQ30" i="5"/>
  <c r="DG450" i="4"/>
  <c r="AF38" i="7"/>
  <c r="AI38" i="7" s="1"/>
  <c r="AO38" i="7" s="1"/>
  <c r="CO17" i="7" s="1"/>
  <c r="DG453" i="4"/>
  <c r="AF41" i="7"/>
  <c r="AI41" i="7" s="1"/>
  <c r="AO41" i="7" s="1"/>
  <c r="CO20" i="7" s="1"/>
  <c r="CZ458" i="4"/>
  <c r="AE24" i="7"/>
  <c r="AH24" i="7" s="1"/>
  <c r="AN24" i="7" s="1"/>
  <c r="CH25" i="7" s="1"/>
  <c r="CZ465" i="4"/>
  <c r="AE31" i="7"/>
  <c r="AH31" i="7" s="1"/>
  <c r="AN31" i="7" s="1"/>
  <c r="CH32" i="7" s="1"/>
  <c r="DF446" i="4"/>
  <c r="AE34" i="7"/>
  <c r="AH34" i="7" s="1"/>
  <c r="AN34" i="7" s="1"/>
  <c r="CN13" i="7" s="1"/>
  <c r="DG481" i="4"/>
  <c r="DG480" i="4" s="1"/>
  <c r="AF61" i="7"/>
  <c r="AI61" i="7" s="1"/>
  <c r="AO61" i="7" s="1"/>
  <c r="CO48" i="7" s="1"/>
  <c r="DG478" i="4"/>
  <c r="AF59" i="7"/>
  <c r="AI59" i="7" s="1"/>
  <c r="AO59" i="7" s="1"/>
  <c r="CO45" i="7" s="1"/>
  <c r="DF474" i="4"/>
  <c r="DW474" i="4" s="1"/>
  <c r="AE55" i="7"/>
  <c r="AH55" i="7" s="1"/>
  <c r="AN55" i="7" s="1"/>
  <c r="CN41" i="7" s="1"/>
  <c r="DR13" i="4"/>
  <c r="CZ12" i="4"/>
  <c r="DY13" i="4"/>
  <c r="CZ449" i="4"/>
  <c r="AE18" i="7"/>
  <c r="AH18" i="7" s="1"/>
  <c r="AN18" i="7" s="1"/>
  <c r="CH16" i="7" s="1"/>
  <c r="DE481" i="4"/>
  <c r="AD61" i="7"/>
  <c r="AG61" i="7" s="1"/>
  <c r="AM61" i="7" s="1"/>
  <c r="CM48" i="7" s="1"/>
  <c r="DE448" i="4"/>
  <c r="AD36" i="7"/>
  <c r="DE451" i="4"/>
  <c r="AD39" i="7"/>
  <c r="AG39" i="7" s="1"/>
  <c r="AM39" i="7" s="1"/>
  <c r="CM18" i="7" s="1"/>
  <c r="DF471" i="4"/>
  <c r="AE53" i="7"/>
  <c r="AH53" i="7" s="1"/>
  <c r="AN53" i="7" s="1"/>
  <c r="CN38" i="7" s="1"/>
  <c r="DA446" i="4"/>
  <c r="EM480" i="4" s="1"/>
  <c r="AF15" i="7"/>
  <c r="AI15" i="7" s="1"/>
  <c r="AO15" i="7" s="1"/>
  <c r="DF477" i="4"/>
  <c r="AE58" i="7"/>
  <c r="AH58" i="7" s="1"/>
  <c r="AN58" i="7" s="1"/>
  <c r="CN44" i="7" s="1"/>
  <c r="DA452" i="4"/>
  <c r="AF21" i="7"/>
  <c r="AI21" i="7" s="1"/>
  <c r="AO21" i="7" s="1"/>
  <c r="CI19" i="7" s="1"/>
  <c r="CZ446" i="4"/>
  <c r="AE15" i="7"/>
  <c r="AH15" i="7" s="1"/>
  <c r="AN15" i="7" s="1"/>
  <c r="CH13" i="7" s="1"/>
  <c r="DA462" i="4"/>
  <c r="AF28" i="7"/>
  <c r="AI28" i="7" s="1"/>
  <c r="AO28" i="7" s="1"/>
  <c r="CI29" i="7" s="1"/>
  <c r="DG462" i="4"/>
  <c r="AF48" i="7"/>
  <c r="AI48" i="7" s="1"/>
  <c r="AO48" i="7" s="1"/>
  <c r="CO29" i="7" s="1"/>
  <c r="CZ460" i="4"/>
  <c r="AE26" i="7"/>
  <c r="AH26" i="7" s="1"/>
  <c r="AN26" i="7" s="1"/>
  <c r="CH27" i="7" s="1"/>
  <c r="DG460" i="4"/>
  <c r="AF46" i="7"/>
  <c r="AI46" i="7" s="1"/>
  <c r="AO46" i="7" s="1"/>
  <c r="CO27" i="7" s="1"/>
  <c r="DF452" i="4"/>
  <c r="AE40" i="7"/>
  <c r="AH40" i="7" s="1"/>
  <c r="AN40" i="7" s="1"/>
  <c r="CN19" i="7" s="1"/>
  <c r="CZ448" i="4"/>
  <c r="AE17" i="7"/>
  <c r="AH17" i="7" s="1"/>
  <c r="AN17" i="7" s="1"/>
  <c r="CH15" i="7" s="1"/>
  <c r="DA464" i="4"/>
  <c r="AF30" i="7"/>
  <c r="AI30" i="7" s="1"/>
  <c r="AO30" i="7" s="1"/>
  <c r="CI31" i="7" s="1"/>
  <c r="CZ462" i="4"/>
  <c r="AE28" i="7"/>
  <c r="AH28" i="7" s="1"/>
  <c r="AN28" i="7" s="1"/>
  <c r="CH29" i="7" s="1"/>
  <c r="DG476" i="4"/>
  <c r="AF57" i="7"/>
  <c r="AI57" i="7" s="1"/>
  <c r="AO57" i="7" s="1"/>
  <c r="CO43" i="7" s="1"/>
  <c r="DA458" i="4"/>
  <c r="AF24" i="7"/>
  <c r="AI24" i="7" s="1"/>
  <c r="AO24" i="7" s="1"/>
  <c r="CI25" i="7" s="1"/>
  <c r="DA451" i="4"/>
  <c r="AF20" i="7"/>
  <c r="AI20" i="7" s="1"/>
  <c r="AO20" i="7" s="1"/>
  <c r="CI18" i="7" s="1"/>
  <c r="DG458" i="4"/>
  <c r="AF44" i="7"/>
  <c r="AI44" i="7" s="1"/>
  <c r="AO44" i="7" s="1"/>
  <c r="CO25" i="7" s="1"/>
  <c r="DF478" i="4"/>
  <c r="FK446" i="4" s="1"/>
  <c r="AE59" i="7"/>
  <c r="AH59" i="7" s="1"/>
  <c r="AN59" i="7" s="1"/>
  <c r="CN45" i="7" s="1"/>
  <c r="EW38" i="5"/>
  <c r="DE478" i="4"/>
  <c r="AD59" i="7"/>
  <c r="AG59" i="7" s="1"/>
  <c r="AM59" i="7" s="1"/>
  <c r="CM45" i="7" s="1"/>
  <c r="DE474" i="4"/>
  <c r="FL467" i="4" s="1"/>
  <c r="AD55" i="7"/>
  <c r="AG55" i="7" s="1"/>
  <c r="AM55" i="7" s="1"/>
  <c r="CM41" i="7" s="1"/>
  <c r="DE475" i="4"/>
  <c r="AD56" i="7"/>
  <c r="AG56" i="7" s="1"/>
  <c r="AM56" i="7" s="1"/>
  <c r="CM42" i="7" s="1"/>
  <c r="DE477" i="4"/>
  <c r="AD58" i="7"/>
  <c r="AG58" i="7" s="1"/>
  <c r="AM58" i="7" s="1"/>
  <c r="CM44" i="7" s="1"/>
  <c r="DE476" i="4"/>
  <c r="FL469" i="4" s="1"/>
  <c r="FN469" i="4" s="1"/>
  <c r="AD57" i="7"/>
  <c r="AG57" i="7" s="1"/>
  <c r="AM57" i="7" s="1"/>
  <c r="CM43" i="7" s="1"/>
  <c r="DE470" i="4"/>
  <c r="AD52" i="7"/>
  <c r="AG52" i="7" s="1"/>
  <c r="AM52" i="7" s="1"/>
  <c r="CM37" i="7" s="1"/>
  <c r="DE469" i="4"/>
  <c r="AD51" i="7"/>
  <c r="AG51" i="7" s="1"/>
  <c r="AM51" i="7" s="1"/>
  <c r="CM36" i="7" s="1"/>
  <c r="DE471" i="4"/>
  <c r="AD53" i="7"/>
  <c r="AG53" i="7" s="1"/>
  <c r="AM53" i="7" s="1"/>
  <c r="CM38" i="7" s="1"/>
  <c r="DE462" i="4"/>
  <c r="DV462" i="4" s="1"/>
  <c r="AD48" i="7"/>
  <c r="AG48" i="7" s="1"/>
  <c r="AM48" i="7" s="1"/>
  <c r="CM29" i="7" s="1"/>
  <c r="DE457" i="4"/>
  <c r="AD43" i="7"/>
  <c r="AG43" i="7" s="1"/>
  <c r="AM43" i="7" s="1"/>
  <c r="CM24" i="7" s="1"/>
  <c r="DE461" i="4"/>
  <c r="DV461" i="4" s="1"/>
  <c r="AD47" i="7"/>
  <c r="AG47" i="7" s="1"/>
  <c r="AM47" i="7" s="1"/>
  <c r="CM28" i="7" s="1"/>
  <c r="DE459" i="4"/>
  <c r="DW459" i="4" s="1"/>
  <c r="AD45" i="7"/>
  <c r="AG45" i="7" s="1"/>
  <c r="AM45" i="7" s="1"/>
  <c r="CM26" i="7" s="1"/>
  <c r="DE460" i="4"/>
  <c r="DW460" i="4" s="1"/>
  <c r="AD46" i="7"/>
  <c r="AG46" i="7" s="1"/>
  <c r="AM46" i="7" s="1"/>
  <c r="CM27" i="7" s="1"/>
  <c r="DE458" i="4"/>
  <c r="DV458" i="4" s="1"/>
  <c r="AD44" i="7"/>
  <c r="AG44" i="7" s="1"/>
  <c r="AM44" i="7" s="1"/>
  <c r="CM25" i="7" s="1"/>
  <c r="DE446" i="4"/>
  <c r="DV446" i="4" s="1"/>
  <c r="AD34" i="7"/>
  <c r="AG34" i="7" s="1"/>
  <c r="AM34" i="7" s="1"/>
  <c r="CM13" i="7" s="1"/>
  <c r="DE449" i="4"/>
  <c r="DW449" i="4" s="1"/>
  <c r="AD37" i="7"/>
  <c r="AG37" i="7" s="1"/>
  <c r="AM37" i="7" s="1"/>
  <c r="CM16" i="7" s="1"/>
  <c r="CY460" i="4"/>
  <c r="AD26" i="7"/>
  <c r="AG26" i="7" s="1"/>
  <c r="AM26" i="7" s="1"/>
  <c r="CG27" i="7" s="1"/>
  <c r="CY462" i="4"/>
  <c r="AD28" i="7"/>
  <c r="AG28" i="7" s="1"/>
  <c r="AM28" i="7" s="1"/>
  <c r="CG29" i="7" s="1"/>
  <c r="CY463" i="4"/>
  <c r="AD29" i="7"/>
  <c r="AG29" i="7" s="1"/>
  <c r="AM29" i="7" s="1"/>
  <c r="CG30" i="7" s="1"/>
  <c r="EP30" i="5"/>
  <c r="CY458" i="4"/>
  <c r="AD24" i="7"/>
  <c r="AG24" i="7" s="1"/>
  <c r="AM24" i="7" s="1"/>
  <c r="CG25" i="7" s="1"/>
  <c r="CY457" i="4"/>
  <c r="AD23" i="7"/>
  <c r="AG23" i="7" s="1"/>
  <c r="AM23" i="7" s="1"/>
  <c r="CG24" i="7" s="1"/>
  <c r="CY461" i="4"/>
  <c r="AD27" i="7"/>
  <c r="AG27" i="7" s="1"/>
  <c r="AM27" i="7" s="1"/>
  <c r="CG28" i="7" s="1"/>
  <c r="CY459" i="4"/>
  <c r="AD25" i="7"/>
  <c r="AG25" i="7" s="1"/>
  <c r="AM25" i="7" s="1"/>
  <c r="CG26" i="7" s="1"/>
  <c r="CY465" i="4"/>
  <c r="AD31" i="7"/>
  <c r="AG31" i="7" s="1"/>
  <c r="AM31" i="7" s="1"/>
  <c r="CG32" i="7" s="1"/>
  <c r="CY464" i="4"/>
  <c r="AD30" i="7"/>
  <c r="AG30" i="7" s="1"/>
  <c r="AM30" i="7" s="1"/>
  <c r="CG31" i="7" s="1"/>
  <c r="CY452" i="4"/>
  <c r="AD21" i="7"/>
  <c r="AG21" i="7" s="1"/>
  <c r="AM21" i="7" s="1"/>
  <c r="CG19" i="7" s="1"/>
  <c r="CY448" i="4"/>
  <c r="AD17" i="7"/>
  <c r="AG17" i="7" s="1"/>
  <c r="AM17" i="7" s="1"/>
  <c r="CG15" i="7" s="1"/>
  <c r="CY447" i="4"/>
  <c r="AD16" i="7"/>
  <c r="AG16" i="7" s="1"/>
  <c r="AM16" i="7" s="1"/>
  <c r="CG14" i="7" s="1"/>
  <c r="CY450" i="4"/>
  <c r="AD19" i="7"/>
  <c r="AG19" i="7" s="1"/>
  <c r="AM19" i="7" s="1"/>
  <c r="CG17" i="7" s="1"/>
  <c r="CY446" i="4"/>
  <c r="EL481" i="4" s="1"/>
  <c r="AD15" i="7"/>
  <c r="AG15" i="7" s="1"/>
  <c r="AM15" i="7" s="1"/>
  <c r="CY451" i="4"/>
  <c r="AD20" i="7"/>
  <c r="AG20" i="7" s="1"/>
  <c r="AM20" i="7" s="1"/>
  <c r="CG18" i="7" s="1"/>
  <c r="EP15" i="5"/>
  <c r="CY449" i="4"/>
  <c r="AD18" i="7"/>
  <c r="AG18" i="7" s="1"/>
  <c r="AM18" i="7" s="1"/>
  <c r="CG16" i="7" s="1"/>
  <c r="CI448" i="4"/>
  <c r="EG450" i="4" s="1"/>
  <c r="I17" i="7"/>
  <c r="L17" i="7" s="1"/>
  <c r="R17" i="7" s="1"/>
  <c r="BQ15" i="7" s="1"/>
  <c r="DO17" i="7" s="1"/>
  <c r="CI451" i="4"/>
  <c r="EG453" i="4" s="1"/>
  <c r="I20" i="7"/>
  <c r="L20" i="7" s="1"/>
  <c r="R20" i="7" s="1"/>
  <c r="BQ18" i="7" s="1"/>
  <c r="DO20" i="7" s="1"/>
  <c r="CI461" i="4"/>
  <c r="I28" i="7"/>
  <c r="L28" i="7" s="1"/>
  <c r="R28" i="7" s="1"/>
  <c r="BQ28" i="7" s="1"/>
  <c r="CJ451" i="4"/>
  <c r="EH453" i="4" s="1"/>
  <c r="J20" i="7"/>
  <c r="M20" i="7" s="1"/>
  <c r="S20" i="7" s="1"/>
  <c r="BR18" i="7" s="1"/>
  <c r="DP20" i="7" s="1"/>
  <c r="CP457" i="4"/>
  <c r="EH470" i="4" s="1"/>
  <c r="J44" i="7"/>
  <c r="M44" i="7" s="1"/>
  <c r="S44" i="7" s="1"/>
  <c r="BX24" i="7" s="1"/>
  <c r="DP37" i="7" s="1"/>
  <c r="CO475" i="4"/>
  <c r="I59" i="7"/>
  <c r="L59" i="7" s="1"/>
  <c r="R59" i="7" s="1"/>
  <c r="BW42" i="7" s="1"/>
  <c r="CI447" i="4"/>
  <c r="EG449" i="4" s="1"/>
  <c r="I16" i="7"/>
  <c r="L16" i="7" s="1"/>
  <c r="R16" i="7" s="1"/>
  <c r="BQ14" i="7" s="1"/>
  <c r="DO16" i="7" s="1"/>
  <c r="CJ464" i="4"/>
  <c r="J31" i="7"/>
  <c r="M31" i="7" s="1"/>
  <c r="S31" i="7" s="1"/>
  <c r="BR31" i="7" s="1"/>
  <c r="CO459" i="4"/>
  <c r="EG472" i="4" s="1"/>
  <c r="I46" i="7"/>
  <c r="L46" i="7" s="1"/>
  <c r="R46" i="7" s="1"/>
  <c r="BW26" i="7" s="1"/>
  <c r="DO39" i="7" s="1"/>
  <c r="CK449" i="4"/>
  <c r="K18" i="7"/>
  <c r="N18" i="7" s="1"/>
  <c r="T18" i="7" s="1"/>
  <c r="BS16" i="7" s="1"/>
  <c r="CP464" i="4"/>
  <c r="EH475" i="4" s="1"/>
  <c r="J50" i="7"/>
  <c r="M50" i="7" s="1"/>
  <c r="S50" i="7" s="1"/>
  <c r="BX31" i="7" s="1"/>
  <c r="DP42" i="7" s="1"/>
  <c r="CQ470" i="4"/>
  <c r="K55" i="7"/>
  <c r="N55" i="7" s="1"/>
  <c r="T55" i="7" s="1"/>
  <c r="BY37" i="7" s="1"/>
  <c r="CQ468" i="4"/>
  <c r="K53" i="7"/>
  <c r="N53" i="7" s="1"/>
  <c r="T53" i="7" s="1"/>
  <c r="BY35" i="7" s="1"/>
  <c r="CQ482" i="4"/>
  <c r="CQ481" i="4" s="1"/>
  <c r="K65" i="7"/>
  <c r="N65" i="7" s="1"/>
  <c r="T65" i="7" s="1"/>
  <c r="BY49" i="7" s="1"/>
  <c r="BY48" i="7" s="1"/>
  <c r="CP453" i="4"/>
  <c r="EH466" i="4" s="1"/>
  <c r="J40" i="7"/>
  <c r="M40" i="7" s="1"/>
  <c r="S40" i="7" s="1"/>
  <c r="BX20" i="7" s="1"/>
  <c r="DP33" i="7" s="1"/>
  <c r="CO464" i="4"/>
  <c r="EG475" i="4" s="1"/>
  <c r="I50" i="7"/>
  <c r="L50" i="7" s="1"/>
  <c r="R50" i="7" s="1"/>
  <c r="BW31" i="7" s="1"/>
  <c r="DO42" i="7" s="1"/>
  <c r="CJ448" i="4"/>
  <c r="EH450" i="4" s="1"/>
  <c r="J17" i="7"/>
  <c r="M17" i="7" s="1"/>
  <c r="S17" i="7" s="1"/>
  <c r="BR15" i="7" s="1"/>
  <c r="DP17" i="7" s="1"/>
  <c r="CQ453" i="4"/>
  <c r="K40" i="7"/>
  <c r="N40" i="7" s="1"/>
  <c r="T40" i="7" s="1"/>
  <c r="BY20" i="7" s="1"/>
  <c r="CO478" i="4"/>
  <c r="I62" i="7"/>
  <c r="L62" i="7" s="1"/>
  <c r="R62" i="7" s="1"/>
  <c r="BW45" i="7" s="1"/>
  <c r="CO451" i="4"/>
  <c r="EG464" i="4" s="1"/>
  <c r="I38" i="7"/>
  <c r="L38" i="7" s="1"/>
  <c r="R38" i="7" s="1"/>
  <c r="BW18" i="7" s="1"/>
  <c r="DO31" i="7" s="1"/>
  <c r="CQ467" i="4"/>
  <c r="K52" i="7"/>
  <c r="N52" i="7" s="1"/>
  <c r="T52" i="7" s="1"/>
  <c r="BY34" i="7" s="1"/>
  <c r="CJ447" i="4"/>
  <c r="EH449" i="4" s="1"/>
  <c r="J16" i="7"/>
  <c r="M16" i="7" s="1"/>
  <c r="S16" i="7" s="1"/>
  <c r="BR14" i="7" s="1"/>
  <c r="DP16" i="7" s="1"/>
  <c r="CK462" i="4"/>
  <c r="K29" i="7"/>
  <c r="N29" i="7" s="1"/>
  <c r="T29" i="7" s="1"/>
  <c r="BS29" i="7" s="1"/>
  <c r="CO456" i="4"/>
  <c r="EG469" i="4" s="1"/>
  <c r="I43" i="7"/>
  <c r="L43" i="7" s="1"/>
  <c r="R43" i="7" s="1"/>
  <c r="BW23" i="7" s="1"/>
  <c r="DO36" i="7" s="1"/>
  <c r="CP471" i="4"/>
  <c r="J56" i="7"/>
  <c r="M56" i="7" s="1"/>
  <c r="S56" i="7" s="1"/>
  <c r="BX38" i="7" s="1"/>
  <c r="CJ446" i="4"/>
  <c r="EH448" i="4" s="1"/>
  <c r="J15" i="7"/>
  <c r="M15" i="7" s="1"/>
  <c r="S15" i="7" s="1"/>
  <c r="BR13" i="7" s="1"/>
  <c r="DP15" i="7" s="1"/>
  <c r="CI446" i="4"/>
  <c r="EG448" i="4" s="1"/>
  <c r="I15" i="7"/>
  <c r="L15" i="7" s="1"/>
  <c r="R15" i="7" s="1"/>
  <c r="BQ13" i="7" s="1"/>
  <c r="DO15" i="7" s="1"/>
  <c r="CI460" i="4"/>
  <c r="I27" i="7"/>
  <c r="L27" i="7" s="1"/>
  <c r="R27" i="7" s="1"/>
  <c r="BQ27" i="7" s="1"/>
  <c r="CK446" i="4"/>
  <c r="K15" i="7"/>
  <c r="N15" i="7" s="1"/>
  <c r="T15" i="7" s="1"/>
  <c r="BS13" i="7" s="1"/>
  <c r="CK463" i="4"/>
  <c r="K30" i="7"/>
  <c r="N30" i="7" s="1"/>
  <c r="T30" i="7" s="1"/>
  <c r="BS30" i="7" s="1"/>
  <c r="CJ461" i="4"/>
  <c r="J28" i="7"/>
  <c r="M28" i="7" s="1"/>
  <c r="S28" i="7" s="1"/>
  <c r="BR28" i="7" s="1"/>
  <c r="CP467" i="4"/>
  <c r="J52" i="7"/>
  <c r="M52" i="7" s="1"/>
  <c r="S52" i="7" s="1"/>
  <c r="BX34" i="7" s="1"/>
  <c r="DP40" i="5"/>
  <c r="CK451" i="4"/>
  <c r="K20" i="7"/>
  <c r="N20" i="7" s="1"/>
  <c r="T20" i="7" s="1"/>
  <c r="BS18" i="7" s="1"/>
  <c r="CQ451" i="4"/>
  <c r="K38" i="7"/>
  <c r="N38" i="7" s="1"/>
  <c r="T38" i="7" s="1"/>
  <c r="BY18" i="7" s="1"/>
  <c r="CO457" i="4"/>
  <c r="EG470" i="4" s="1"/>
  <c r="I44" i="7"/>
  <c r="L44" i="7" s="1"/>
  <c r="R44" i="7" s="1"/>
  <c r="BW24" i="7" s="1"/>
  <c r="DO37" i="7" s="1"/>
  <c r="CP463" i="4"/>
  <c r="EH474" i="4" s="1"/>
  <c r="J49" i="7"/>
  <c r="M49" i="7" s="1"/>
  <c r="S49" i="7" s="1"/>
  <c r="BX30" i="7" s="1"/>
  <c r="DP41" i="7" s="1"/>
  <c r="CQ469" i="4"/>
  <c r="K54" i="7"/>
  <c r="N54" i="7" s="1"/>
  <c r="T54" i="7" s="1"/>
  <c r="BY36" i="7" s="1"/>
  <c r="CQ478" i="4"/>
  <c r="K62" i="7"/>
  <c r="N62" i="7" s="1"/>
  <c r="T62" i="7" s="1"/>
  <c r="BY45" i="7" s="1"/>
  <c r="CQ454" i="4"/>
  <c r="K41" i="7"/>
  <c r="N41" i="7" s="1"/>
  <c r="T41" i="7" s="1"/>
  <c r="BY21" i="7" s="1"/>
  <c r="CO470" i="4"/>
  <c r="I55" i="7"/>
  <c r="L55" i="7" s="1"/>
  <c r="R55" i="7" s="1"/>
  <c r="BW37" i="7" s="1"/>
  <c r="CK464" i="4"/>
  <c r="K31" i="7"/>
  <c r="N31" i="7" s="1"/>
  <c r="T31" i="7" s="1"/>
  <c r="BS31" i="7" s="1"/>
  <c r="CP451" i="4"/>
  <c r="EH464" i="4" s="1"/>
  <c r="J38" i="7"/>
  <c r="M38" i="7" s="1"/>
  <c r="S38" i="7" s="1"/>
  <c r="BX18" i="7" s="1"/>
  <c r="DP31" i="7" s="1"/>
  <c r="CQ456" i="4"/>
  <c r="K43" i="7"/>
  <c r="N43" i="7" s="1"/>
  <c r="T43" i="7" s="1"/>
  <c r="BY23" i="7" s="1"/>
  <c r="CO463" i="4"/>
  <c r="EG474" i="4" s="1"/>
  <c r="I49" i="7"/>
  <c r="L49" i="7" s="1"/>
  <c r="R49" i="7" s="1"/>
  <c r="BW30" i="7" s="1"/>
  <c r="DO41" i="7" s="1"/>
  <c r="CQ475" i="4"/>
  <c r="K59" i="7"/>
  <c r="N59" i="7" s="1"/>
  <c r="T59" i="7" s="1"/>
  <c r="BY42" i="7" s="1"/>
  <c r="CO482" i="4"/>
  <c r="I65" i="7"/>
  <c r="L65" i="7" s="1"/>
  <c r="R65" i="7" s="1"/>
  <c r="BW49" i="7" s="1"/>
  <c r="BW48" i="7" s="1"/>
  <c r="CO462" i="4"/>
  <c r="EG473" i="4" s="1"/>
  <c r="I48" i="7"/>
  <c r="L48" i="7" s="1"/>
  <c r="R48" i="7" s="1"/>
  <c r="BW29" i="7" s="1"/>
  <c r="DO40" i="7" s="1"/>
  <c r="CP468" i="4"/>
  <c r="J53" i="7"/>
  <c r="M53" i="7" s="1"/>
  <c r="S53" i="7" s="1"/>
  <c r="BX35" i="7" s="1"/>
  <c r="CJ12" i="4"/>
  <c r="CJ52" i="4" s="1"/>
  <c r="CP12" i="4"/>
  <c r="CP52" i="4" s="1"/>
  <c r="CK456" i="4"/>
  <c r="K24" i="7"/>
  <c r="N24" i="7" s="1"/>
  <c r="T24" i="7" s="1"/>
  <c r="BS23" i="7" s="1"/>
  <c r="CP452" i="4"/>
  <c r="EH465" i="4" s="1"/>
  <c r="J39" i="7"/>
  <c r="M39" i="7" s="1"/>
  <c r="S39" i="7" s="1"/>
  <c r="BX19" i="7" s="1"/>
  <c r="DP32" i="7" s="1"/>
  <c r="CO469" i="4"/>
  <c r="I54" i="7"/>
  <c r="L54" i="7" s="1"/>
  <c r="R54" i="7" s="1"/>
  <c r="BW36" i="7" s="1"/>
  <c r="CP470" i="4"/>
  <c r="J55" i="7"/>
  <c r="M55" i="7" s="1"/>
  <c r="S55" i="7" s="1"/>
  <c r="BX37" i="7" s="1"/>
  <c r="CP479" i="4"/>
  <c r="J63" i="7"/>
  <c r="M63" i="7" s="1"/>
  <c r="S63" i="7" s="1"/>
  <c r="BX46" i="7" s="1"/>
  <c r="CI453" i="4"/>
  <c r="EG455" i="4" s="1"/>
  <c r="I22" i="7"/>
  <c r="L22" i="7" s="1"/>
  <c r="R22" i="7" s="1"/>
  <c r="BQ20" i="7" s="1"/>
  <c r="DO22" i="7" s="1"/>
  <c r="CQ462" i="4"/>
  <c r="K48" i="7"/>
  <c r="N48" i="7" s="1"/>
  <c r="T48" i="7" s="1"/>
  <c r="BY29" i="7" s="1"/>
  <c r="CK450" i="4"/>
  <c r="K19" i="7"/>
  <c r="N19" i="7" s="1"/>
  <c r="T19" i="7" s="1"/>
  <c r="BS17" i="7" s="1"/>
  <c r="CJ463" i="4"/>
  <c r="J30" i="7"/>
  <c r="M30" i="7" s="1"/>
  <c r="S30" i="7" s="1"/>
  <c r="BR30" i="7" s="1"/>
  <c r="CQ452" i="4"/>
  <c r="K39" i="7"/>
  <c r="N39" i="7" s="1"/>
  <c r="T39" i="7" s="1"/>
  <c r="BY19" i="7" s="1"/>
  <c r="CO458" i="4"/>
  <c r="EG471" i="4" s="1"/>
  <c r="I45" i="7"/>
  <c r="L45" i="7" s="1"/>
  <c r="R45" i="7" s="1"/>
  <c r="BW25" i="7" s="1"/>
  <c r="DO38" i="7" s="1"/>
  <c r="CO468" i="4"/>
  <c r="I53" i="7"/>
  <c r="L53" i="7" s="1"/>
  <c r="R53" i="7" s="1"/>
  <c r="BW35" i="7" s="1"/>
  <c r="CQ479" i="4"/>
  <c r="K63" i="7"/>
  <c r="N63" i="7" s="1"/>
  <c r="T63" i="7" s="1"/>
  <c r="BY46" i="7" s="1"/>
  <c r="CK448" i="4"/>
  <c r="K17" i="7"/>
  <c r="N17" i="7" s="1"/>
  <c r="T17" i="7" s="1"/>
  <c r="BS15" i="7" s="1"/>
  <c r="CI464" i="4"/>
  <c r="I31" i="7"/>
  <c r="L31" i="7" s="1"/>
  <c r="R31" i="7" s="1"/>
  <c r="BQ31" i="7" s="1"/>
  <c r="CQ458" i="4"/>
  <c r="K45" i="7"/>
  <c r="N45" i="7" s="1"/>
  <c r="T45" i="7" s="1"/>
  <c r="BY25" i="7" s="1"/>
  <c r="CP476" i="4"/>
  <c r="J60" i="7"/>
  <c r="M60" i="7" s="1"/>
  <c r="S60" i="7" s="1"/>
  <c r="BX43" i="7" s="1"/>
  <c r="CJ460" i="4"/>
  <c r="J27" i="7"/>
  <c r="M27" i="7" s="1"/>
  <c r="S27" i="7" s="1"/>
  <c r="BR27" i="7" s="1"/>
  <c r="CP456" i="4"/>
  <c r="EH469" i="4" s="1"/>
  <c r="J43" i="7"/>
  <c r="M43" i="7" s="1"/>
  <c r="S43" i="7" s="1"/>
  <c r="BX23" i="7" s="1"/>
  <c r="DP36" i="7" s="1"/>
  <c r="CQ471" i="4"/>
  <c r="K56" i="7"/>
  <c r="N56" i="7" s="1"/>
  <c r="T56" i="7" s="1"/>
  <c r="BY38" i="7" s="1"/>
  <c r="CJ462" i="4"/>
  <c r="J29" i="7"/>
  <c r="M29" i="7" s="1"/>
  <c r="S29" i="7" s="1"/>
  <c r="BR29" i="7" s="1"/>
  <c r="CP475" i="4"/>
  <c r="J59" i="7"/>
  <c r="M59" i="7" s="1"/>
  <c r="S59" i="7" s="1"/>
  <c r="BX42" i="7" s="1"/>
  <c r="CI463" i="4"/>
  <c r="I30" i="7"/>
  <c r="L30" i="7" s="1"/>
  <c r="R30" i="7" s="1"/>
  <c r="BQ30" i="7" s="1"/>
  <c r="CQ457" i="4"/>
  <c r="K44" i="7"/>
  <c r="N44" i="7" s="1"/>
  <c r="T44" i="7" s="1"/>
  <c r="BY24" i="7" s="1"/>
  <c r="CJ449" i="4"/>
  <c r="EH451" i="4" s="1"/>
  <c r="J18" i="7"/>
  <c r="M18" i="7" s="1"/>
  <c r="S18" i="7" s="1"/>
  <c r="BR16" i="7" s="1"/>
  <c r="DP18" i="7" s="1"/>
  <c r="CQ463" i="4"/>
  <c r="K49" i="7"/>
  <c r="N49" i="7" s="1"/>
  <c r="T49" i="7" s="1"/>
  <c r="BY30" i="7" s="1"/>
  <c r="CO479" i="4"/>
  <c r="I63" i="7"/>
  <c r="L63" i="7" s="1"/>
  <c r="R63" i="7" s="1"/>
  <c r="BW46" i="7" s="1"/>
  <c r="CJ450" i="4"/>
  <c r="EH452" i="4" s="1"/>
  <c r="J19" i="7"/>
  <c r="M19" i="7" s="1"/>
  <c r="S19" i="7" s="1"/>
  <c r="BR17" i="7" s="1"/>
  <c r="DP19" i="7" s="1"/>
  <c r="CI449" i="4"/>
  <c r="EG451" i="4" s="1"/>
  <c r="I18" i="7"/>
  <c r="L18" i="7" s="1"/>
  <c r="R18" i="7" s="1"/>
  <c r="BQ16" i="7" s="1"/>
  <c r="DO18" i="7" s="1"/>
  <c r="CK447" i="4"/>
  <c r="K16" i="7"/>
  <c r="N16" i="7" s="1"/>
  <c r="T16" i="7" s="1"/>
  <c r="BS14" i="7" s="1"/>
  <c r="CK453" i="4"/>
  <c r="K22" i="7"/>
  <c r="N22" i="7" s="1"/>
  <c r="T22" i="7" s="1"/>
  <c r="BS20" i="7" s="1"/>
  <c r="CP454" i="4"/>
  <c r="EH467" i="4" s="1"/>
  <c r="J41" i="7"/>
  <c r="M41" i="7" s="1"/>
  <c r="S41" i="7" s="1"/>
  <c r="BX21" i="7" s="1"/>
  <c r="DP34" i="7" s="1"/>
  <c r="CQ459" i="4"/>
  <c r="K46" i="7"/>
  <c r="N46" i="7" s="1"/>
  <c r="T46" i="7" s="1"/>
  <c r="BY26" i="7" s="1"/>
  <c r="CO467" i="4"/>
  <c r="I52" i="7"/>
  <c r="L52" i="7" s="1"/>
  <c r="R52" i="7" s="1"/>
  <c r="BW34" i="7" s="1"/>
  <c r="CO476" i="4"/>
  <c r="I60" i="7"/>
  <c r="L60" i="7" s="1"/>
  <c r="R60" i="7" s="1"/>
  <c r="BW43" i="7" s="1"/>
  <c r="CP482" i="4"/>
  <c r="CP481" i="4" s="1"/>
  <c r="J65" i="7"/>
  <c r="M65" i="7" s="1"/>
  <c r="S65" i="7" s="1"/>
  <c r="BX49" i="7" s="1"/>
  <c r="BX48" i="7" s="1"/>
  <c r="CJ456" i="4"/>
  <c r="EH456" i="4" s="1"/>
  <c r="J24" i="7"/>
  <c r="M24" i="7" s="1"/>
  <c r="S24" i="7" s="1"/>
  <c r="BR23" i="7" s="1"/>
  <c r="DP23" i="7" s="1"/>
  <c r="CP462" i="4"/>
  <c r="EH473" i="4" s="1"/>
  <c r="J48" i="7"/>
  <c r="M48" i="7" s="1"/>
  <c r="S48" i="7" s="1"/>
  <c r="BX29" i="7" s="1"/>
  <c r="DP40" i="7" s="1"/>
  <c r="CQ477" i="4"/>
  <c r="K61" i="7"/>
  <c r="N61" i="7" s="1"/>
  <c r="T61" i="7" s="1"/>
  <c r="BY44" i="7" s="1"/>
  <c r="CI462" i="4"/>
  <c r="I29" i="7"/>
  <c r="L29" i="7" s="1"/>
  <c r="R29" i="7" s="1"/>
  <c r="BQ29" i="7" s="1"/>
  <c r="CO454" i="4"/>
  <c r="EG467" i="4" s="1"/>
  <c r="I41" i="7"/>
  <c r="L41" i="7" s="1"/>
  <c r="R41" i="7" s="1"/>
  <c r="BW21" i="7" s="1"/>
  <c r="DO34" i="7" s="1"/>
  <c r="CP459" i="4"/>
  <c r="EH472" i="4" s="1"/>
  <c r="J46" i="7"/>
  <c r="M46" i="7" s="1"/>
  <c r="S46" i="7" s="1"/>
  <c r="BX26" i="7" s="1"/>
  <c r="DP39" i="7" s="1"/>
  <c r="CP469" i="4"/>
  <c r="J54" i="7"/>
  <c r="M54" i="7" s="1"/>
  <c r="S54" i="7" s="1"/>
  <c r="BX36" i="7" s="1"/>
  <c r="CP478" i="4"/>
  <c r="J62" i="7"/>
  <c r="M62" i="7" s="1"/>
  <c r="S62" i="7" s="1"/>
  <c r="BX45" i="7" s="1"/>
  <c r="CI456" i="4"/>
  <c r="EG456" i="4" s="1"/>
  <c r="I24" i="7"/>
  <c r="L24" i="7" s="1"/>
  <c r="R24" i="7" s="1"/>
  <c r="BQ23" i="7" s="1"/>
  <c r="DO23" i="7" s="1"/>
  <c r="CO453" i="4"/>
  <c r="EG466" i="4" s="1"/>
  <c r="I40" i="7"/>
  <c r="L40" i="7" s="1"/>
  <c r="R40" i="7" s="1"/>
  <c r="BW20" i="7" s="1"/>
  <c r="DO33" i="7" s="1"/>
  <c r="CP458" i="4"/>
  <c r="EH471" i="4" s="1"/>
  <c r="J45" i="7"/>
  <c r="M45" i="7" s="1"/>
  <c r="S45" i="7" s="1"/>
  <c r="BX25" i="7" s="1"/>
  <c r="DP38" i="7" s="1"/>
  <c r="CQ464" i="4"/>
  <c r="K50" i="7"/>
  <c r="N50" i="7" s="1"/>
  <c r="T50" i="7" s="1"/>
  <c r="BY31" i="7" s="1"/>
  <c r="CO471" i="4"/>
  <c r="I56" i="7"/>
  <c r="L56" i="7" s="1"/>
  <c r="R56" i="7" s="1"/>
  <c r="BW38" i="7" s="1"/>
  <c r="CP477" i="4"/>
  <c r="J61" i="7"/>
  <c r="M61" i="7" s="1"/>
  <c r="S61" i="7" s="1"/>
  <c r="BX44" i="7" s="1"/>
  <c r="CJ453" i="4"/>
  <c r="EH455" i="4" s="1"/>
  <c r="J22" i="7"/>
  <c r="M22" i="7" s="1"/>
  <c r="S22" i="7" s="1"/>
  <c r="BR20" i="7" s="1"/>
  <c r="DP22" i="7" s="1"/>
  <c r="CI450" i="4"/>
  <c r="EG452" i="4" s="1"/>
  <c r="I19" i="7"/>
  <c r="L19" i="7" s="1"/>
  <c r="R19" i="7" s="1"/>
  <c r="BQ17" i="7" s="1"/>
  <c r="DO19" i="7" s="1"/>
  <c r="CQ476" i="4"/>
  <c r="K60" i="7"/>
  <c r="N60" i="7" s="1"/>
  <c r="T60" i="7" s="1"/>
  <c r="BY43" i="7" s="1"/>
  <c r="CK461" i="4"/>
  <c r="K28" i="7"/>
  <c r="N28" i="7" s="1"/>
  <c r="T28" i="7" s="1"/>
  <c r="BS28" i="7" s="1"/>
  <c r="CK460" i="4"/>
  <c r="K27" i="7"/>
  <c r="N27" i="7" s="1"/>
  <c r="T27" i="7" s="1"/>
  <c r="BS27" i="7" s="1"/>
  <c r="CO477" i="4"/>
  <c r="I61" i="7"/>
  <c r="L61" i="7" s="1"/>
  <c r="R61" i="7" s="1"/>
  <c r="BW44" i="7" s="1"/>
  <c r="CO452" i="4"/>
  <c r="EG465" i="4" s="1"/>
  <c r="I39" i="7"/>
  <c r="L39" i="7" s="1"/>
  <c r="R39" i="7" s="1"/>
  <c r="BW19" i="7" s="1"/>
  <c r="DO32" i="7" s="1"/>
  <c r="CQ455" i="4"/>
  <c r="K42" i="7"/>
  <c r="N42" i="7" s="1"/>
  <c r="T42" i="7" s="1"/>
  <c r="BY22" i="7" s="1"/>
  <c r="CP455" i="4"/>
  <c r="EH468" i="4" s="1"/>
  <c r="J42" i="7"/>
  <c r="M42" i="7" s="1"/>
  <c r="S42" i="7" s="1"/>
  <c r="BX22" i="7" s="1"/>
  <c r="DP35" i="7" s="1"/>
  <c r="CO455" i="4"/>
  <c r="EG468" i="4" s="1"/>
  <c r="I42" i="7"/>
  <c r="L42" i="7" s="1"/>
  <c r="R42" i="7" s="1"/>
  <c r="BW22" i="7" s="1"/>
  <c r="DO35" i="7" s="1"/>
  <c r="CQ474" i="4"/>
  <c r="K58" i="7"/>
  <c r="N58" i="7" s="1"/>
  <c r="T58" i="7" s="1"/>
  <c r="BY41" i="7" s="1"/>
  <c r="CP474" i="4"/>
  <c r="J58" i="7"/>
  <c r="M58" i="7" s="1"/>
  <c r="S58" i="7" s="1"/>
  <c r="BX41" i="7" s="1"/>
  <c r="CO474" i="4"/>
  <c r="I58" i="7"/>
  <c r="L58" i="7" s="1"/>
  <c r="R58" i="7" s="1"/>
  <c r="BW41" i="7" s="1"/>
  <c r="CP447" i="4"/>
  <c r="EH462" i="4" s="1"/>
  <c r="J35" i="7"/>
  <c r="M35" i="7" s="1"/>
  <c r="S35" i="7" s="1"/>
  <c r="BX14" i="7" s="1"/>
  <c r="DP29" i="7" s="1"/>
  <c r="CO447" i="4"/>
  <c r="EG462" i="4" s="1"/>
  <c r="I35" i="7"/>
  <c r="L35" i="7" s="1"/>
  <c r="R35" i="7" s="1"/>
  <c r="BW14" i="7" s="1"/>
  <c r="DO29" i="7" s="1"/>
  <c r="CQ446" i="4"/>
  <c r="K34" i="7"/>
  <c r="N34" i="7" s="1"/>
  <c r="T34" i="7" s="1"/>
  <c r="BY13" i="7" s="1"/>
  <c r="CP448" i="4"/>
  <c r="EH463" i="4" s="1"/>
  <c r="J36" i="7"/>
  <c r="M36" i="7" s="1"/>
  <c r="S36" i="7" s="1"/>
  <c r="BX15" i="7" s="1"/>
  <c r="DP30" i="7" s="1"/>
  <c r="CO448" i="4"/>
  <c r="EG463" i="4" s="1"/>
  <c r="I36" i="7"/>
  <c r="L36" i="7" s="1"/>
  <c r="R36" i="7" s="1"/>
  <c r="BW15" i="7" s="1"/>
  <c r="DO30" i="7" s="1"/>
  <c r="CP446" i="4"/>
  <c r="EH461" i="4" s="1"/>
  <c r="J34" i="7"/>
  <c r="M34" i="7" s="1"/>
  <c r="S34" i="7" s="1"/>
  <c r="BX13" i="7" s="1"/>
  <c r="DP28" i="7" s="1"/>
  <c r="CQ448" i="4"/>
  <c r="K36" i="7"/>
  <c r="N36" i="7" s="1"/>
  <c r="T36" i="7" s="1"/>
  <c r="BY15" i="7" s="1"/>
  <c r="CQ447" i="4"/>
  <c r="K35" i="7"/>
  <c r="N35" i="7" s="1"/>
  <c r="T35" i="7" s="1"/>
  <c r="BY14" i="7" s="1"/>
  <c r="CO446" i="4"/>
  <c r="EG461" i="4" s="1"/>
  <c r="I34" i="7"/>
  <c r="L34" i="7" s="1"/>
  <c r="R34" i="7" s="1"/>
  <c r="BW13" i="7" s="1"/>
  <c r="DO28" i="7" s="1"/>
  <c r="CK457" i="4"/>
  <c r="K25" i="7"/>
  <c r="N25" i="7" s="1"/>
  <c r="T25" i="7" s="1"/>
  <c r="BS24" i="7" s="1"/>
  <c r="BS22" i="7" s="1"/>
  <c r="CJ457" i="4"/>
  <c r="EH457" i="4" s="1"/>
  <c r="J25" i="7"/>
  <c r="M25" i="7" s="1"/>
  <c r="S25" i="7" s="1"/>
  <c r="BR24" i="7" s="1"/>
  <c r="DP24" i="7" s="1"/>
  <c r="CI457" i="4"/>
  <c r="EG457" i="4" s="1"/>
  <c r="I25" i="7"/>
  <c r="L25" i="7" s="1"/>
  <c r="R25" i="7" s="1"/>
  <c r="BQ24" i="7" s="1"/>
  <c r="DO24" i="7" s="1"/>
  <c r="CK452" i="4"/>
  <c r="K21" i="7"/>
  <c r="N21" i="7" s="1"/>
  <c r="T21" i="7" s="1"/>
  <c r="BS19" i="7" s="1"/>
  <c r="CJ452" i="4"/>
  <c r="EH454" i="4" s="1"/>
  <c r="J21" i="7"/>
  <c r="M21" i="7" s="1"/>
  <c r="S21" i="7" s="1"/>
  <c r="BR19" i="7" s="1"/>
  <c r="DP21" i="7" s="1"/>
  <c r="CI452" i="4"/>
  <c r="EG454" i="4" s="1"/>
  <c r="I21" i="7"/>
  <c r="L21" i="7" s="1"/>
  <c r="R21" i="7" s="1"/>
  <c r="BQ19" i="7" s="1"/>
  <c r="DO21" i="7" s="1"/>
  <c r="CP228" i="4"/>
  <c r="CP268" i="4" s="1"/>
  <c r="CY300" i="4"/>
  <c r="CO300" i="4"/>
  <c r="CO340" i="4" s="1"/>
  <c r="DW85" i="4"/>
  <c r="DA14" i="5"/>
  <c r="DA13" i="5" s="1"/>
  <c r="DV329" i="4"/>
  <c r="EX13" i="5"/>
  <c r="EH40" i="5"/>
  <c r="DZ23" i="5"/>
  <c r="DZ33" i="5" s="1"/>
  <c r="CQ84" i="4"/>
  <c r="CQ124" i="4" s="1"/>
  <c r="CQ156" i="4"/>
  <c r="CQ196" i="4" s="1"/>
  <c r="DQ229" i="4"/>
  <c r="DL22" i="5"/>
  <c r="DQ33" i="5"/>
  <c r="FI43" i="5" s="1"/>
  <c r="FI27" i="5" s="1"/>
  <c r="CK228" i="4"/>
  <c r="CK268" i="4" s="1"/>
  <c r="DQ96" i="4"/>
  <c r="DO96" i="4"/>
  <c r="DE179" i="4"/>
  <c r="CZ237" i="4"/>
  <c r="DX329" i="4"/>
  <c r="DP301" i="4"/>
  <c r="DW336" i="4"/>
  <c r="DV401" i="4"/>
  <c r="DY401" i="4"/>
  <c r="EZ14" i="5"/>
  <c r="EQ17" i="5"/>
  <c r="DB71" i="5"/>
  <c r="DY24" i="4"/>
  <c r="CY381" i="4"/>
  <c r="DR17" i="5"/>
  <c r="DF12" i="4"/>
  <c r="DF33" i="4" s="1"/>
  <c r="CK12" i="4"/>
  <c r="CK52" i="4" s="1"/>
  <c r="DR96" i="4"/>
  <c r="DP96" i="4"/>
  <c r="DW312" i="4"/>
  <c r="DV336" i="4"/>
  <c r="DF395" i="4"/>
  <c r="DG228" i="4"/>
  <c r="DY240" i="4"/>
  <c r="DA84" i="4"/>
  <c r="DA126" i="4" s="1"/>
  <c r="DA228" i="4"/>
  <c r="DA270" i="4" s="1"/>
  <c r="DA250" i="4"/>
  <c r="DF35" i="4"/>
  <c r="EY16" i="5"/>
  <c r="CU71" i="5"/>
  <c r="EX38" i="5"/>
  <c r="EW44" i="5"/>
  <c r="EG40" i="5"/>
  <c r="EH47" i="5"/>
  <c r="DP28" i="5"/>
  <c r="DR40" i="5"/>
  <c r="EX19" i="5"/>
  <c r="EW19" i="5"/>
  <c r="EZ48" i="5"/>
  <c r="EG47" i="5"/>
  <c r="EY48" i="5"/>
  <c r="EQ32" i="5"/>
  <c r="EP32" i="5"/>
  <c r="ES26" i="5"/>
  <c r="ER26" i="5"/>
  <c r="EZ18" i="5"/>
  <c r="EY18" i="5"/>
  <c r="BQ36" i="5"/>
  <c r="EF15" i="5" s="1"/>
  <c r="BK71" i="5"/>
  <c r="EW29" i="5"/>
  <c r="EX29" i="5"/>
  <c r="EZ27" i="5"/>
  <c r="EY27" i="5"/>
  <c r="ES25" i="5"/>
  <c r="ER25" i="5"/>
  <c r="EA12" i="5"/>
  <c r="ER13" i="5"/>
  <c r="ES13" i="5"/>
  <c r="EB12" i="5"/>
  <c r="ER16" i="5"/>
  <c r="ES16" i="5"/>
  <c r="EX48" i="5"/>
  <c r="EF47" i="5"/>
  <c r="EW48" i="5"/>
  <c r="EW24" i="5"/>
  <c r="EF23" i="5"/>
  <c r="EX24" i="5"/>
  <c r="EX17" i="5"/>
  <c r="EP19" i="5"/>
  <c r="DO312" i="4"/>
  <c r="DQ40" i="5"/>
  <c r="DK26" i="5"/>
  <c r="FI25" i="5" s="1"/>
  <c r="FI14" i="5" s="1"/>
  <c r="EX25" i="5"/>
  <c r="EW25" i="5"/>
  <c r="ES14" i="5"/>
  <c r="ER14" i="5"/>
  <c r="EY37" i="5"/>
  <c r="GJ17" i="5"/>
  <c r="GN17" i="5" s="1"/>
  <c r="EZ37" i="5"/>
  <c r="EP29" i="5"/>
  <c r="EQ29" i="5"/>
  <c r="EZ25" i="5"/>
  <c r="EY25" i="5"/>
  <c r="EX49" i="5"/>
  <c r="EW49" i="5"/>
  <c r="EX42" i="5"/>
  <c r="GL35" i="5"/>
  <c r="GN35" i="5" s="1"/>
  <c r="EW42" i="5"/>
  <c r="EZ44" i="5"/>
  <c r="GK24" i="5"/>
  <c r="GN24" i="5" s="1"/>
  <c r="EY44" i="5"/>
  <c r="EQ28" i="5"/>
  <c r="EP28" i="5"/>
  <c r="EZ42" i="5"/>
  <c r="GK22" i="5"/>
  <c r="GN22" i="5" s="1"/>
  <c r="EY42" i="5"/>
  <c r="ES17" i="5"/>
  <c r="ER17" i="5"/>
  <c r="ES32" i="5"/>
  <c r="ER32" i="5"/>
  <c r="GL37" i="5"/>
  <c r="GN37" i="5" s="1"/>
  <c r="ES31" i="5"/>
  <c r="ER31" i="5"/>
  <c r="ER30" i="5"/>
  <c r="ES30" i="5"/>
  <c r="EW14" i="5"/>
  <c r="EX14" i="5"/>
  <c r="EX26" i="5"/>
  <c r="EW26" i="5"/>
  <c r="FM30" i="5" s="1"/>
  <c r="FM29" i="5" s="1"/>
  <c r="EZ28" i="5"/>
  <c r="EY28" i="5"/>
  <c r="EZ41" i="5"/>
  <c r="EP16" i="5"/>
  <c r="DQ17" i="5"/>
  <c r="FL106" i="4"/>
  <c r="FN106" i="4" s="1"/>
  <c r="DF448" i="4"/>
  <c r="AZ504" i="4"/>
  <c r="CZ300" i="4"/>
  <c r="DO300" i="4" s="1"/>
  <c r="DP33" i="5"/>
  <c r="FH43" i="5" s="1"/>
  <c r="FH27" i="5" s="1"/>
  <c r="DK22" i="5"/>
  <c r="DQ28" i="5"/>
  <c r="DQ12" i="5"/>
  <c r="DJ22" i="5"/>
  <c r="EX16" i="5"/>
  <c r="EW16" i="5"/>
  <c r="ES18" i="5"/>
  <c r="ER18" i="5"/>
  <c r="EX41" i="5"/>
  <c r="GL34" i="5"/>
  <c r="GN34" i="5" s="1"/>
  <c r="EF40" i="5"/>
  <c r="EW41" i="5"/>
  <c r="ES27" i="5"/>
  <c r="ER27" i="5"/>
  <c r="ES15" i="5"/>
  <c r="ER15" i="5"/>
  <c r="BL71" i="5"/>
  <c r="BR36" i="5"/>
  <c r="EX28" i="5"/>
  <c r="EW28" i="5"/>
  <c r="EW20" i="5"/>
  <c r="EY20" i="5"/>
  <c r="EZ20" i="5"/>
  <c r="EX45" i="5"/>
  <c r="GL13" i="5"/>
  <c r="EW45" i="5"/>
  <c r="ES24" i="5"/>
  <c r="FN22" i="5" s="1"/>
  <c r="EA23" i="5"/>
  <c r="ER24" i="5"/>
  <c r="EZ24" i="5"/>
  <c r="EG23" i="5"/>
  <c r="EY24" i="5"/>
  <c r="EQ31" i="5"/>
  <c r="EP31" i="5"/>
  <c r="EX44" i="5"/>
  <c r="EW17" i="5"/>
  <c r="EY17" i="5"/>
  <c r="EZ17" i="5"/>
  <c r="EZ16" i="5"/>
  <c r="EZ29" i="5"/>
  <c r="EY29" i="5"/>
  <c r="EX43" i="5"/>
  <c r="GL36" i="5"/>
  <c r="GN36" i="5" s="1"/>
  <c r="EW43" i="5"/>
  <c r="EY41" i="5"/>
  <c r="EP18" i="5"/>
  <c r="EQ15" i="5"/>
  <c r="EQ16" i="5"/>
  <c r="EQ13" i="5"/>
  <c r="EP14" i="5"/>
  <c r="DF22" i="4"/>
  <c r="DX180" i="4"/>
  <c r="DW384" i="4"/>
  <c r="DR312" i="4"/>
  <c r="DJ26" i="5"/>
  <c r="FH25" i="5" s="1"/>
  <c r="DL12" i="5"/>
  <c r="DG448" i="4"/>
  <c r="DX448" i="4" s="1"/>
  <c r="BA504" i="4"/>
  <c r="DL26" i="5"/>
  <c r="DR12" i="5"/>
  <c r="DP12" i="5"/>
  <c r="DP17" i="5"/>
  <c r="DR33" i="5"/>
  <c r="DK12" i="5"/>
  <c r="EY43" i="5"/>
  <c r="GK23" i="5"/>
  <c r="GN23" i="5" s="1"/>
  <c r="EZ43" i="5"/>
  <c r="EH23" i="5"/>
  <c r="EH30" i="5" s="1"/>
  <c r="ES29" i="5"/>
  <c r="ER29" i="5"/>
  <c r="EZ13" i="5"/>
  <c r="EY13" i="5"/>
  <c r="ES19" i="5"/>
  <c r="ER19" i="5"/>
  <c r="EX37" i="5"/>
  <c r="GJ30" i="5"/>
  <c r="GN30" i="5" s="1"/>
  <c r="EW37" i="5"/>
  <c r="EX18" i="5"/>
  <c r="EW18" i="5"/>
  <c r="BM71" i="5"/>
  <c r="BS36" i="5"/>
  <c r="EH15" i="5" s="1"/>
  <c r="EZ26" i="5"/>
  <c r="EY26" i="5"/>
  <c r="FN30" i="5" s="1"/>
  <c r="FN29" i="5" s="1"/>
  <c r="EX36" i="5"/>
  <c r="GJ29" i="5"/>
  <c r="EF35" i="5"/>
  <c r="EW36" i="5"/>
  <c r="EQ27" i="5"/>
  <c r="EP27" i="5"/>
  <c r="EX27" i="5"/>
  <c r="EW27" i="5"/>
  <c r="EZ45" i="5"/>
  <c r="GK13" i="5"/>
  <c r="EY45" i="5"/>
  <c r="EY36" i="5"/>
  <c r="EG35" i="5"/>
  <c r="GJ16" i="5"/>
  <c r="EZ36" i="5"/>
  <c r="EH35" i="5"/>
  <c r="EQ25" i="5"/>
  <c r="EP25" i="5"/>
  <c r="EZ38" i="5"/>
  <c r="GJ18" i="5"/>
  <c r="GN18" i="5" s="1"/>
  <c r="EY38" i="5"/>
  <c r="EZ19" i="5"/>
  <c r="EY19" i="5"/>
  <c r="EQ26" i="5"/>
  <c r="EP26" i="5"/>
  <c r="EZ49" i="5"/>
  <c r="EY49" i="5"/>
  <c r="EQ18" i="5"/>
  <c r="EP17" i="5"/>
  <c r="EP13" i="5"/>
  <c r="EQ14" i="5"/>
  <c r="DG251" i="4"/>
  <c r="DG268" i="4" s="1"/>
  <c r="DF156" i="4"/>
  <c r="DF198" i="4" s="1"/>
  <c r="DV324" i="4"/>
  <c r="CA453" i="4"/>
  <c r="EV453" i="4" s="1"/>
  <c r="CA459" i="4"/>
  <c r="AZ26" i="7" s="1"/>
  <c r="BC26" i="7" s="1"/>
  <c r="BI26" i="7" s="1"/>
  <c r="DW180" i="4"/>
  <c r="CO372" i="4"/>
  <c r="CO412" i="4" s="1"/>
  <c r="DF323" i="4"/>
  <c r="DF340" i="4" s="1"/>
  <c r="DP229" i="4"/>
  <c r="CP84" i="4"/>
  <c r="CP124" i="4" s="1"/>
  <c r="FL322" i="4"/>
  <c r="FN322" i="4" s="1"/>
  <c r="CQ372" i="4"/>
  <c r="CQ412" i="4" s="1"/>
  <c r="CQ12" i="4"/>
  <c r="CQ52" i="4" s="1"/>
  <c r="DX41" i="4"/>
  <c r="DG372" i="4"/>
  <c r="DX372" i="4" s="1"/>
  <c r="FJ389" i="4"/>
  <c r="FN389" i="4" s="1"/>
  <c r="DA156" i="4"/>
  <c r="DA198" i="4" s="1"/>
  <c r="CJ84" i="4"/>
  <c r="CJ124" i="4" s="1"/>
  <c r="DA300" i="4"/>
  <c r="DA342" i="4" s="1"/>
  <c r="DG395" i="4"/>
  <c r="DG412" i="4" s="1"/>
  <c r="CI228" i="4"/>
  <c r="CI268" i="4" s="1"/>
  <c r="DV180" i="4"/>
  <c r="DX252" i="4"/>
  <c r="CY228" i="4"/>
  <c r="CY270" i="4" s="1"/>
  <c r="DX312" i="4"/>
  <c r="CA484" i="4"/>
  <c r="FA454" i="4" s="1"/>
  <c r="FA452" i="4" s="1"/>
  <c r="FA456" i="4" s="1"/>
  <c r="DW96" i="4"/>
  <c r="DF84" i="4"/>
  <c r="FJ101" i="4"/>
  <c r="FN101" i="4" s="1"/>
  <c r="DX168" i="4"/>
  <c r="DY252" i="4"/>
  <c r="DO240" i="4"/>
  <c r="DE323" i="4"/>
  <c r="DY312" i="4"/>
  <c r="DY384" i="4"/>
  <c r="FL394" i="4"/>
  <c r="FN394" i="4" s="1"/>
  <c r="DY185" i="4"/>
  <c r="DQ168" i="4"/>
  <c r="DG300" i="4"/>
  <c r="DG321" i="4" s="1"/>
  <c r="DQ240" i="4"/>
  <c r="DE107" i="4"/>
  <c r="DV107" i="4" s="1"/>
  <c r="DY180" i="4"/>
  <c r="CZ228" i="4"/>
  <c r="CZ270" i="4" s="1"/>
  <c r="FJ317" i="4"/>
  <c r="FN317" i="4" s="1"/>
  <c r="FK309" i="4"/>
  <c r="FK315" i="4" s="1"/>
  <c r="DV108" i="4"/>
  <c r="DO229" i="4"/>
  <c r="FL250" i="4"/>
  <c r="DE382" i="4"/>
  <c r="FK93" i="4"/>
  <c r="DR168" i="4"/>
  <c r="DX96" i="4"/>
  <c r="DX373" i="4"/>
  <c r="DG12" i="4"/>
  <c r="DG33" i="4" s="1"/>
  <c r="DX24" i="4"/>
  <c r="DY168" i="4"/>
  <c r="DV168" i="4"/>
  <c r="DP240" i="4"/>
  <c r="DY329" i="4"/>
  <c r="DR301" i="4"/>
  <c r="DR384" i="4"/>
  <c r="CJ228" i="4"/>
  <c r="CJ268" i="4" s="1"/>
  <c r="DX229" i="4"/>
  <c r="CZ322" i="4"/>
  <c r="DY373" i="4"/>
  <c r="DY96" i="4"/>
  <c r="CA457" i="4"/>
  <c r="EV457" i="4" s="1"/>
  <c r="DY85" i="4"/>
  <c r="DV96" i="4"/>
  <c r="DV373" i="4"/>
  <c r="CZ372" i="4"/>
  <c r="CZ414" i="4" s="1"/>
  <c r="DX401" i="4"/>
  <c r="DV459" i="4"/>
  <c r="EL463" i="4" s="1"/>
  <c r="EL462" i="4" s="1"/>
  <c r="FK237" i="4"/>
  <c r="DY449" i="4"/>
  <c r="DG94" i="4"/>
  <c r="DE84" i="4"/>
  <c r="DX85" i="4"/>
  <c r="DE372" i="4"/>
  <c r="DW372" i="4" s="1"/>
  <c r="DR373" i="4"/>
  <c r="CA447" i="4"/>
  <c r="AZ14" i="7" s="1"/>
  <c r="BC14" i="7" s="1"/>
  <c r="FJ450" i="4"/>
  <c r="FN450" i="4" s="1"/>
  <c r="DE103" i="4"/>
  <c r="CB484" i="4"/>
  <c r="BA51" i="7" s="1"/>
  <c r="BD51" i="7" s="1"/>
  <c r="BJ51" i="7" s="1"/>
  <c r="DO373" i="4"/>
  <c r="DQ373" i="4"/>
  <c r="DW447" i="4"/>
  <c r="FN381" i="4"/>
  <c r="CQ342" i="4"/>
  <c r="DG249" i="4"/>
  <c r="FK99" i="4"/>
  <c r="FK112" i="4" s="1"/>
  <c r="FN93" i="4"/>
  <c r="FN304" i="4"/>
  <c r="FJ315" i="4"/>
  <c r="FJ387" i="4"/>
  <c r="FN387" i="4" s="1"/>
  <c r="FN376" i="4"/>
  <c r="FN165" i="4"/>
  <c r="FK400" i="4"/>
  <c r="DV395" i="4"/>
  <c r="DF414" i="4"/>
  <c r="DF393" i="4"/>
  <c r="CP414" i="4"/>
  <c r="EV418" i="4" s="1"/>
  <c r="CJ412" i="4"/>
  <c r="DF412" i="4"/>
  <c r="FL400" i="4"/>
  <c r="DY300" i="4"/>
  <c r="CY342" i="4"/>
  <c r="CP342" i="4"/>
  <c r="EV346" i="4" s="1"/>
  <c r="CJ340" i="4"/>
  <c r="DX323" i="4"/>
  <c r="DE321" i="4"/>
  <c r="DE342" i="4"/>
  <c r="DV300" i="4"/>
  <c r="CO268" i="4"/>
  <c r="CO270" i="4"/>
  <c r="EL249" i="4" s="1"/>
  <c r="EL245" i="4" s="1"/>
  <c r="EL257" i="4" s="1"/>
  <c r="DF268" i="4"/>
  <c r="DR228" i="4"/>
  <c r="FN250" i="4"/>
  <c r="FL256" i="4"/>
  <c r="DE249" i="4"/>
  <c r="DG198" i="4"/>
  <c r="DG177" i="4"/>
  <c r="CZ198" i="4"/>
  <c r="CP198" i="4"/>
  <c r="EH202" i="4" s="1"/>
  <c r="CJ196" i="4"/>
  <c r="FN160" i="4"/>
  <c r="FJ171" i="4"/>
  <c r="DE177" i="4"/>
  <c r="DE198" i="4"/>
  <c r="FN178" i="4"/>
  <c r="FL184" i="4"/>
  <c r="DF196" i="4"/>
  <c r="DY179" i="4"/>
  <c r="DX179" i="4"/>
  <c r="DV179" i="4"/>
  <c r="DE196" i="4"/>
  <c r="DW179" i="4"/>
  <c r="CY198" i="4"/>
  <c r="DO156" i="4"/>
  <c r="DP156" i="4"/>
  <c r="CO198" i="4"/>
  <c r="EL177" i="4" s="1"/>
  <c r="EL173" i="4" s="1"/>
  <c r="EL185" i="4" s="1"/>
  <c r="DF126" i="4"/>
  <c r="DF124" i="4"/>
  <c r="DY107" i="4"/>
  <c r="DX107" i="4"/>
  <c r="DW107" i="4"/>
  <c r="CZ126" i="4"/>
  <c r="DQ84" i="4"/>
  <c r="DP84" i="4"/>
  <c r="FJ112" i="4"/>
  <c r="CB432" i="4"/>
  <c r="CB216" i="4"/>
  <c r="CB288" i="4"/>
  <c r="CB360" i="4"/>
  <c r="BZ432" i="4"/>
  <c r="BZ288" i="4"/>
  <c r="BZ144" i="4"/>
  <c r="BZ216" i="4"/>
  <c r="BZ360" i="4"/>
  <c r="CB144" i="4"/>
  <c r="FK455" i="4" l="1"/>
  <c r="DP450" i="4"/>
  <c r="DR451" i="4"/>
  <c r="DV451" i="4"/>
  <c r="DV474" i="4"/>
  <c r="DV449" i="4"/>
  <c r="DQ450" i="4"/>
  <c r="DO463" i="4"/>
  <c r="DV475" i="4"/>
  <c r="DX450" i="4"/>
  <c r="DQ457" i="4"/>
  <c r="DQ463" i="4"/>
  <c r="DY457" i="4"/>
  <c r="DY451" i="4"/>
  <c r="EL24" i="4"/>
  <c r="DP451" i="4"/>
  <c r="DP457" i="4"/>
  <c r="EL455" i="4" s="1"/>
  <c r="DW452" i="4"/>
  <c r="DP465" i="4"/>
  <c r="DY477" i="4"/>
  <c r="DQ449" i="4"/>
  <c r="DV450" i="4"/>
  <c r="DO457" i="4"/>
  <c r="EI29" i="7"/>
  <c r="EI34" i="7"/>
  <c r="DE126" i="4"/>
  <c r="DY448" i="4"/>
  <c r="EM469" i="4" s="1"/>
  <c r="EM468" i="4" s="1"/>
  <c r="DX474" i="4"/>
  <c r="DQ451" i="4"/>
  <c r="DP461" i="4"/>
  <c r="DQ460" i="4"/>
  <c r="DR459" i="4"/>
  <c r="DP459" i="4"/>
  <c r="DG130" i="4"/>
  <c r="EH346" i="4"/>
  <c r="EM380" i="4"/>
  <c r="EM384" i="4" s="1"/>
  <c r="CO126" i="4"/>
  <c r="CY126" i="4"/>
  <c r="DE124" i="4"/>
  <c r="DV228" i="4"/>
  <c r="DW300" i="4"/>
  <c r="DE393" i="4"/>
  <c r="DX228" i="4"/>
  <c r="EU274" i="4"/>
  <c r="DY228" i="4"/>
  <c r="DY84" i="4"/>
  <c r="EH29" i="7"/>
  <c r="EH28" i="7" s="1"/>
  <c r="EM393" i="4"/>
  <c r="EM389" i="4" s="1"/>
  <c r="EM401" i="4" s="1"/>
  <c r="EM404" i="4" s="1"/>
  <c r="EM418" i="4" s="1"/>
  <c r="DW228" i="4"/>
  <c r="DG105" i="4"/>
  <c r="DF270" i="4"/>
  <c r="FN309" i="4"/>
  <c r="EV447" i="4"/>
  <c r="EV481" i="4" s="1"/>
  <c r="FA476" i="4" s="1"/>
  <c r="FA490" i="4" s="1"/>
  <c r="DV478" i="4"/>
  <c r="GB40" i="5"/>
  <c r="EL96" i="4"/>
  <c r="DF54" i="4"/>
  <c r="DQ12" i="4"/>
  <c r="FN17" i="5"/>
  <c r="FN14" i="5" s="1"/>
  <c r="FJ449" i="4"/>
  <c r="FN449" i="4" s="1"/>
  <c r="DE468" i="4"/>
  <c r="FM17" i="5"/>
  <c r="FM14" i="5" s="1"/>
  <c r="DO462" i="4"/>
  <c r="DR460" i="4"/>
  <c r="FN20" i="5"/>
  <c r="DZ11" i="5"/>
  <c r="FM20" i="5"/>
  <c r="DQ448" i="4"/>
  <c r="CZ54" i="4"/>
  <c r="DR12" i="4"/>
  <c r="DA445" i="4"/>
  <c r="EQ12" i="5"/>
  <c r="DG202" i="4"/>
  <c r="CZ342" i="4"/>
  <c r="DV372" i="4"/>
  <c r="DV469" i="4"/>
  <c r="EM168" i="4"/>
  <c r="EH418" i="4"/>
  <c r="DX35" i="4"/>
  <c r="DV84" i="4"/>
  <c r="DF105" i="4"/>
  <c r="DR156" i="4"/>
  <c r="FJ256" i="4"/>
  <c r="DE268" i="4"/>
  <c r="DX251" i="4"/>
  <c r="DY323" i="4"/>
  <c r="DF342" i="4"/>
  <c r="DE414" i="4"/>
  <c r="CQ270" i="4"/>
  <c r="DG270" i="4"/>
  <c r="DG274" i="4" s="1"/>
  <c r="DW470" i="4"/>
  <c r="DR449" i="4"/>
  <c r="DV476" i="4"/>
  <c r="DX451" i="4"/>
  <c r="EH35" i="7"/>
  <c r="EH34" i="7" s="1"/>
  <c r="GA40" i="5"/>
  <c r="EU202" i="4"/>
  <c r="EM177" i="4"/>
  <c r="EM173" i="4" s="1"/>
  <c r="EM185" i="4" s="1"/>
  <c r="EM20" i="4"/>
  <c r="EM24" i="4" s="1"/>
  <c r="EV202" i="4"/>
  <c r="EL260" i="4"/>
  <c r="EL274" i="4" s="1"/>
  <c r="EG274" i="4"/>
  <c r="DR84" i="4"/>
  <c r="DX84" i="4"/>
  <c r="DQ156" i="4"/>
  <c r="DW251" i="4"/>
  <c r="DW462" i="4"/>
  <c r="EM481" i="4"/>
  <c r="EL480" i="4"/>
  <c r="EL168" i="4"/>
  <c r="EL188" i="4" s="1"/>
  <c r="EL202" i="4" s="1"/>
  <c r="DW84" i="4"/>
  <c r="DE270" i="4"/>
  <c r="DY251" i="4"/>
  <c r="CO342" i="4"/>
  <c r="EG346" i="4" s="1"/>
  <c r="DG342" i="4"/>
  <c r="DG346" i="4" s="1"/>
  <c r="EM453" i="4"/>
  <c r="DV453" i="4"/>
  <c r="DY461" i="4"/>
  <c r="DW475" i="4"/>
  <c r="DR457" i="4"/>
  <c r="EM455" i="4" s="1"/>
  <c r="DY450" i="4"/>
  <c r="DW323" i="4"/>
  <c r="DY395" i="4"/>
  <c r="CP473" i="4"/>
  <c r="DP464" i="4"/>
  <c r="DX452" i="4"/>
  <c r="FW48" i="5"/>
  <c r="EM321" i="4"/>
  <c r="EM317" i="4" s="1"/>
  <c r="EM329" i="4" s="1"/>
  <c r="EM332" i="4" s="1"/>
  <c r="EM346" i="4" s="1"/>
  <c r="EG202" i="4"/>
  <c r="FN21" i="5"/>
  <c r="EI14" i="7"/>
  <c r="EI28" i="7"/>
  <c r="EI40" i="7" s="1"/>
  <c r="CQ473" i="4"/>
  <c r="CO481" i="4"/>
  <c r="CZ29" i="7"/>
  <c r="GA23" i="5"/>
  <c r="CP54" i="4"/>
  <c r="EH58" i="4" s="1"/>
  <c r="CA486" i="4"/>
  <c r="AZ53" i="7" s="1"/>
  <c r="EM33" i="4"/>
  <c r="EM29" i="4" s="1"/>
  <c r="EM41" i="4" s="1"/>
  <c r="FI48" i="5"/>
  <c r="GB23" i="5"/>
  <c r="FM21" i="5"/>
  <c r="ED27" i="7"/>
  <c r="DT47" i="7"/>
  <c r="DU48" i="7"/>
  <c r="DP460" i="4"/>
  <c r="DW395" i="4"/>
  <c r="CO414" i="4"/>
  <c r="DO459" i="4"/>
  <c r="DO450" i="4"/>
  <c r="DV452" i="4"/>
  <c r="DW451" i="4"/>
  <c r="EY40" i="5"/>
  <c r="CO47" i="7"/>
  <c r="CP450" i="4"/>
  <c r="CP461" i="4"/>
  <c r="DX395" i="4"/>
  <c r="FN403" i="4"/>
  <c r="DE340" i="4"/>
  <c r="DP300" i="4"/>
  <c r="BX40" i="7"/>
  <c r="BW33" i="7"/>
  <c r="DO43" i="7" s="1"/>
  <c r="DO27" i="7" s="1"/>
  <c r="DX481" i="4"/>
  <c r="DQ300" i="4"/>
  <c r="DR300" i="4"/>
  <c r="DV323" i="4"/>
  <c r="EQ23" i="5"/>
  <c r="DP462" i="4"/>
  <c r="FL470" i="4"/>
  <c r="FN470" i="4" s="1"/>
  <c r="DW471" i="4"/>
  <c r="CK459" i="4"/>
  <c r="CJ445" i="4"/>
  <c r="CQ450" i="4"/>
  <c r="CQ466" i="4"/>
  <c r="CK445" i="4"/>
  <c r="DW478" i="4"/>
  <c r="DG473" i="4"/>
  <c r="DF445" i="4"/>
  <c r="CZ456" i="4"/>
  <c r="DG445" i="4"/>
  <c r="DG454" i="4" s="1"/>
  <c r="DE480" i="4"/>
  <c r="DV480" i="4" s="1"/>
  <c r="DR452" i="4"/>
  <c r="DY471" i="4"/>
  <c r="DR464" i="4"/>
  <c r="DG456" i="4"/>
  <c r="DG463" i="4" s="1"/>
  <c r="DY476" i="4"/>
  <c r="DR465" i="4"/>
  <c r="DY452" i="4"/>
  <c r="DW458" i="4"/>
  <c r="DX453" i="4"/>
  <c r="DQ447" i="4"/>
  <c r="DX482" i="4"/>
  <c r="CO40" i="7"/>
  <c r="CQ198" i="4"/>
  <c r="DV460" i="4"/>
  <c r="DE445" i="4"/>
  <c r="DE454" i="4" s="1"/>
  <c r="DY446" i="4"/>
  <c r="DV481" i="4"/>
  <c r="DY470" i="4"/>
  <c r="DW457" i="4"/>
  <c r="DY481" i="4"/>
  <c r="DW476" i="4"/>
  <c r="DX459" i="4"/>
  <c r="EM463" i="4" s="1"/>
  <c r="EM462" i="4" s="1"/>
  <c r="DY447" i="4"/>
  <c r="DQ464" i="4"/>
  <c r="DX476" i="4"/>
  <c r="DX457" i="4"/>
  <c r="DY453" i="4"/>
  <c r="EH34" i="5"/>
  <c r="EH51" i="5" s="1"/>
  <c r="FL112" i="4"/>
  <c r="FN112" i="4" s="1"/>
  <c r="FN116" i="4" s="1"/>
  <c r="DX469" i="4"/>
  <c r="EM450" i="4" s="1"/>
  <c r="EM447" i="4" s="1"/>
  <c r="DV470" i="4"/>
  <c r="DX446" i="4"/>
  <c r="DY482" i="4"/>
  <c r="FL446" i="4"/>
  <c r="DW461" i="4"/>
  <c r="DW481" i="4"/>
  <c r="DR463" i="4"/>
  <c r="DY478" i="4"/>
  <c r="DE456" i="4"/>
  <c r="DE463" i="4" s="1"/>
  <c r="DW446" i="4"/>
  <c r="DQ465" i="4"/>
  <c r="FJ462" i="4"/>
  <c r="FN462" i="4" s="1"/>
  <c r="FL468" i="4"/>
  <c r="FN468" i="4" s="1"/>
  <c r="FK456" i="4"/>
  <c r="FN456" i="4" s="1"/>
  <c r="DF456" i="4"/>
  <c r="DV482" i="4"/>
  <c r="CQ445" i="4"/>
  <c r="CO473" i="4"/>
  <c r="CI455" i="4"/>
  <c r="CI459" i="4"/>
  <c r="EG458" i="4" s="1"/>
  <c r="EG447" i="4" s="1"/>
  <c r="CJ459" i="4"/>
  <c r="EH458" i="4" s="1"/>
  <c r="EH447" i="4" s="1"/>
  <c r="CQ461" i="4"/>
  <c r="CO466" i="4"/>
  <c r="EG476" i="4" s="1"/>
  <c r="EG460" i="4" s="1"/>
  <c r="CK455" i="4"/>
  <c r="CP466" i="4"/>
  <c r="EH476" i="4" s="1"/>
  <c r="EH460" i="4" s="1"/>
  <c r="BX33" i="7"/>
  <c r="DP43" i="7" s="1"/>
  <c r="DP27" i="7" s="1"/>
  <c r="DE473" i="4"/>
  <c r="DO460" i="4"/>
  <c r="DR447" i="4"/>
  <c r="DO447" i="4"/>
  <c r="DP452" i="4"/>
  <c r="DP458" i="4"/>
  <c r="DY458" i="4"/>
  <c r="DQ458" i="4"/>
  <c r="DX460" i="4"/>
  <c r="DY462" i="4"/>
  <c r="DW448" i="4"/>
  <c r="EL469" i="4" s="1"/>
  <c r="EL468" i="4" s="1"/>
  <c r="CZ16" i="7"/>
  <c r="DF17" i="7"/>
  <c r="DG24" i="7"/>
  <c r="CP126" i="4"/>
  <c r="EH130" i="4" s="1"/>
  <c r="DP463" i="4"/>
  <c r="DQ452" i="4"/>
  <c r="DW469" i="4"/>
  <c r="DO464" i="4"/>
  <c r="FJ463" i="4"/>
  <c r="FN463" i="4" s="1"/>
  <c r="DX478" i="4"/>
  <c r="DV457" i="4"/>
  <c r="DY459" i="4"/>
  <c r="EZ40" i="5"/>
  <c r="BY40" i="7"/>
  <c r="AZ51" i="7"/>
  <c r="BC51" i="7" s="1"/>
  <c r="BI51" i="7" s="1"/>
  <c r="EI21" i="7" s="1"/>
  <c r="EI19" i="7" s="1"/>
  <c r="CA504" i="4"/>
  <c r="AZ24" i="7"/>
  <c r="BC24" i="7" s="1"/>
  <c r="BI24" i="7" s="1"/>
  <c r="ED24" i="7" s="1"/>
  <c r="AZ20" i="7"/>
  <c r="BC20" i="7" s="1"/>
  <c r="BI20" i="7" s="1"/>
  <c r="ED20" i="7" s="1"/>
  <c r="DG14" i="7"/>
  <c r="DF14" i="7"/>
  <c r="AH71" i="7"/>
  <c r="AN36" i="7"/>
  <c r="DP446" i="4"/>
  <c r="DR446" i="4"/>
  <c r="DY460" i="4"/>
  <c r="FK457" i="4"/>
  <c r="FN457" i="4" s="1"/>
  <c r="DA456" i="4"/>
  <c r="DA466" i="4" s="1"/>
  <c r="DO458" i="4"/>
  <c r="DX458" i="4"/>
  <c r="FJ464" i="4"/>
  <c r="FN464" i="4" s="1"/>
  <c r="DO465" i="4"/>
  <c r="DX462" i="4"/>
  <c r="DF473" i="4"/>
  <c r="DY473" i="4" s="1"/>
  <c r="DO449" i="4"/>
  <c r="DW477" i="4"/>
  <c r="DG45" i="7"/>
  <c r="DF45" i="7"/>
  <c r="ER13" i="7"/>
  <c r="DG19" i="7"/>
  <c r="DF19" i="7"/>
  <c r="CZ27" i="7"/>
  <c r="CY27" i="7"/>
  <c r="CY29" i="7"/>
  <c r="CI13" i="7"/>
  <c r="DU47" i="7" s="1"/>
  <c r="AO14" i="7"/>
  <c r="AO13" i="7" s="1"/>
  <c r="DE18" i="7"/>
  <c r="DD18" i="7"/>
  <c r="DE48" i="7"/>
  <c r="CM47" i="7"/>
  <c r="FK454" i="4"/>
  <c r="FN454" i="4" s="1"/>
  <c r="DY474" i="4"/>
  <c r="DR461" i="4"/>
  <c r="DW450" i="4"/>
  <c r="CZ32" i="7"/>
  <c r="CY32" i="7"/>
  <c r="CZ28" i="7"/>
  <c r="CY28" i="7"/>
  <c r="DD19" i="7"/>
  <c r="DE19" i="7"/>
  <c r="CY18" i="7"/>
  <c r="CZ18" i="7"/>
  <c r="DE14" i="7"/>
  <c r="DD14" i="7"/>
  <c r="CY24" i="7"/>
  <c r="CH23" i="7"/>
  <c r="CZ24" i="7"/>
  <c r="DU22" i="7" s="1"/>
  <c r="CZ30" i="7"/>
  <c r="CY30" i="7"/>
  <c r="CZ17" i="7"/>
  <c r="CY17" i="7"/>
  <c r="DO452" i="4"/>
  <c r="CZ445" i="4"/>
  <c r="CZ453" i="4" s="1"/>
  <c r="DV448" i="4"/>
  <c r="DX477" i="4"/>
  <c r="DP447" i="4"/>
  <c r="DX471" i="4"/>
  <c r="DR462" i="4"/>
  <c r="DV471" i="4"/>
  <c r="DR448" i="4"/>
  <c r="DR458" i="4"/>
  <c r="DV477" i="4"/>
  <c r="DO448" i="4"/>
  <c r="DG13" i="7"/>
  <c r="DF13" i="7"/>
  <c r="CZ25" i="7"/>
  <c r="CY25" i="7"/>
  <c r="DG17" i="7"/>
  <c r="CN35" i="7"/>
  <c r="DG36" i="7"/>
  <c r="EQ16" i="7"/>
  <c r="DF36" i="7"/>
  <c r="CI23" i="7"/>
  <c r="CI33" i="7" s="1"/>
  <c r="DG29" i="7"/>
  <c r="DF29" i="7"/>
  <c r="DD48" i="7"/>
  <c r="DG48" i="7"/>
  <c r="DF48" i="7"/>
  <c r="CN47" i="7"/>
  <c r="DF27" i="7"/>
  <c r="DG27" i="7"/>
  <c r="DD49" i="7"/>
  <c r="DE49" i="7"/>
  <c r="CY19" i="7"/>
  <c r="CZ19" i="7"/>
  <c r="CY31" i="7"/>
  <c r="CZ31" i="7"/>
  <c r="DG28" i="7"/>
  <c r="DF28" i="7"/>
  <c r="DG37" i="7"/>
  <c r="EQ17" i="7"/>
  <c r="EU17" i="7" s="1"/>
  <c r="DF37" i="7"/>
  <c r="ER23" i="7"/>
  <c r="EU23" i="7" s="1"/>
  <c r="DG43" i="7"/>
  <c r="DF43" i="7"/>
  <c r="DD20" i="7"/>
  <c r="DE20" i="7"/>
  <c r="DF24" i="7"/>
  <c r="CN23" i="7"/>
  <c r="DG25" i="7"/>
  <c r="DF25" i="7"/>
  <c r="DF20" i="7"/>
  <c r="DG20" i="7"/>
  <c r="CY14" i="7"/>
  <c r="CZ14" i="7"/>
  <c r="DG49" i="7"/>
  <c r="DF49" i="7"/>
  <c r="AI71" i="7"/>
  <c r="AO36" i="7"/>
  <c r="DG41" i="7"/>
  <c r="ER21" i="7"/>
  <c r="EU21" i="7" s="1"/>
  <c r="CN40" i="7"/>
  <c r="DF41" i="7"/>
  <c r="DG26" i="7"/>
  <c r="DF26" i="7"/>
  <c r="DU30" i="7" s="1"/>
  <c r="DU29" i="7" s="1"/>
  <c r="CZ26" i="7"/>
  <c r="DU20" i="7" s="1"/>
  <c r="DG16" i="7"/>
  <c r="DF16" i="7"/>
  <c r="DF42" i="7"/>
  <c r="DG42" i="7"/>
  <c r="ER22" i="7"/>
  <c r="EU22" i="7" s="1"/>
  <c r="DF18" i="7"/>
  <c r="DG18" i="7"/>
  <c r="DY35" i="4"/>
  <c r="DF52" i="4"/>
  <c r="DP449" i="4"/>
  <c r="DF468" i="4"/>
  <c r="DX468" i="4" s="1"/>
  <c r="DQ446" i="4"/>
  <c r="FJ451" i="4"/>
  <c r="FN451" i="4" s="1"/>
  <c r="DQ462" i="4"/>
  <c r="CY15" i="7"/>
  <c r="CZ15" i="7"/>
  <c r="CO23" i="7"/>
  <c r="CO30" i="7" s="1"/>
  <c r="CH12" i="7"/>
  <c r="DF44" i="7"/>
  <c r="DG44" i="7"/>
  <c r="ER24" i="7"/>
  <c r="EU24" i="7" s="1"/>
  <c r="EQ18" i="7"/>
  <c r="EU18" i="7" s="1"/>
  <c r="DG38" i="7"/>
  <c r="DF38" i="7"/>
  <c r="AG36" i="7"/>
  <c r="AD71" i="7"/>
  <c r="CY16" i="7"/>
  <c r="DE17" i="7"/>
  <c r="DD17" i="7"/>
  <c r="DE43" i="7"/>
  <c r="DD43" i="7"/>
  <c r="ES36" i="7"/>
  <c r="EU36" i="7" s="1"/>
  <c r="ES34" i="7"/>
  <c r="EU34" i="7" s="1"/>
  <c r="DE41" i="7"/>
  <c r="CM40" i="7"/>
  <c r="DD41" i="7"/>
  <c r="DD42" i="7"/>
  <c r="ES35" i="7"/>
  <c r="EU35" i="7" s="1"/>
  <c r="DE42" i="7"/>
  <c r="DD45" i="7"/>
  <c r="ES13" i="7"/>
  <c r="DE45" i="7"/>
  <c r="DE44" i="7"/>
  <c r="DD44" i="7"/>
  <c r="ES37" i="7"/>
  <c r="EU37" i="7" s="1"/>
  <c r="CM35" i="7"/>
  <c r="DE36" i="7"/>
  <c r="DD36" i="7"/>
  <c r="EQ29" i="7"/>
  <c r="EQ31" i="7"/>
  <c r="EU31" i="7" s="1"/>
  <c r="DE38" i="7"/>
  <c r="DD38" i="7"/>
  <c r="DD37" i="7"/>
  <c r="DE37" i="7"/>
  <c r="EQ30" i="7"/>
  <c r="EU30" i="7" s="1"/>
  <c r="DE24" i="7"/>
  <c r="DD24" i="7"/>
  <c r="CM23" i="7"/>
  <c r="DD25" i="7"/>
  <c r="DE25" i="7"/>
  <c r="DD27" i="7"/>
  <c r="DE27" i="7"/>
  <c r="DE28" i="7"/>
  <c r="DD28" i="7"/>
  <c r="DE29" i="7"/>
  <c r="DD29" i="7"/>
  <c r="DE26" i="7"/>
  <c r="DD26" i="7"/>
  <c r="DT30" i="7" s="1"/>
  <c r="DT29" i="7" s="1"/>
  <c r="DE13" i="7"/>
  <c r="DD13" i="7"/>
  <c r="DD16" i="7"/>
  <c r="DE16" i="7"/>
  <c r="CX29" i="7"/>
  <c r="CW29" i="7"/>
  <c r="DO461" i="4"/>
  <c r="CW31" i="7"/>
  <c r="CX31" i="7"/>
  <c r="CW26" i="7"/>
  <c r="CX26" i="7"/>
  <c r="CW24" i="7"/>
  <c r="CX24" i="7"/>
  <c r="DT22" i="7" s="1"/>
  <c r="CG23" i="7"/>
  <c r="CY456" i="4"/>
  <c r="CX30" i="7"/>
  <c r="CW30" i="7"/>
  <c r="CX27" i="7"/>
  <c r="CW27" i="7"/>
  <c r="CW32" i="7"/>
  <c r="CX32" i="7"/>
  <c r="CX28" i="7"/>
  <c r="CW28" i="7"/>
  <c r="CX25" i="7"/>
  <c r="CW25" i="7"/>
  <c r="CW16" i="7"/>
  <c r="CX16" i="7"/>
  <c r="CX18" i="7"/>
  <c r="CW18" i="7"/>
  <c r="CW19" i="7"/>
  <c r="CX19" i="7"/>
  <c r="CG13" i="7"/>
  <c r="DT48" i="7" s="1"/>
  <c r="AM14" i="7"/>
  <c r="AM13" i="7" s="1"/>
  <c r="CY445" i="4"/>
  <c r="CY453" i="4" s="1"/>
  <c r="CW17" i="7"/>
  <c r="CX17" i="7"/>
  <c r="CW14" i="7"/>
  <c r="CX14" i="7"/>
  <c r="DP448" i="4"/>
  <c r="CW15" i="7"/>
  <c r="CX15" i="7"/>
  <c r="DO446" i="4"/>
  <c r="CQ54" i="4"/>
  <c r="CB486" i="4" s="1"/>
  <c r="CI445" i="4"/>
  <c r="CJ455" i="4"/>
  <c r="CO450" i="4"/>
  <c r="BS12" i="7"/>
  <c r="BY17" i="7"/>
  <c r="BX28" i="7"/>
  <c r="BY28" i="7"/>
  <c r="BR26" i="7"/>
  <c r="DP25" i="7" s="1"/>
  <c r="DP14" i="7" s="1"/>
  <c r="BW28" i="7"/>
  <c r="CO461" i="4"/>
  <c r="CP445" i="4"/>
  <c r="BY33" i="7"/>
  <c r="CO445" i="4"/>
  <c r="BW40" i="7"/>
  <c r="BS26" i="7"/>
  <c r="BQ26" i="7"/>
  <c r="DO25" i="7" s="1"/>
  <c r="DO14" i="7" s="1"/>
  <c r="BX17" i="7"/>
  <c r="BW17" i="7"/>
  <c r="BX12" i="7"/>
  <c r="BW12" i="7"/>
  <c r="BY12" i="7"/>
  <c r="BR22" i="7"/>
  <c r="BQ22" i="7"/>
  <c r="BR12" i="7"/>
  <c r="BQ12" i="7"/>
  <c r="DR11" i="5"/>
  <c r="DR51" i="5" s="1"/>
  <c r="DX156" i="4"/>
  <c r="CQ414" i="4"/>
  <c r="CQ126" i="4"/>
  <c r="DF177" i="4"/>
  <c r="DV156" i="4"/>
  <c r="GK20" i="5"/>
  <c r="GN20" i="5" s="1"/>
  <c r="DK11" i="5"/>
  <c r="EG30" i="5"/>
  <c r="EZ23" i="5"/>
  <c r="EY23" i="5"/>
  <c r="EX40" i="5"/>
  <c r="EW40" i="5"/>
  <c r="EF30" i="5"/>
  <c r="EW23" i="5"/>
  <c r="EX23" i="5"/>
  <c r="EA20" i="5"/>
  <c r="EA11" i="5"/>
  <c r="ER12" i="5"/>
  <c r="ES12" i="5"/>
  <c r="DE105" i="4"/>
  <c r="DY156" i="4"/>
  <c r="DW156" i="4"/>
  <c r="FL328" i="4"/>
  <c r="EX35" i="5"/>
  <c r="EF34" i="5"/>
  <c r="EW35" i="5"/>
  <c r="DP11" i="5"/>
  <c r="DP51" i="5" s="1"/>
  <c r="BR71" i="5"/>
  <c r="EG15" i="5"/>
  <c r="EP12" i="5"/>
  <c r="DG54" i="4"/>
  <c r="DG58" i="4" s="1"/>
  <c r="CP270" i="4"/>
  <c r="DX300" i="4"/>
  <c r="DX346" i="4" s="1"/>
  <c r="FJ328" i="4"/>
  <c r="GN16" i="5"/>
  <c r="GJ15" i="5"/>
  <c r="GJ28" i="5"/>
  <c r="GN28" i="5" s="1"/>
  <c r="GN29" i="5"/>
  <c r="GL33" i="5"/>
  <c r="EY35" i="5"/>
  <c r="EG34" i="5"/>
  <c r="EZ35" i="5"/>
  <c r="DL11" i="5"/>
  <c r="ER23" i="5"/>
  <c r="EA33" i="5"/>
  <c r="ES23" i="5"/>
  <c r="EH12" i="5"/>
  <c r="DQ11" i="5"/>
  <c r="DQ51" i="5" s="1"/>
  <c r="EF12" i="5"/>
  <c r="EX47" i="5"/>
  <c r="EW47" i="5"/>
  <c r="EB20" i="5"/>
  <c r="EB11" i="5"/>
  <c r="EB53" i="5" s="1"/>
  <c r="EP23" i="5"/>
  <c r="EZ47" i="5"/>
  <c r="EY47" i="5"/>
  <c r="DG467" i="4"/>
  <c r="DG484" i="4" s="1"/>
  <c r="DQ228" i="4"/>
  <c r="DO228" i="4"/>
  <c r="DR372" i="4"/>
  <c r="DG393" i="4"/>
  <c r="DY372" i="4"/>
  <c r="DP228" i="4"/>
  <c r="DO372" i="4"/>
  <c r="DQ372" i="4"/>
  <c r="DG414" i="4"/>
  <c r="DG418" i="4" s="1"/>
  <c r="DX12" i="4"/>
  <c r="DY12" i="4"/>
  <c r="DP372" i="4"/>
  <c r="FN467" i="4"/>
  <c r="FN237" i="4"/>
  <c r="FK243" i="4"/>
  <c r="DX480" i="4"/>
  <c r="DY480" i="4"/>
  <c r="FN455" i="4"/>
  <c r="DE418" i="4"/>
  <c r="FN99" i="4"/>
  <c r="FN115" i="4" s="1"/>
  <c r="DF346" i="4"/>
  <c r="DE202" i="4"/>
  <c r="DF274" i="4"/>
  <c r="FJ400" i="4"/>
  <c r="FN400" i="4" s="1"/>
  <c r="FN404" i="4" s="1"/>
  <c r="DF202" i="4"/>
  <c r="DF418" i="4"/>
  <c r="FK328" i="4"/>
  <c r="FN315" i="4"/>
  <c r="FN331" i="4" s="1"/>
  <c r="DE346" i="4"/>
  <c r="DE274" i="4"/>
  <c r="FJ184" i="4"/>
  <c r="FN184" i="4" s="1"/>
  <c r="FN188" i="4" s="1"/>
  <c r="FN171" i="4"/>
  <c r="FN187" i="4" s="1"/>
  <c r="DV130" i="4"/>
  <c r="DF130" i="4"/>
  <c r="DE130" i="4"/>
  <c r="EV58" i="4" l="1"/>
  <c r="DF58" i="4"/>
  <c r="EL453" i="4"/>
  <c r="DY468" i="4"/>
  <c r="DW468" i="4"/>
  <c r="EH40" i="7"/>
  <c r="GB43" i="5"/>
  <c r="GB57" i="5" s="1"/>
  <c r="FN19" i="5"/>
  <c r="FN23" i="5" s="1"/>
  <c r="EI23" i="7"/>
  <c r="GA43" i="5"/>
  <c r="GA57" i="5" s="1"/>
  <c r="DV418" i="4"/>
  <c r="DV202" i="4"/>
  <c r="DV346" i="4"/>
  <c r="DW480" i="4"/>
  <c r="DW456" i="4"/>
  <c r="EM188" i="4"/>
  <c r="EM202" i="4" s="1"/>
  <c r="DV274" i="4"/>
  <c r="DX456" i="4"/>
  <c r="DE467" i="4"/>
  <c r="DE484" i="4" s="1"/>
  <c r="DY456" i="4"/>
  <c r="DX130" i="4"/>
  <c r="EU130" i="4"/>
  <c r="EG130" i="4"/>
  <c r="EL105" i="4"/>
  <c r="EL101" i="4" s="1"/>
  <c r="EL113" i="4" s="1"/>
  <c r="EL116" i="4" s="1"/>
  <c r="EL130" i="4" s="1"/>
  <c r="EG481" i="4"/>
  <c r="DG444" i="4"/>
  <c r="DG486" i="4" s="1"/>
  <c r="DV445" i="4"/>
  <c r="DX445" i="4"/>
  <c r="EM454" i="4"/>
  <c r="EM452" i="4" s="1"/>
  <c r="EM456" i="4" s="1"/>
  <c r="EL450" i="4"/>
  <c r="EL447" i="4" s="1"/>
  <c r="DY445" i="4"/>
  <c r="DW445" i="4"/>
  <c r="EP11" i="5"/>
  <c r="DP456" i="4"/>
  <c r="CY466" i="4"/>
  <c r="EL454" i="4"/>
  <c r="EL452" i="4" s="1"/>
  <c r="DZ53" i="5"/>
  <c r="DA444" i="4"/>
  <c r="DA486" i="4" s="1"/>
  <c r="FM19" i="5"/>
  <c r="FM23" i="5" s="1"/>
  <c r="DA453" i="4"/>
  <c r="DQ445" i="4"/>
  <c r="CZ444" i="4"/>
  <c r="CZ486" i="4" s="1"/>
  <c r="DR445" i="4"/>
  <c r="EH481" i="4"/>
  <c r="DX202" i="4"/>
  <c r="DF454" i="4"/>
  <c r="DX418" i="4"/>
  <c r="DX274" i="4"/>
  <c r="EH274" i="4"/>
  <c r="EV274" i="4"/>
  <c r="EM249" i="4"/>
  <c r="EM245" i="4" s="1"/>
  <c r="EM257" i="4" s="1"/>
  <c r="EM260" i="4" s="1"/>
  <c r="EM274" i="4" s="1"/>
  <c r="DU17" i="7"/>
  <c r="DU14" i="7" s="1"/>
  <c r="EL471" i="4"/>
  <c r="EL467" i="4" s="1"/>
  <c r="EV130" i="4"/>
  <c r="EM105" i="4"/>
  <c r="EM101" i="4" s="1"/>
  <c r="EM113" i="4" s="1"/>
  <c r="EM116" i="4" s="1"/>
  <c r="EM130" i="4" s="1"/>
  <c r="EM471" i="4"/>
  <c r="EM467" i="4" s="1"/>
  <c r="EG418" i="4"/>
  <c r="EL393" i="4"/>
  <c r="EL389" i="4" s="1"/>
  <c r="EL401" i="4" s="1"/>
  <c r="EL404" i="4" s="1"/>
  <c r="EL418" i="4" s="1"/>
  <c r="EU418" i="4"/>
  <c r="EU346" i="4"/>
  <c r="EL321" i="4"/>
  <c r="EL317" i="4" s="1"/>
  <c r="EL329" i="4" s="1"/>
  <c r="EL332" i="4" s="1"/>
  <c r="EL346" i="4" s="1"/>
  <c r="DX473" i="4"/>
  <c r="DX58" i="4"/>
  <c r="DT20" i="7"/>
  <c r="ED14" i="7"/>
  <c r="ED48" i="7" s="1"/>
  <c r="EI43" i="7" s="1"/>
  <c r="EI57" i="7" s="1"/>
  <c r="DO456" i="4"/>
  <c r="EM44" i="4"/>
  <c r="EM58" i="4" s="1"/>
  <c r="BR11" i="7"/>
  <c r="CQ444" i="4"/>
  <c r="CQ484" i="4" s="1"/>
  <c r="CP444" i="4"/>
  <c r="CP484" i="4" s="1"/>
  <c r="DO48" i="7"/>
  <c r="DP48" i="7"/>
  <c r="CJ444" i="4"/>
  <c r="CJ484" i="4" s="1"/>
  <c r="GK26" i="5"/>
  <c r="GK39" i="5" s="1"/>
  <c r="BS11" i="7"/>
  <c r="BS51" i="7" s="1"/>
  <c r="DT21" i="7"/>
  <c r="CZ13" i="7"/>
  <c r="DT17" i="7"/>
  <c r="DT14" i="7" s="1"/>
  <c r="CY13" i="7"/>
  <c r="DU21" i="7"/>
  <c r="DU19" i="7" s="1"/>
  <c r="CO34" i="7"/>
  <c r="CO51" i="7" s="1"/>
  <c r="FN328" i="4"/>
  <c r="FN332" i="4" s="1"/>
  <c r="DF463" i="4"/>
  <c r="DF444" i="4"/>
  <c r="FJ448" i="4"/>
  <c r="FJ459" i="4" s="1"/>
  <c r="CZ466" i="4"/>
  <c r="CO444" i="4"/>
  <c r="CO484" i="4" s="1"/>
  <c r="CK444" i="4"/>
  <c r="CK484" i="4" s="1"/>
  <c r="DW473" i="4"/>
  <c r="DV456" i="4"/>
  <c r="DV468" i="4"/>
  <c r="DE444" i="4"/>
  <c r="FL466" i="4"/>
  <c r="FN466" i="4" s="1"/>
  <c r="DQ456" i="4"/>
  <c r="DR456" i="4"/>
  <c r="FJ461" i="4"/>
  <c r="FN461" i="4" s="1"/>
  <c r="CI444" i="4"/>
  <c r="CI484" i="4" s="1"/>
  <c r="DO445" i="4"/>
  <c r="BC53" i="7"/>
  <c r="AZ71" i="7"/>
  <c r="CB504" i="4"/>
  <c r="BA53" i="7"/>
  <c r="CN34" i="7"/>
  <c r="DG35" i="7"/>
  <c r="DF35" i="7"/>
  <c r="DE47" i="7"/>
  <c r="DD47" i="7"/>
  <c r="CN15" i="7"/>
  <c r="AN71" i="7"/>
  <c r="DF467" i="4"/>
  <c r="DX467" i="4" s="1"/>
  <c r="FK453" i="4"/>
  <c r="FN453" i="4" s="1"/>
  <c r="DV473" i="4"/>
  <c r="CH11" i="7"/>
  <c r="CH20" i="7"/>
  <c r="CN30" i="7"/>
  <c r="DG23" i="7"/>
  <c r="DF23" i="7"/>
  <c r="CI12" i="7"/>
  <c r="ES33" i="7"/>
  <c r="EU33" i="7" s="1"/>
  <c r="AM36" i="7"/>
  <c r="AG71" i="7"/>
  <c r="DF47" i="7"/>
  <c r="DG47" i="7"/>
  <c r="EQ15" i="7"/>
  <c r="EU16" i="7"/>
  <c r="DF40" i="7"/>
  <c r="DG40" i="7"/>
  <c r="CH33" i="7"/>
  <c r="CZ23" i="7"/>
  <c r="CY23" i="7"/>
  <c r="CY444" i="4"/>
  <c r="DP445" i="4"/>
  <c r="CO15" i="7"/>
  <c r="CO12" i="7" s="1"/>
  <c r="AO71" i="7"/>
  <c r="ER20" i="7"/>
  <c r="DE40" i="7"/>
  <c r="DD40" i="7"/>
  <c r="EQ28" i="7"/>
  <c r="EU29" i="7"/>
  <c r="CM34" i="7"/>
  <c r="DD35" i="7"/>
  <c r="DE35" i="7"/>
  <c r="CM30" i="7"/>
  <c r="DD23" i="7"/>
  <c r="DE23" i="7"/>
  <c r="CW23" i="7"/>
  <c r="CX23" i="7"/>
  <c r="CG33" i="7"/>
  <c r="CG12" i="7"/>
  <c r="CW13" i="7"/>
  <c r="CX13" i="7"/>
  <c r="BW11" i="7"/>
  <c r="BW51" i="7" s="1"/>
  <c r="BQ11" i="7"/>
  <c r="BQ51" i="7" s="1"/>
  <c r="BX11" i="7"/>
  <c r="BX51" i="7" s="1"/>
  <c r="BY11" i="7"/>
  <c r="BY51" i="7" s="1"/>
  <c r="BR51" i="7"/>
  <c r="DQ53" i="5"/>
  <c r="FW57" i="5" s="1"/>
  <c r="DK51" i="5"/>
  <c r="DL51" i="5"/>
  <c r="DR53" i="5"/>
  <c r="EF11" i="5"/>
  <c r="EF21" i="5"/>
  <c r="GN33" i="5"/>
  <c r="GL39" i="5"/>
  <c r="GJ26" i="5"/>
  <c r="GN15" i="5"/>
  <c r="EY15" i="5"/>
  <c r="EG12" i="5"/>
  <c r="EW15" i="5"/>
  <c r="EA53" i="5"/>
  <c r="ES11" i="5"/>
  <c r="ER11" i="5"/>
  <c r="EG51" i="5"/>
  <c r="EY34" i="5"/>
  <c r="EZ34" i="5"/>
  <c r="EQ11" i="5"/>
  <c r="EX15" i="5"/>
  <c r="EH21" i="5"/>
  <c r="EH11" i="5"/>
  <c r="EZ15" i="5"/>
  <c r="EF51" i="5"/>
  <c r="EX34" i="5"/>
  <c r="EW34" i="5"/>
  <c r="FK256" i="4"/>
  <c r="FN256" i="4" s="1"/>
  <c r="FN260" i="4" s="1"/>
  <c r="FN243" i="4"/>
  <c r="FN259" i="4" s="1"/>
  <c r="FN448" i="4"/>
  <c r="DG465" i="4" l="1"/>
  <c r="DY444" i="4"/>
  <c r="DV444" i="4"/>
  <c r="FK459" i="4"/>
  <c r="FK472" i="4" s="1"/>
  <c r="EL456" i="4"/>
  <c r="DE465" i="4"/>
  <c r="DF465" i="4"/>
  <c r="DE486" i="4"/>
  <c r="DG490" i="4"/>
  <c r="DT19" i="7"/>
  <c r="DT23" i="7" s="1"/>
  <c r="DP444" i="4"/>
  <c r="DR444" i="4"/>
  <c r="DQ444" i="4"/>
  <c r="FL472" i="4"/>
  <c r="DU23" i="7"/>
  <c r="CP486" i="4"/>
  <c r="EM465" i="4" s="1"/>
  <c r="EM461" i="4" s="1"/>
  <c r="EM473" i="4" s="1"/>
  <c r="EM476" i="4" s="1"/>
  <c r="EM490" i="4" s="1"/>
  <c r="CQ486" i="4"/>
  <c r="FM36" i="5"/>
  <c r="FM35" i="5" s="1"/>
  <c r="FM38" i="5"/>
  <c r="FN32" i="5"/>
  <c r="FN28" i="5" s="1"/>
  <c r="FN36" i="5"/>
  <c r="FN35" i="5" s="1"/>
  <c r="FN38" i="5"/>
  <c r="FI57" i="5"/>
  <c r="DX444" i="4"/>
  <c r="DW444" i="4"/>
  <c r="BW53" i="7"/>
  <c r="DO57" i="7" s="1"/>
  <c r="DO444" i="4"/>
  <c r="DY467" i="4"/>
  <c r="CY486" i="4"/>
  <c r="CO486" i="4"/>
  <c r="DW467" i="4"/>
  <c r="ES39" i="7"/>
  <c r="BX53" i="7"/>
  <c r="BI53" i="7"/>
  <c r="BI71" i="7" s="1"/>
  <c r="BC71" i="7"/>
  <c r="BD53" i="7"/>
  <c r="BA71" i="7"/>
  <c r="CI11" i="7"/>
  <c r="CI53" i="7" s="1"/>
  <c r="CI20" i="7"/>
  <c r="CH53" i="7"/>
  <c r="DF484" i="4"/>
  <c r="EU20" i="7"/>
  <c r="ER26" i="7"/>
  <c r="ER39" i="7" s="1"/>
  <c r="EQ26" i="7"/>
  <c r="EU15" i="7"/>
  <c r="AM71" i="7"/>
  <c r="CM15" i="7"/>
  <c r="CZ12" i="7"/>
  <c r="DF15" i="7"/>
  <c r="DU32" i="7" s="1"/>
  <c r="DU28" i="7" s="1"/>
  <c r="DG15" i="7"/>
  <c r="CN12" i="7"/>
  <c r="CO21" i="7"/>
  <c r="CO11" i="7"/>
  <c r="DV467" i="4"/>
  <c r="DF486" i="4"/>
  <c r="DF490" i="4" s="1"/>
  <c r="CY12" i="7"/>
  <c r="DF34" i="7"/>
  <c r="DG34" i="7"/>
  <c r="CN51" i="7"/>
  <c r="CM51" i="7"/>
  <c r="DD34" i="7"/>
  <c r="DE34" i="7"/>
  <c r="EU28" i="7"/>
  <c r="EQ39" i="7"/>
  <c r="CX12" i="7"/>
  <c r="CG20" i="7"/>
  <c r="CW12" i="7"/>
  <c r="CG11" i="7"/>
  <c r="BY53" i="7"/>
  <c r="EG21" i="5"/>
  <c r="EG11" i="5"/>
  <c r="EX11" i="5" s="1"/>
  <c r="EY12" i="5"/>
  <c r="EZ12" i="5"/>
  <c r="EF53" i="5"/>
  <c r="EF57" i="5" s="1"/>
  <c r="EF32" i="5"/>
  <c r="EX12" i="5"/>
  <c r="EH53" i="5"/>
  <c r="EH57" i="5" s="1"/>
  <c r="EH32" i="5"/>
  <c r="GN26" i="5"/>
  <c r="GN42" i="5" s="1"/>
  <c r="GJ39" i="5"/>
  <c r="GN39" i="5" s="1"/>
  <c r="GN43" i="5" s="1"/>
  <c r="EW12" i="5"/>
  <c r="FJ472" i="4"/>
  <c r="AY9" i="5"/>
  <c r="CI9" i="5" s="1"/>
  <c r="AV9" i="5"/>
  <c r="CF9" i="5" s="1"/>
  <c r="AS9" i="5"/>
  <c r="CC9" i="5" s="1"/>
  <c r="DE490" i="4" l="1"/>
  <c r="EH490" i="4"/>
  <c r="FM34" i="5"/>
  <c r="EV490" i="4"/>
  <c r="FN459" i="4"/>
  <c r="FN475" i="4" s="1"/>
  <c r="FN472" i="4"/>
  <c r="FN476" i="4" s="1"/>
  <c r="DV490" i="4"/>
  <c r="DX490" i="4"/>
  <c r="EL465" i="4"/>
  <c r="EL461" i="4" s="1"/>
  <c r="EL473" i="4" s="1"/>
  <c r="EL476" i="4" s="1"/>
  <c r="EL490" i="4" s="1"/>
  <c r="EG490" i="4"/>
  <c r="FN34" i="5"/>
  <c r="FN40" i="5" s="1"/>
  <c r="FN43" i="5" s="1"/>
  <c r="FN57" i="5" s="1"/>
  <c r="DP57" i="7"/>
  <c r="ED57" i="7"/>
  <c r="DU36" i="7"/>
  <c r="DU35" i="7" s="1"/>
  <c r="DU38" i="7"/>
  <c r="CZ11" i="7"/>
  <c r="CY11" i="7"/>
  <c r="BJ53" i="7"/>
  <c r="BJ71" i="7" s="1"/>
  <c r="BD71" i="7"/>
  <c r="CN21" i="7"/>
  <c r="DG12" i="7"/>
  <c r="DF12" i="7"/>
  <c r="CN11" i="7"/>
  <c r="DE15" i="7"/>
  <c r="DD15" i="7"/>
  <c r="DT32" i="7" s="1"/>
  <c r="DT28" i="7" s="1"/>
  <c r="CM12" i="7"/>
  <c r="CO32" i="7"/>
  <c r="CO53" i="7"/>
  <c r="CO57" i="7" s="1"/>
  <c r="EU39" i="7"/>
  <c r="EU43" i="7" s="1"/>
  <c r="EU26" i="7"/>
  <c r="EU42" i="7" s="1"/>
  <c r="CX11" i="7"/>
  <c r="CW11" i="7"/>
  <c r="CG53" i="7"/>
  <c r="EG53" i="5"/>
  <c r="EG57" i="5" s="1"/>
  <c r="EZ11" i="5"/>
  <c r="EG32" i="5"/>
  <c r="EY11" i="5"/>
  <c r="EW11" i="5"/>
  <c r="EW57" i="5" s="1"/>
  <c r="A36" i="6"/>
  <c r="G40" i="6"/>
  <c r="F40" i="6"/>
  <c r="E40" i="6"/>
  <c r="D40" i="6"/>
  <c r="C40" i="6"/>
  <c r="DT36" i="7" l="1"/>
  <c r="DT35" i="7" s="1"/>
  <c r="DT38" i="7"/>
  <c r="DU34" i="7"/>
  <c r="DU40" i="7" s="1"/>
  <c r="DU43" i="7" s="1"/>
  <c r="DU57" i="7" s="1"/>
  <c r="DF11" i="7"/>
  <c r="CN53" i="7"/>
  <c r="CN57" i="7" s="1"/>
  <c r="CN32" i="7"/>
  <c r="DG11" i="7"/>
  <c r="CM21" i="7"/>
  <c r="DD12" i="7"/>
  <c r="DE12" i="7"/>
  <c r="CM11" i="7"/>
  <c r="EY57" i="5"/>
  <c r="A5" i="6"/>
  <c r="A4" i="6" s="1"/>
  <c r="A57" i="6"/>
  <c r="A51" i="6"/>
  <c r="A46" i="6"/>
  <c r="A41" i="6"/>
  <c r="A28" i="6"/>
  <c r="A22" i="6"/>
  <c r="A17" i="6"/>
  <c r="A12" i="6"/>
  <c r="C3" i="6"/>
  <c r="D3" i="6"/>
  <c r="E3" i="6"/>
  <c r="F3" i="6"/>
  <c r="G3" i="6"/>
  <c r="C4" i="6"/>
  <c r="D4" i="6"/>
  <c r="E4" i="6"/>
  <c r="F4" i="6"/>
  <c r="G4" i="6"/>
  <c r="C5" i="6"/>
  <c r="D5" i="6"/>
  <c r="E5" i="6"/>
  <c r="F5" i="6"/>
  <c r="G5" i="6"/>
  <c r="C6" i="6"/>
  <c r="D6" i="6"/>
  <c r="E6" i="6"/>
  <c r="F6" i="6"/>
  <c r="G6" i="6"/>
  <c r="C7" i="6"/>
  <c r="D7" i="6"/>
  <c r="E7" i="6"/>
  <c r="F7" i="6"/>
  <c r="G7" i="6"/>
  <c r="C8" i="6"/>
  <c r="D8" i="6"/>
  <c r="E8" i="6"/>
  <c r="F8" i="6"/>
  <c r="G8" i="6"/>
  <c r="C9" i="6"/>
  <c r="D9" i="6"/>
  <c r="E9" i="6"/>
  <c r="F9" i="6"/>
  <c r="G9" i="6"/>
  <c r="C10" i="6"/>
  <c r="D10" i="6"/>
  <c r="E10" i="6"/>
  <c r="F10" i="6"/>
  <c r="G10" i="6"/>
  <c r="C11" i="6"/>
  <c r="D11" i="6"/>
  <c r="E11" i="6"/>
  <c r="F11" i="6"/>
  <c r="G11" i="6"/>
  <c r="C12" i="6"/>
  <c r="D12" i="6"/>
  <c r="E12" i="6"/>
  <c r="F12" i="6"/>
  <c r="G12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F28" i="6"/>
  <c r="G28" i="6"/>
  <c r="C29" i="6"/>
  <c r="D29" i="6"/>
  <c r="E29" i="6"/>
  <c r="F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F32" i="6"/>
  <c r="G32" i="6"/>
  <c r="C33" i="6"/>
  <c r="D33" i="6"/>
  <c r="E33" i="6"/>
  <c r="F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F36" i="6"/>
  <c r="G36" i="6"/>
  <c r="C37" i="6"/>
  <c r="D37" i="6"/>
  <c r="E37" i="6"/>
  <c r="F37" i="6"/>
  <c r="G37" i="6"/>
  <c r="C38" i="6"/>
  <c r="D38" i="6"/>
  <c r="E38" i="6"/>
  <c r="F38" i="6"/>
  <c r="G38" i="6"/>
  <c r="C39" i="6"/>
  <c r="D39" i="6"/>
  <c r="E39" i="6"/>
  <c r="F39" i="6"/>
  <c r="G39" i="6"/>
  <c r="C41" i="6"/>
  <c r="D41" i="6"/>
  <c r="E41" i="6"/>
  <c r="F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F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F51" i="6"/>
  <c r="G51" i="6"/>
  <c r="C52" i="6"/>
  <c r="D52" i="6"/>
  <c r="E52" i="6"/>
  <c r="F52" i="6"/>
  <c r="G52" i="6"/>
  <c r="C53" i="6"/>
  <c r="D53" i="6"/>
  <c r="E53" i="6"/>
  <c r="F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F58" i="6"/>
  <c r="G58" i="6"/>
  <c r="C59" i="6"/>
  <c r="D59" i="6"/>
  <c r="E59" i="6"/>
  <c r="F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G2" i="6"/>
  <c r="F2" i="6"/>
  <c r="E2" i="6"/>
  <c r="D2" i="6"/>
  <c r="C2" i="6"/>
  <c r="DT34" i="7" l="1"/>
  <c r="DT40" i="7" s="1"/>
  <c r="DT43" i="7" s="1"/>
  <c r="DT57" i="7" s="1"/>
  <c r="CM32" i="7"/>
  <c r="DD11" i="7"/>
  <c r="DE11" i="7"/>
  <c r="CM53" i="7"/>
  <c r="CM57" i="7" s="1"/>
  <c r="DF57" i="7"/>
  <c r="A35" i="6"/>
  <c r="A3" i="6"/>
  <c r="A15" i="6"/>
  <c r="A44" i="6"/>
  <c r="DD57" i="7" l="1"/>
  <c r="A34" i="6"/>
  <c r="A2" i="6"/>
  <c r="FI440" i="4"/>
  <c r="DN440" i="4"/>
  <c r="CX440" i="4"/>
  <c r="CH440" i="4"/>
  <c r="AF440" i="4"/>
  <c r="BG440" i="4" s="1"/>
  <c r="FI368" i="4"/>
  <c r="DN368" i="4"/>
  <c r="CX368" i="4"/>
  <c r="CH368" i="4"/>
  <c r="AF368" i="4"/>
  <c r="BG368" i="4" s="1"/>
  <c r="FI296" i="4"/>
  <c r="DN296" i="4"/>
  <c r="CX296" i="4"/>
  <c r="CH296" i="4"/>
  <c r="AF296" i="4"/>
  <c r="BG296" i="4" s="1"/>
  <c r="FI224" i="4"/>
  <c r="DN224" i="4"/>
  <c r="CX224" i="4"/>
  <c r="CH224" i="4"/>
  <c r="AF224" i="4"/>
  <c r="BG224" i="4" s="1"/>
  <c r="FI152" i="4"/>
  <c r="DN152" i="4"/>
  <c r="CX152" i="4"/>
  <c r="CH152" i="4"/>
  <c r="FI80" i="4"/>
  <c r="DN80" i="4"/>
  <c r="CX80" i="4"/>
  <c r="CH80" i="4"/>
  <c r="FM34" i="4"/>
  <c r="FM29" i="4"/>
  <c r="FL27" i="4"/>
  <c r="FM21" i="4"/>
  <c r="FM16" i="4"/>
  <c r="FI8" i="4"/>
  <c r="DN8" i="4"/>
  <c r="CX8" i="4"/>
  <c r="CH8" i="4"/>
  <c r="FM27" i="4" l="1"/>
  <c r="FM40" i="4" s="1"/>
  <c r="AY360" i="4" l="1"/>
  <c r="AY288" i="4"/>
  <c r="AY432" i="4" l="1"/>
  <c r="BA432" i="4"/>
  <c r="BA288" i="4"/>
  <c r="BA360" i="4"/>
  <c r="FN18" i="4" l="1"/>
  <c r="CY14" i="4"/>
  <c r="EL49" i="4" s="1"/>
  <c r="CY16" i="4"/>
  <c r="CY18" i="4"/>
  <c r="CY20" i="4"/>
  <c r="FN25" i="4"/>
  <c r="CY15" i="4"/>
  <c r="CY17" i="4"/>
  <c r="CY19" i="4"/>
  <c r="FN24" i="4"/>
  <c r="DP18" i="4" l="1"/>
  <c r="DO18" i="4"/>
  <c r="DO14" i="4"/>
  <c r="DP14" i="4"/>
  <c r="DP19" i="4"/>
  <c r="DO19" i="4"/>
  <c r="DP15" i="4"/>
  <c r="DO15" i="4"/>
  <c r="DP20" i="4"/>
  <c r="DO20" i="4"/>
  <c r="DP16" i="4"/>
  <c r="DO16" i="4"/>
  <c r="DO17" i="4"/>
  <c r="DP17" i="4"/>
  <c r="CI17" i="4"/>
  <c r="EG19" i="4" s="1"/>
  <c r="CI21" i="4"/>
  <c r="EG23" i="4" s="1"/>
  <c r="FN37" i="4"/>
  <c r="FN31" i="4"/>
  <c r="CY24" i="4"/>
  <c r="FN23" i="4"/>
  <c r="FN38" i="4"/>
  <c r="FN32" i="4"/>
  <c r="DE24" i="4"/>
  <c r="DE13" i="4"/>
  <c r="CY13" i="4"/>
  <c r="FN22" i="4"/>
  <c r="CI16" i="4"/>
  <c r="EG18" i="4" s="1"/>
  <c r="CI20" i="4"/>
  <c r="EG22" i="4" s="1"/>
  <c r="CI14" i="4"/>
  <c r="EG16" i="4" s="1"/>
  <c r="CI18" i="4"/>
  <c r="EG20" i="4" s="1"/>
  <c r="FN35" i="4"/>
  <c r="DE41" i="4"/>
  <c r="FN19" i="4"/>
  <c r="DE48" i="4"/>
  <c r="FN36" i="4"/>
  <c r="DE36" i="4"/>
  <c r="FK21" i="4"/>
  <c r="CI15" i="4"/>
  <c r="EG17" i="4" s="1"/>
  <c r="CI19" i="4"/>
  <c r="EG21" i="4" s="1"/>
  <c r="CO49" i="4"/>
  <c r="BZ481" i="4" s="1"/>
  <c r="EZ450" i="4" s="1"/>
  <c r="EZ447" i="4" s="1"/>
  <c r="BA144" i="4"/>
  <c r="BP13" i="5"/>
  <c r="BN13" i="5"/>
  <c r="AF13" i="5"/>
  <c r="AI13" i="5" s="1"/>
  <c r="AD13" i="5"/>
  <c r="AG13" i="5" s="1"/>
  <c r="BH9" i="5"/>
  <c r="CR9" i="5" s="1"/>
  <c r="BE9" i="5"/>
  <c r="CO9" i="5" s="1"/>
  <c r="BB9" i="5"/>
  <c r="CL9" i="5" s="1"/>
  <c r="AP9" i="5"/>
  <c r="BZ9" i="5" s="1"/>
  <c r="AO7" i="5"/>
  <c r="BY7" i="5" s="1"/>
  <c r="AF152" i="4"/>
  <c r="BG152" i="4" s="1"/>
  <c r="AF80" i="4"/>
  <c r="BG80" i="4" s="1"/>
  <c r="AF8" i="4"/>
  <c r="BG8" i="4" s="1"/>
  <c r="EL39" i="4" l="1"/>
  <c r="EL35" i="4" s="1"/>
  <c r="AY48" i="7"/>
  <c r="BB48" i="7" s="1"/>
  <c r="BH48" i="7" s="1"/>
  <c r="EH17" i="7" s="1"/>
  <c r="EH14" i="7" s="1"/>
  <c r="BZ447" i="4"/>
  <c r="AY14" i="7" s="1"/>
  <c r="BB14" i="7" s="1"/>
  <c r="BZ448" i="4"/>
  <c r="EU448" i="4" s="1"/>
  <c r="BZ453" i="4"/>
  <c r="EU453" i="4" s="1"/>
  <c r="BZ449" i="4"/>
  <c r="EU449" i="4" s="1"/>
  <c r="BZ451" i="4"/>
  <c r="EU451" i="4" s="1"/>
  <c r="BZ446" i="4"/>
  <c r="AY13" i="7" s="1"/>
  <c r="BB13" i="7" s="1"/>
  <c r="BZ452" i="4"/>
  <c r="EU452" i="4" s="1"/>
  <c r="DO13" i="4"/>
  <c r="DP13" i="4"/>
  <c r="DP24" i="4"/>
  <c r="DO24" i="4"/>
  <c r="DV48" i="4"/>
  <c r="DW48" i="4"/>
  <c r="DW41" i="4"/>
  <c r="DV41" i="4"/>
  <c r="DW13" i="4"/>
  <c r="DV13" i="4"/>
  <c r="DW36" i="4"/>
  <c r="DV36" i="4"/>
  <c r="DV24" i="4"/>
  <c r="DW24" i="4"/>
  <c r="CO34" i="4"/>
  <c r="EG44" i="4" s="1"/>
  <c r="EG28" i="4" s="1"/>
  <c r="FK27" i="4"/>
  <c r="FK40" i="4" s="1"/>
  <c r="FN21" i="4"/>
  <c r="FN30" i="4"/>
  <c r="FJ29" i="4"/>
  <c r="FN29" i="4" s="1"/>
  <c r="CO13" i="4"/>
  <c r="DE35" i="4"/>
  <c r="FL34" i="4"/>
  <c r="DE12" i="4"/>
  <c r="DE22" i="4"/>
  <c r="DE31" i="4"/>
  <c r="FN17" i="4"/>
  <c r="FJ16" i="4"/>
  <c r="CY34" i="4"/>
  <c r="CO29" i="4"/>
  <c r="BZ461" i="4" s="1"/>
  <c r="EU462" i="4" s="1"/>
  <c r="CO18" i="4"/>
  <c r="CI27" i="4"/>
  <c r="EG26" i="4" s="1"/>
  <c r="EG15" i="4" s="1"/>
  <c r="CI23" i="4"/>
  <c r="BZ455" i="4" s="1"/>
  <c r="EU455" i="4" s="1"/>
  <c r="CI13" i="4"/>
  <c r="CO41" i="4"/>
  <c r="CY21" i="4"/>
  <c r="CY12" i="4"/>
  <c r="AY144" i="4"/>
  <c r="DE54" i="4" l="1"/>
  <c r="EG49" i="4"/>
  <c r="AY28" i="7"/>
  <c r="BB28" i="7" s="1"/>
  <c r="BH28" i="7" s="1"/>
  <c r="EC29" i="7" s="1"/>
  <c r="AY22" i="7"/>
  <c r="BB22" i="7" s="1"/>
  <c r="BH22" i="7" s="1"/>
  <c r="EC22" i="7" s="1"/>
  <c r="AY19" i="7"/>
  <c r="BB19" i="7" s="1"/>
  <c r="BH19" i="7" s="1"/>
  <c r="EC19" i="7" s="1"/>
  <c r="AY16" i="7"/>
  <c r="BB16" i="7" s="1"/>
  <c r="BH16" i="7" s="1"/>
  <c r="EC16" i="7" s="1"/>
  <c r="AY15" i="7"/>
  <c r="BB15" i="7" s="1"/>
  <c r="BH15" i="7" s="1"/>
  <c r="EC15" i="7" s="1"/>
  <c r="AY18" i="7"/>
  <c r="BB18" i="7" s="1"/>
  <c r="BH18" i="7" s="1"/>
  <c r="EC18" i="7" s="1"/>
  <c r="AY20" i="7"/>
  <c r="BB20" i="7" s="1"/>
  <c r="BH20" i="7" s="1"/>
  <c r="EC20" i="7" s="1"/>
  <c r="BZ459" i="4"/>
  <c r="AY26" i="7" s="1"/>
  <c r="BB26" i="7" s="1"/>
  <c r="BH26" i="7" s="1"/>
  <c r="BZ466" i="4"/>
  <c r="EU467" i="4" s="1"/>
  <c r="EU460" i="4" s="1"/>
  <c r="BZ473" i="4"/>
  <c r="EU474" i="4" s="1"/>
  <c r="BZ450" i="4"/>
  <c r="EU450" i="4" s="1"/>
  <c r="EU447" i="4" s="1"/>
  <c r="DV35" i="4"/>
  <c r="DW35" i="4"/>
  <c r="DP12" i="4"/>
  <c r="DO12" i="4"/>
  <c r="DW12" i="4"/>
  <c r="DV12" i="4"/>
  <c r="FJ27" i="4"/>
  <c r="FN16" i="4"/>
  <c r="CO12" i="4"/>
  <c r="CO52" i="4" s="1"/>
  <c r="CY54" i="4"/>
  <c r="CI12" i="4"/>
  <c r="DE33" i="4"/>
  <c r="FN34" i="4"/>
  <c r="FL40" i="4"/>
  <c r="DE52" i="4"/>
  <c r="EU481" i="4" l="1"/>
  <c r="EU490" i="4" s="1"/>
  <c r="AY40" i="7"/>
  <c r="BB40" i="7" s="1"/>
  <c r="BH40" i="7" s="1"/>
  <c r="EC41" i="7" s="1"/>
  <c r="AY33" i="7"/>
  <c r="BB33" i="7" s="1"/>
  <c r="BH33" i="7" s="1"/>
  <c r="EC34" i="7" s="1"/>
  <c r="EC27" i="7" s="1"/>
  <c r="AY17" i="7"/>
  <c r="BB17" i="7" s="1"/>
  <c r="BH17" i="7" s="1"/>
  <c r="EC17" i="7" s="1"/>
  <c r="EC14" i="7" s="1"/>
  <c r="FN27" i="4"/>
  <c r="FN43" i="4" s="1"/>
  <c r="FJ40" i="4"/>
  <c r="FN40" i="4" s="1"/>
  <c r="FN44" i="4" s="1"/>
  <c r="CO54" i="4"/>
  <c r="CI52" i="4"/>
  <c r="BZ484" i="4" s="1"/>
  <c r="EZ454" i="4" s="1"/>
  <c r="EZ452" i="4" s="1"/>
  <c r="EZ456" i="4" s="1"/>
  <c r="EZ476" i="4" s="1"/>
  <c r="EZ490" i="4" s="1"/>
  <c r="DE58" i="4"/>
  <c r="DV58" i="4"/>
  <c r="BS14" i="5"/>
  <c r="EL33" i="4" l="1"/>
  <c r="EL29" i="4" s="1"/>
  <c r="EL41" i="4" s="1"/>
  <c r="EL44" i="4" s="1"/>
  <c r="EL58" i="4" s="1"/>
  <c r="EU58" i="4"/>
  <c r="EG58" i="4"/>
  <c r="EC48" i="7"/>
  <c r="AY51" i="7"/>
  <c r="BB51" i="7" s="1"/>
  <c r="BH51" i="7" s="1"/>
  <c r="EH21" i="7" s="1"/>
  <c r="EH19" i="7" s="1"/>
  <c r="EH23" i="7" s="1"/>
  <c r="BH14" i="7"/>
  <c r="BH13" i="7" s="1"/>
  <c r="BZ486" i="4"/>
  <c r="EC57" i="7" l="1"/>
  <c r="EH43" i="7"/>
  <c r="EH57" i="7" s="1"/>
  <c r="BZ504" i="4"/>
  <c r="AY53" i="7"/>
  <c r="AG15" i="5"/>
  <c r="DJ13" i="5" s="1"/>
  <c r="FH15" i="5" s="1"/>
  <c r="FH14" i="5" s="1"/>
  <c r="FH48" i="5" s="1"/>
  <c r="BS13" i="5"/>
  <c r="BS71" i="5" s="1"/>
  <c r="BQ14" i="5"/>
  <c r="BB53" i="7" l="1"/>
  <c r="AY71" i="7"/>
  <c r="DJ12" i="5"/>
  <c r="DJ11" i="5" s="1"/>
  <c r="AY504" i="4"/>
  <c r="BQ13" i="5"/>
  <c r="BH53" i="7" l="1"/>
  <c r="BH71" i="7" s="1"/>
  <c r="BB71" i="7"/>
  <c r="DP53" i="5"/>
  <c r="DJ51" i="5"/>
  <c r="AY216" i="4"/>
  <c r="BA216" i="4"/>
  <c r="BQ71" i="5"/>
  <c r="FV57" i="5" l="1"/>
  <c r="FM32" i="5"/>
  <c r="FM28" i="5" s="1"/>
  <c r="FM40" i="5" s="1"/>
  <c r="FM43" i="5" s="1"/>
  <c r="FM57" i="5" s="1"/>
  <c r="FH57" i="5"/>
</calcChain>
</file>

<file path=xl/sharedStrings.xml><?xml version="1.0" encoding="utf-8"?>
<sst xmlns="http://schemas.openxmlformats.org/spreadsheetml/2006/main" count="6930" uniqueCount="543">
  <si>
    <t>Aportaciones</t>
  </si>
  <si>
    <t>2.2.3.3</t>
  </si>
  <si>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</si>
  <si>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</si>
  <si>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</si>
  <si>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</si>
  <si>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</si>
  <si>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</si>
  <si>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</si>
  <si>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</si>
  <si>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</si>
  <si>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</si>
  <si>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</si>
  <si>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</si>
  <si>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</si>
  <si>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</si>
  <si>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</si>
  <si>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</si>
  <si>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</si>
  <si>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</si>
  <si>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</si>
  <si>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</si>
  <si>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</si>
  <si>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</si>
  <si>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</si>
  <si>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</si>
  <si>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</si>
  <si>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</si>
  <si>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</si>
  <si>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</si>
  <si>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</si>
  <si>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</si>
  <si>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</si>
  <si>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</si>
  <si>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</si>
  <si>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</si>
  <si>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</si>
  <si>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</si>
  <si>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</si>
  <si>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</si>
  <si>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</si>
  <si>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</si>
  <si>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</si>
  <si>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</si>
  <si>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</si>
  <si>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</si>
  <si>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</si>
  <si>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</si>
  <si>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</si>
  <si>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</si>
  <si>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</si>
  <si>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</si>
  <si>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</si>
  <si>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</si>
  <si>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</si>
  <si>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</si>
  <si>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</si>
  <si>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</si>
  <si>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</si>
  <si>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</si>
  <si>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4.1.1.*</t>
  </si>
  <si>
    <t>4.1.2.*</t>
  </si>
  <si>
    <t>4.1.3.*</t>
  </si>
  <si>
    <t>4.1.4.*</t>
  </si>
  <si>
    <t>4.1.5.*</t>
  </si>
  <si>
    <t>4.1.6.*</t>
  </si>
  <si>
    <t>4.1.7.*</t>
  </si>
  <si>
    <t>4.1.9.*</t>
  </si>
  <si>
    <t>4.2.1.*</t>
  </si>
  <si>
    <t>4.2.2.*</t>
  </si>
  <si>
    <t>4.3.1.*</t>
  </si>
  <si>
    <t>4.3.2.*</t>
  </si>
  <si>
    <t>4.3.3.*</t>
  </si>
  <si>
    <t>4.3.4.*</t>
  </si>
  <si>
    <t>4.3.9.*</t>
  </si>
  <si>
    <t>5.1.1.*</t>
  </si>
  <si>
    <t>5.1.2.*</t>
  </si>
  <si>
    <t>5.1.3.*</t>
  </si>
  <si>
    <t>5.2.1.*</t>
  </si>
  <si>
    <t>5.2.2.*</t>
  </si>
  <si>
    <t>5.2.3.*</t>
  </si>
  <si>
    <t>5.2.4.*</t>
  </si>
  <si>
    <t>5.2.6.*</t>
  </si>
  <si>
    <t>5.2.7.*</t>
  </si>
  <si>
    <t>5.2.8.*</t>
  </si>
  <si>
    <t>5.2.9.*</t>
  </si>
  <si>
    <t>5.3.1.*</t>
  </si>
  <si>
    <t>5.3.2.*</t>
  </si>
  <si>
    <t>5.3.3.*</t>
  </si>
  <si>
    <t>5.4.1.*</t>
  </si>
  <si>
    <t>5.4.2.*</t>
  </si>
  <si>
    <t>5.4.3.*</t>
  </si>
  <si>
    <t>5.4.4.*</t>
  </si>
  <si>
    <t>5.4.5.*</t>
  </si>
  <si>
    <t>5.5.1.*</t>
  </si>
  <si>
    <t>5.5.2.*</t>
  </si>
  <si>
    <t>5.5.3.*</t>
  </si>
  <si>
    <t>5.5.4.*</t>
  </si>
  <si>
    <t>5.5.5.*</t>
  </si>
  <si>
    <t>5.5.9.*</t>
  </si>
  <si>
    <t>5.6.1.*</t>
  </si>
  <si>
    <t>Estado de Situación Financiera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</si>
  <si>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</si>
  <si>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</si>
  <si>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</si>
  <si>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</si>
  <si>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</si>
  <si>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</si>
  <si>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</si>
  <si>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</si>
  <si>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</si>
  <si>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</si>
  <si>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</si>
  <si>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</si>
  <si>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</si>
  <si>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</si>
  <si>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</si>
  <si>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</si>
  <si>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</si>
  <si>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</si>
  <si>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</si>
  <si>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</si>
  <si>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</si>
  <si>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</si>
  <si>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</si>
  <si>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</si>
  <si>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</si>
  <si>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</si>
  <si>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</si>
  <si>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</si>
  <si>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</si>
  <si>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</si>
  <si>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</si>
  <si>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</si>
  <si>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</si>
  <si>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</si>
  <si>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</si>
  <si>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</si>
  <si>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</si>
  <si>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</si>
  <si>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</si>
  <si>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</si>
  <si>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</si>
  <si>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</si>
  <si>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</si>
  <si>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</si>
  <si>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</si>
  <si>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</si>
  <si>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</si>
  <si>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</si>
  <si>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</si>
  <si>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</si>
  <si>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</si>
  <si>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</si>
  <si>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</si>
  <si>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</si>
  <si>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</si>
  <si>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</si>
  <si>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1.1.1.*</t>
  </si>
  <si>
    <t>1.1.2.*</t>
  </si>
  <si>
    <t>1.1.3.*</t>
  </si>
  <si>
    <t>1.1.4.*</t>
  </si>
  <si>
    <t>1.1.5.*</t>
  </si>
  <si>
    <t>1.1.6.*</t>
  </si>
  <si>
    <t>1.1.9.*</t>
  </si>
  <si>
    <t>1.2.1.*</t>
  </si>
  <si>
    <t>1.2.2.*</t>
  </si>
  <si>
    <t>1.2.3.*</t>
  </si>
  <si>
    <t>1.2.4.*</t>
  </si>
  <si>
    <t>1.2.5.*</t>
  </si>
  <si>
    <t>1.2.6.*</t>
  </si>
  <si>
    <t>1.2.7.*</t>
  </si>
  <si>
    <t>1.2.8.*</t>
  </si>
  <si>
    <t>1.2.9.*</t>
  </si>
  <si>
    <t>2.1.1.*</t>
  </si>
  <si>
    <t>2.1.2.*</t>
  </si>
  <si>
    <t>2.1.3.*</t>
  </si>
  <si>
    <t>2.1.4.*</t>
  </si>
  <si>
    <t>2.1.5.*</t>
  </si>
  <si>
    <t>2.1.6.*</t>
  </si>
  <si>
    <t>2.1.7.*</t>
  </si>
  <si>
    <t>2.1.9.*</t>
  </si>
  <si>
    <t>2.2.1.*</t>
  </si>
  <si>
    <t>2.2.2.*</t>
  </si>
  <si>
    <t>2.2.3.*</t>
  </si>
  <si>
    <t>2.2.4.*</t>
  </si>
  <si>
    <t>2.2.5.*</t>
  </si>
  <si>
    <t>2.2.6.*</t>
  </si>
  <si>
    <t>3.1.1.*</t>
  </si>
  <si>
    <t>3.1.2.*</t>
  </si>
  <si>
    <t>3.1.3.*</t>
  </si>
  <si>
    <t>3.2.1.*</t>
  </si>
  <si>
    <t>3.2.2.*</t>
  </si>
  <si>
    <t>3.2.3.*</t>
  </si>
  <si>
    <t>3.2.4.*</t>
  </si>
  <si>
    <t>3.2.5.*</t>
  </si>
  <si>
    <t>3.3.1.*</t>
  </si>
  <si>
    <t>3.3.2.*</t>
  </si>
  <si>
    <t>Origen</t>
  </si>
  <si>
    <t>Aplicación</t>
  </si>
  <si>
    <t>Total Activo</t>
  </si>
  <si>
    <t xml:space="preserve">Flujos de Efectivo de las Actividades de Inversión </t>
  </si>
  <si>
    <t>Bienes Inmuebles+ Infraestructura y Construcciones en Proceso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</si>
  <si>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</si>
  <si>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</si>
  <si>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</si>
  <si>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</si>
  <si>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</si>
  <si>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</si>
  <si>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</si>
  <si>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</si>
  <si>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</si>
  <si>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</si>
  <si>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</si>
  <si>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</si>
  <si>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</si>
  <si>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</si>
  <si>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</si>
  <si>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</si>
  <si>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</si>
  <si>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</si>
  <si>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</si>
  <si>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</si>
  <si>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</si>
  <si>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4.3.*</t>
  </si>
  <si>
    <t>5.4.*</t>
  </si>
  <si>
    <t>Flujos de Efectivo de las Actividades de Operación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</si>
  <si>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</si>
  <si>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</si>
  <si>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</si>
  <si>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</si>
  <si>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</si>
  <si>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</si>
  <si>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</si>
  <si>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</si>
  <si>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</si>
  <si>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</si>
  <si>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</si>
  <si>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Flujos Netos de Efectivo por Actividades de Financiamiento</t>
  </si>
  <si>
    <t>Total</t>
  </si>
  <si>
    <t>5.2.5.*</t>
  </si>
  <si>
    <t>Integración</t>
  </si>
  <si>
    <t>Eliminación</t>
  </si>
  <si>
    <t>Efectivo y Equivalente al Efectivo al Inicio del Ejercicio</t>
  </si>
  <si>
    <t>Efectivo y Equivalente al Efectivo al Final del Ejercicio</t>
  </si>
  <si>
    <t>Flujos Netos de Efectivo por Actividades de Inversión</t>
  </si>
  <si>
    <t>Poder Ejecutivo</t>
  </si>
  <si>
    <t>Poder Legislativo</t>
  </si>
  <si>
    <t>Poder Judicial</t>
  </si>
  <si>
    <t>Inventarios</t>
  </si>
  <si>
    <t>Del 1 de enero al 31 de diciembre de 2016 y 2015</t>
  </si>
  <si>
    <t>Al 31 de diciembre de 2016 y 2015</t>
  </si>
  <si>
    <t>Cuenta  Pública 2016</t>
  </si>
  <si>
    <t>Cuenta Pública 2016</t>
  </si>
  <si>
    <r>
      <t xml:space="preserve">Estado de Actividades </t>
    </r>
    <r>
      <rPr>
        <b/>
        <sz val="9"/>
        <color rgb="FFFF0000"/>
        <rFont val="Arial"/>
        <family val="2"/>
      </rPr>
      <t>CONSOLIDADO</t>
    </r>
  </si>
  <si>
    <r>
      <t xml:space="preserve">Estado de Situación Financiera  </t>
    </r>
    <r>
      <rPr>
        <b/>
        <sz val="9"/>
        <color rgb="FFFF0000"/>
        <rFont val="Arial"/>
        <family val="2"/>
      </rPr>
      <t>CONSOLIDADO</t>
    </r>
  </si>
  <si>
    <r>
      <t xml:space="preserve">Estado de Cambios en la Situación Financiera </t>
    </r>
    <r>
      <rPr>
        <b/>
        <sz val="9"/>
        <color rgb="FFFF0000"/>
        <rFont val="Arial"/>
        <family val="2"/>
      </rPr>
      <t>CONSOLIDADO</t>
    </r>
  </si>
  <si>
    <t>Del 1 de enero al 31 de diciembre de 2016</t>
  </si>
  <si>
    <t>Hacienda Pública/Patrimonio Neto Final del Ejercicio 2015</t>
  </si>
  <si>
    <t>Cambios en la Hacienda Pública/Patrimonio Neto del Ejercicio 2016</t>
  </si>
  <si>
    <t>Saldo Neto en la Hacienda Pública / Patrimonio 2016</t>
  </si>
  <si>
    <r>
      <t xml:space="preserve">Estado de Actividades </t>
    </r>
    <r>
      <rPr>
        <b/>
        <sz val="9"/>
        <color rgb="FFFF0000"/>
        <rFont val="Arial"/>
        <family val="2"/>
      </rPr>
      <t>INTEGRADO</t>
    </r>
  </si>
  <si>
    <r>
      <t xml:space="preserve">Estado de Situación Financiera  </t>
    </r>
    <r>
      <rPr>
        <b/>
        <sz val="9"/>
        <color rgb="FFFF0000"/>
        <rFont val="Arial"/>
        <family val="2"/>
      </rPr>
      <t>INTEGRADO</t>
    </r>
  </si>
  <si>
    <r>
      <t>Estado de Cambios en la Situación Financiera</t>
    </r>
    <r>
      <rPr>
        <b/>
        <sz val="9"/>
        <color rgb="FFFF0000"/>
        <rFont val="Arial"/>
        <family val="2"/>
      </rPr>
      <t xml:space="preserve"> INTEGRADO</t>
    </r>
  </si>
  <si>
    <r>
      <t xml:space="preserve">Estado de Flujos de Efectivo </t>
    </r>
    <r>
      <rPr>
        <b/>
        <sz val="9"/>
        <color rgb="FFFF0000"/>
        <rFont val="Arial"/>
        <family val="2"/>
      </rPr>
      <t>INTEGRADO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</si>
  <si>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INTEGRADO</t>
    </r>
  </si>
  <si>
    <r>
      <t xml:space="preserve">Estado de Flujos de Efectivo </t>
    </r>
    <r>
      <rPr>
        <b/>
        <sz val="9"/>
        <color rgb="FFFF0000"/>
        <rFont val="Arial"/>
        <family val="2"/>
      </rPr>
      <t>CONSOLIDADO</t>
    </r>
  </si>
  <si>
    <r>
      <t xml:space="preserve">Estado de Variación en la Hacienda Pública </t>
    </r>
    <r>
      <rPr>
        <b/>
        <sz val="9"/>
        <color rgb="FFFF0000"/>
        <rFont val="Arial"/>
        <family val="2"/>
      </rPr>
      <t>CONSOLIDADO</t>
    </r>
  </si>
  <si>
    <t>2.0.0.0.0</t>
  </si>
  <si>
    <t>SECTOR PUBLICO DE LAS ENTIDADES FEDERATIVAS</t>
  </si>
  <si>
    <t>2.1.0.0.0</t>
  </si>
  <si>
    <t>SECTOR PUBLICO NO FINANCIERO</t>
  </si>
  <si>
    <t>2.1.1.0.0</t>
  </si>
  <si>
    <t>GOBIERNO GENERAL ESTATAL O DEL DISTRITO FEDERAL</t>
  </si>
  <si>
    <t>2.1.1.1.0</t>
  </si>
  <si>
    <t>Gobierno Estatal o del Distrito Federal</t>
  </si>
  <si>
    <t>2.1.1.1.1</t>
  </si>
  <si>
    <t>2.1.1.1.2</t>
  </si>
  <si>
    <t>2.1.1.1.3</t>
  </si>
  <si>
    <t>2.1.1.1.4</t>
  </si>
  <si>
    <t>Organos Autónomos*</t>
  </si>
  <si>
    <t>2.1.1.2.0</t>
  </si>
  <si>
    <t>Entidades Paraestatales y Fideicomisos No Empresariales y No Financieros</t>
  </si>
  <si>
    <t>2.1.1.3.0</t>
  </si>
  <si>
    <t>Instituciones Públicas de Seguridad Social</t>
  </si>
  <si>
    <t>2.1.2.0.0</t>
  </si>
  <si>
    <t>ENTIDADES PARAESTATALES EMPRESARIALES NO FINANCIERAS CON PARTICIPACION ESTATAL MAYORITARIA</t>
  </si>
  <si>
    <t>2.1.2.1.0</t>
  </si>
  <si>
    <t>Entidades Paraestatales Empresariales No Financieras con Participación Estatal Mayoritaria</t>
  </si>
  <si>
    <t>2.1.2.2.0</t>
  </si>
  <si>
    <t>Fideicomisos Empresariales No Financieros con Participación Estatal Mayoritaria</t>
  </si>
  <si>
    <t>2.2.0.0.0</t>
  </si>
  <si>
    <t>SECTOR PUBLICO FINANCIERO</t>
  </si>
  <si>
    <t>(el 2.2.1. Queda libre dado que no poseen ni pueden poseer Banco Central)</t>
  </si>
  <si>
    <t>2.2.2.0.0</t>
  </si>
  <si>
    <t>ENTIDADES PARAESTATALES EMPRESARIALES FINANCIERAS MONETARIAS CON PARTICIPACION ESTATAL MAYORITARIA</t>
  </si>
  <si>
    <t>2.2.2.1.0</t>
  </si>
  <si>
    <t>Bancos de Inversión y Desarrollo</t>
  </si>
  <si>
    <t>2.2.2.2.0</t>
  </si>
  <si>
    <t>Bancos Comerciales</t>
  </si>
  <si>
    <t>2.2.2.3.0</t>
  </si>
  <si>
    <t>Otros Bancos</t>
  </si>
  <si>
    <t>2.2.2.4.0</t>
  </si>
  <si>
    <t>Fondos del Mercado de Dinero</t>
  </si>
  <si>
    <t>2.2.3.0.0</t>
  </si>
  <si>
    <t>ENTIDADES PARAESTATALES FINANCIERAS NO MONETARIAS CON PARTICIPACION ESTATAL MAYORITARIA</t>
  </si>
  <si>
    <t>2.2.3.1.0</t>
  </si>
  <si>
    <t>Fondos de Inversión Fuera del Mercado de Dinero</t>
  </si>
  <si>
    <t>2.2.3.2.0</t>
  </si>
  <si>
    <t>Otros Intermediarios Financieros, excepto Sociedades de Seguros y Fondos de Pensiones</t>
  </si>
  <si>
    <t>2.2.3.3.0</t>
  </si>
  <si>
    <t>Auxiliares Financieros</t>
  </si>
  <si>
    <t>2.2.3.4.0</t>
  </si>
  <si>
    <t>Instituciones Financieras Cautivas y Prestamistas de Dinero</t>
  </si>
  <si>
    <t>2.2.3.5.0</t>
  </si>
  <si>
    <t>Sociedades de Seguros (SS) y Fondos de Pensiones (FP)</t>
  </si>
  <si>
    <t>2.2.4.0.0</t>
  </si>
  <si>
    <t>FIDEICOMISOS FINANCIEROS PUBLICOS CON PARTICIPACION ESTATAL MAYORITARIA</t>
  </si>
  <si>
    <t>2.2.4.1.0</t>
  </si>
  <si>
    <t>2.2.4.2.0</t>
  </si>
  <si>
    <t>2.2.4.3.0</t>
  </si>
  <si>
    <t>2.2.4.4.0</t>
  </si>
  <si>
    <t>2.2.4.5.0</t>
  </si>
  <si>
    <t>3.0.0.0.0</t>
  </si>
  <si>
    <t>SECTOR PUBLICO MUNICIPAL</t>
  </si>
  <si>
    <t>3.1.0.0.0</t>
  </si>
  <si>
    <t>3.1.1.0.0</t>
  </si>
  <si>
    <t>GOBIERNO GENERAL MUNICIPAL</t>
  </si>
  <si>
    <t>3.1.1.1.0</t>
  </si>
  <si>
    <t>Gobierno Municipal</t>
  </si>
  <si>
    <t>3.1.1.1.1</t>
  </si>
  <si>
    <t>Organo Ejecutivo Municipal (Ayuntamiento)</t>
  </si>
  <si>
    <t>3.1.1.2.0</t>
  </si>
  <si>
    <t>3.1.2.0.0</t>
  </si>
  <si>
    <t>ENTIDADES PARAMUNICIPALES EMPRESARIALES NO FINANCIERAS CON PARTICIPACION ESTATAL MAYORITARIA</t>
  </si>
  <si>
    <t>3.1.2.1.0</t>
  </si>
  <si>
    <t>Entidades Paramunicipales Empresariales No Financieras con Participación Estatal Mayoritaria</t>
  </si>
  <si>
    <t>3.1.2.2.0</t>
  </si>
  <si>
    <t>Fideicomisos Paramunicipales Empresariales No Financieros con Participación Estatal Mayoritaria</t>
  </si>
  <si>
    <t>3.2.0.0.0</t>
  </si>
  <si>
    <r>
      <t xml:space="preserve">3.2.1 </t>
    </r>
    <r>
      <rPr>
        <i/>
        <sz val="9"/>
        <color theme="1"/>
        <rFont val="Arial"/>
        <family val="2"/>
      </rPr>
      <t>(Queda libre dado que no poseen ni pueden poseer Banco Central)</t>
    </r>
  </si>
  <si>
    <t>3.2.2.0.0</t>
  </si>
  <si>
    <t>ENTIDADES PARAMUNICIPALES EMPRESARIALES FINANCIERAS MONETARIAS CON PARTICIPACION ESTATAL MAYORITARIA</t>
  </si>
  <si>
    <t>3.2.2.1.0</t>
  </si>
  <si>
    <t>3.2.2.2.0</t>
  </si>
  <si>
    <t>3.2.2.3.0</t>
  </si>
  <si>
    <t>3.2.2.4.0</t>
  </si>
  <si>
    <t>3.2.3.0.0</t>
  </si>
  <si>
    <t>ENTIDADES PARAESTATALES EMPRESARIALES FINANCIERAS NO MONETARIAS CON PARTICIPACION ESTATAL MAYORITARIA</t>
  </si>
  <si>
    <t>3.2.3.1.0</t>
  </si>
  <si>
    <t>Fondos de Inversión fuera del Mercado de Dinero</t>
  </si>
  <si>
    <t>3.2.3.2.0</t>
  </si>
  <si>
    <t>3.2.3.3.0</t>
  </si>
  <si>
    <t>3.2.3.4.0</t>
  </si>
  <si>
    <t>3.2.3.5.0</t>
  </si>
  <si>
    <t>3.2.4.0.0</t>
  </si>
  <si>
    <t>3.2.4.1.0</t>
  </si>
  <si>
    <t>3.2.4.2.0</t>
  </si>
  <si>
    <t>3.2.4.3.0</t>
  </si>
  <si>
    <t>3.2.4.4.0</t>
  </si>
  <si>
    <t>3.2.4.5.0</t>
  </si>
  <si>
    <t>2.2.1.0.0</t>
  </si>
  <si>
    <t>3.2.1.0.0</t>
  </si>
  <si>
    <t>CA</t>
  </si>
  <si>
    <t>Descripción</t>
  </si>
  <si>
    <t>N1</t>
  </si>
  <si>
    <t>N2</t>
  </si>
  <si>
    <t>N3</t>
  </si>
  <si>
    <t>N4</t>
  </si>
  <si>
    <t>N5</t>
  </si>
  <si>
    <t>Integración 1</t>
  </si>
  <si>
    <t>Integración 2</t>
  </si>
  <si>
    <t>Integración 3</t>
  </si>
  <si>
    <t>Integración 4</t>
  </si>
  <si>
    <t>Integración 5</t>
  </si>
  <si>
    <t>Integración 6</t>
  </si>
  <si>
    <t>Consolidación</t>
  </si>
  <si>
    <t>I-C</t>
  </si>
  <si>
    <t>3.1.1.2.0 Entidades Paraestatales y Fideicomisos No Empresariales y No Financieros</t>
  </si>
  <si>
    <t>3.1.1.2.0 
Descentralizado 4</t>
  </si>
  <si>
    <t>3.1.1.2.0 
Descentralizado 5</t>
  </si>
  <si>
    <t>3.1.1.2.0 
Descentralizado 6</t>
  </si>
  <si>
    <t>3.1.1.2.0 Seguridad Social</t>
  </si>
  <si>
    <t>3.1.1.2.0 
Descentralizado 21</t>
  </si>
  <si>
    <t>3.1.1.2.0 
Descentralizado 22</t>
  </si>
  <si>
    <t>3.1.1.2.0 
Descentralizado 23</t>
  </si>
  <si>
    <t>3.1.1.2.0 
Descentralizado 24</t>
  </si>
  <si>
    <t>3.1.1.2.0 
Descentralizado 25</t>
  </si>
  <si>
    <t>3.1.1.2.0 
Descentralizado 26</t>
  </si>
  <si>
    <t>3.1.2.0.0  Entidades Paramunicipales Empresariales No Financieras Con Participacion Estatal Mayoritaria</t>
  </si>
  <si>
    <t>3.1.2.0.0 
Descentralizado 31</t>
  </si>
  <si>
    <t>3.1.2.0.0 
Descentralizado 32</t>
  </si>
  <si>
    <t>3.1.2.0.0 
Descentralizado 33</t>
  </si>
  <si>
    <t>3.1.2.0.0 
Descentralizado 34</t>
  </si>
  <si>
    <t>3.1.2.0.0 
Descentralizado 35</t>
  </si>
  <si>
    <t>3.1.2.0.0 
Descentralizado 36</t>
  </si>
  <si>
    <t>3.2.2.0.0 Entidades Paramunicipales Empresariales Financieras Monetarias Con Participacion Estatal Mayoritaria</t>
  </si>
  <si>
    <t>3.2.2.0.0 
Descentralizado 41</t>
  </si>
  <si>
    <t>3.2.2.0.0 
Descentralizado 42</t>
  </si>
  <si>
    <t>3.2.2.0.0 
Descentralizado 43</t>
  </si>
  <si>
    <t>3.2.2.0.0 
Descentralizado 44</t>
  </si>
  <si>
    <t>3.2.2.0.0 
Descentralizado 45</t>
  </si>
  <si>
    <t>3.2.2.0.0 
Descentralizado 46</t>
  </si>
  <si>
    <t>3.2.3.0.0 Entidades Paraestatales Empresariales Financieras No Monetarias Con Participacion Estatal Mayoritaria</t>
  </si>
  <si>
    <t>3.2.4.0.0 Fideicomisos Financieros Publicos Con Participacion Estatal Mayoritaria</t>
  </si>
  <si>
    <t>3.2.4.0.0 
Descentralizado 61</t>
  </si>
  <si>
    <t>3.2.4.0.0 
Descentralizado 62</t>
  </si>
  <si>
    <t>3.2.4.0.0 
Descentralizado 63</t>
  </si>
  <si>
    <t>3.2.4.0.0 
Descentralizado 64</t>
  </si>
  <si>
    <t>3.2.4.0.0 
Descentralizado 65</t>
  </si>
  <si>
    <t>3.2.4.0.0 
Descentralizado 66</t>
  </si>
  <si>
    <t>3.2.3.0.0 
Descentralizado 51</t>
  </si>
  <si>
    <t>3.2.3.0.0 
Descentralizado 52</t>
  </si>
  <si>
    <t>3.2.3.0.0 
Descentralizado 53</t>
  </si>
  <si>
    <t>3.2.3.0.0 
Descentralizado 54</t>
  </si>
  <si>
    <t>3.2.3.0.0 
Descentralizado 55</t>
  </si>
  <si>
    <t>3.2.3.0.0 
Descentralizado 56</t>
  </si>
  <si>
    <t>3.1.1.2.0 
Entidades Paraestatales y Fideicomisos No Empresariales y No Financieros</t>
  </si>
  <si>
    <t>3.1.1.2.0 
Seguridad Social</t>
  </si>
  <si>
    <t>3.1.2.0.0  
Entidades Paramunicipales Empresariales No Financieras Con Participacion Estatal Mayoritaria</t>
  </si>
  <si>
    <t>3.2.2.0.0 
Entidades Paramunicipales Empresariales Financieras Monetarias Con Participacion Estatal Mayoritaria</t>
  </si>
  <si>
    <t>3.2.3.0.0 
Entidades Paraestatales Empresariales Financieras No Monetarias Con Participacion Estatal Mayoritaria</t>
  </si>
  <si>
    <t>3.2.4.0.0 
Fideicomisos Financieros Publicos Con Participacion Estatal Mayoritaria</t>
  </si>
  <si>
    <t>Sector Paramunicipal</t>
  </si>
  <si>
    <t>3.1.1.1.1
 Organo Ejecutivo Municipal (Ayuntamiento)</t>
  </si>
  <si>
    <t>INGRESOS DE GESTIÓN</t>
  </si>
  <si>
    <t>Cuotas y aportaciones de seguridad social</t>
  </si>
  <si>
    <t>Productos de tipo corriente</t>
  </si>
  <si>
    <t>Aprovechamientos de tipo corriente</t>
  </si>
  <si>
    <t>Ingresos por venta de bienes y servicios</t>
  </si>
  <si>
    <t>Ingresos no comprendidas en las fracciones de la ley de ingresos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</si>
  <si>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</si>
  <si>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</si>
  <si>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</si>
  <si>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</si>
  <si>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</si>
  <si>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</si>
  <si>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</si>
  <si>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</si>
  <si>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</si>
  <si>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</si>
  <si>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</si>
  <si>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</si>
  <si>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</si>
  <si>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</si>
  <si>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</si>
  <si>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</si>
  <si>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</si>
  <si>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</si>
  <si>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</si>
  <si>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</si>
  <si>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</si>
  <si>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</si>
  <si>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</si>
  <si>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</si>
  <si>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</si>
  <si>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</si>
  <si>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</si>
  <si>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</si>
  <si>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</si>
  <si>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</si>
  <si>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</si>
  <si>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</si>
  <si>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</si>
  <si>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</si>
  <si>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</si>
  <si>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</si>
  <si>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</si>
  <si>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RESULTADOS DEL EJERCICIO (AHORRO/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</si>
  <si>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</si>
  <si>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</si>
  <si>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</si>
  <si>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</si>
  <si>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</si>
  <si>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</si>
  <si>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</si>
  <si>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</si>
  <si>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</si>
  <si>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</si>
  <si>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</si>
  <si>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</si>
  <si>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</si>
  <si>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</si>
  <si>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</si>
  <si>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</si>
  <si>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</si>
  <si>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</si>
  <si>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</si>
  <si>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</si>
  <si>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</si>
  <si>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</si>
  <si>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</si>
  <si>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CP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</si>
  <si>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</si>
  <si>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</si>
  <si>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</si>
  <si>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</si>
  <si>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</si>
  <si>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</si>
  <si>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</si>
  <si>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LP</t>
  </si>
  <si>
    <t>Provisiones a largo plazo</t>
  </si>
  <si>
    <t>HACIENDA PÚBLICA/PATRIMONIO CONTRIBUIDO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</si>
  <si>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</si>
  <si>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</si>
  <si>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</si>
  <si>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</si>
  <si>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</si>
  <si>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</si>
  <si>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</si>
  <si>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</si>
  <si>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</si>
  <si>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Flujos de Efectivo</t>
  </si>
  <si>
    <t>ACTIVIDADES DE OPERACIÓN</t>
  </si>
  <si>
    <t>ORIGEN</t>
  </si>
  <si>
    <t>Ingresos no comprendidas en las fracciones de la ley de ingresos causadas en ejercicios fiscales anteriores pendientes de liquidación o pago</t>
  </si>
  <si>
    <t>Otros origenes de operación</t>
  </si>
  <si>
    <t>APLICACIÓN</t>
  </si>
  <si>
    <t>Otras aplicaciones de operación</t>
  </si>
  <si>
    <t>FLUJO NETO DE EFECTIVO DE LAS ACTIVIDADES DE OPERACIÓN</t>
  </si>
  <si>
    <t>ACTIVIDADES DE INVERSIÓN</t>
  </si>
  <si>
    <t>Otros origenes de inversión</t>
  </si>
  <si>
    <t>1240-1250</t>
  </si>
  <si>
    <t>Otras aplicaciones de inversión</t>
  </si>
  <si>
    <t>FLUJO NETO DE EFECTIVO DE LAS ACTIVIDADES DE INVERSIÓN</t>
  </si>
  <si>
    <t>ACTIVIDADES DE FINANCIAMIENTO</t>
  </si>
  <si>
    <t>Interno</t>
  </si>
  <si>
    <t>Externo</t>
  </si>
  <si>
    <t>Otros origenes de financiamiento</t>
  </si>
  <si>
    <t>Otras aplicaciones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</si>
  <si>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</si>
  <si>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</si>
  <si>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</si>
  <si>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</si>
  <si>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3.0.0.0.0 Sector Público Municipal</t>
  </si>
  <si>
    <t>3.X.X.X.X
Sector Paramunicipal</t>
  </si>
  <si>
    <t xml:space="preserve">3.1.1.2.0 
CASA DE LA CULTURA </t>
  </si>
  <si>
    <t>3.1.1.2.0 
AGUA POTABLE</t>
  </si>
  <si>
    <t xml:space="preserve">3.1.1.2.0 
DIF MUNICIPAL </t>
  </si>
  <si>
    <t>MUNICIPIO DE VALLE DE SANTIAGO, GTO.</t>
  </si>
  <si>
    <t>Del 1 de enero al 31 de diciembre de 2016, 2015 y 2014</t>
  </si>
  <si>
    <t>Al 31 de diciembre de 2016, 2015 y 2014</t>
  </si>
  <si>
    <t>Al 31 de diciembre de 2016, 2015 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</si>
</sst>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_ ;\-0\ "/>
    <numFmt numFmtId="165" formatCode="General_)"/>
    <numFmt numFmtId="166" formatCode="#,##0_ ;\-#,##0\ "/>
    <numFmt numFmtId="167" formatCode="\-#,##0.00;#,##0.00;&quot; &quot;"/>
    <numFmt numFmtId="168" formatCode="#,##0.00;\-#,##0.00;&quot; &quot;"/>
    <numFmt numFmtId="169" formatCode="#,##0;\-#,##0;&quot; &quot;"/>
    <numFmt numFmtId="170" formatCode="#,##0.00_ ;\-#,##0.00\ "/>
  </numFmts>
  <fonts count="2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/>
    <xf numFmtId="0" fontId="5" fillId="0" borderId="0"/>
    <xf numFmtId="0" fontId="4" fillId="0" borderId="0"/>
    <xf numFmtId="43" fontId="1" fillId="0" borderId="0" applyFont="0" applyFill="0" applyBorder="0" applyAlignment="0" applyProtection="0"/>
  </cellStyleXfs>
  <cellXfs count="369">
    <xf numFmtId="0" fontId="0" fillId="0" borderId="0" xfId="0"/>
    <xf numFmtId="0" fontId="6" fillId="0" borderId="0" xfId="0" applyFont="1"/>
    <xf numFmtId="0" fontId="6" fillId="3" borderId="0" xfId="0" applyFont="1" applyFill="1" applyBorder="1" applyAlignment="1">
      <alignment horizontal="centerContinuous"/>
    </xf>
    <xf numFmtId="0" fontId="7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left" vertical="top" wrapText="1"/>
    </xf>
    <xf numFmtId="0" fontId="6" fillId="3" borderId="0" xfId="2" applyFont="1" applyFill="1" applyBorder="1" applyAlignment="1">
      <alignment vertical="top"/>
    </xf>
    <xf numFmtId="0" fontId="6" fillId="3" borderId="0" xfId="0" applyFont="1" applyFill="1" applyBorder="1" applyAlignment="1"/>
    <xf numFmtId="43" fontId="6" fillId="3" borderId="0" xfId="1" applyFont="1" applyFill="1" applyBorder="1"/>
    <xf numFmtId="0" fontId="6" fillId="3" borderId="0" xfId="0" applyFont="1" applyFill="1" applyBorder="1"/>
    <xf numFmtId="0" fontId="6" fillId="3" borderId="0" xfId="2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wrapText="1"/>
    </xf>
    <xf numFmtId="0" fontId="6" fillId="3" borderId="3" xfId="0" applyFont="1" applyFill="1" applyBorder="1"/>
    <xf numFmtId="0" fontId="7" fillId="3" borderId="11" xfId="2" applyFont="1" applyFill="1" applyBorder="1" applyAlignment="1"/>
    <xf numFmtId="0" fontId="7" fillId="3" borderId="0" xfId="0" applyFont="1" applyFill="1" applyBorder="1" applyAlignment="1"/>
    <xf numFmtId="0" fontId="7" fillId="3" borderId="0" xfId="0" applyFont="1" applyFill="1" applyBorder="1" applyAlignment="1">
      <alignment horizontal="right"/>
    </xf>
    <xf numFmtId="0" fontId="6" fillId="3" borderId="0" xfId="2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7" fillId="3" borderId="16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10" fillId="0" borderId="0" xfId="0" applyFont="1"/>
    <xf numFmtId="0" fontId="6" fillId="3" borderId="10" xfId="0" applyFont="1" applyFill="1" applyBorder="1"/>
    <xf numFmtId="0" fontId="6" fillId="3" borderId="12" xfId="0" applyFont="1" applyFill="1" applyBorder="1"/>
    <xf numFmtId="0" fontId="6" fillId="0" borderId="10" xfId="0" applyFont="1" applyBorder="1"/>
    <xf numFmtId="0" fontId="7" fillId="3" borderId="11" xfId="0" applyFont="1" applyFill="1" applyBorder="1" applyAlignment="1"/>
    <xf numFmtId="0" fontId="6" fillId="3" borderId="13" xfId="0" applyFont="1" applyFill="1" applyBorder="1"/>
    <xf numFmtId="0" fontId="6" fillId="3" borderId="14" xfId="0" applyFont="1" applyFill="1" applyBorder="1"/>
    <xf numFmtId="0" fontId="6" fillId="0" borderId="13" xfId="0" applyFont="1" applyBorder="1"/>
    <xf numFmtId="0" fontId="7" fillId="3" borderId="0" xfId="0" applyFont="1" applyFill="1" applyBorder="1" applyAlignment="1">
      <alignment horizontal="center"/>
    </xf>
    <xf numFmtId="0" fontId="7" fillId="3" borderId="0" xfId="3" applyNumberFormat="1" applyFont="1" applyFill="1" applyBorder="1" applyAlignment="1">
      <alignment vertical="center"/>
    </xf>
    <xf numFmtId="0" fontId="7" fillId="3" borderId="13" xfId="2" applyFont="1" applyFill="1" applyBorder="1" applyAlignment="1">
      <alignment horizontal="center"/>
    </xf>
    <xf numFmtId="0" fontId="7" fillId="3" borderId="0" xfId="3" applyNumberFormat="1" applyFont="1" applyFill="1" applyBorder="1" applyAlignment="1">
      <alignment horizontal="centerContinuous" vertical="center"/>
    </xf>
    <xf numFmtId="0" fontId="6" fillId="3" borderId="3" xfId="0" applyNumberFormat="1" applyFont="1" applyFill="1" applyBorder="1" applyAlignment="1" applyProtection="1">
      <protection locked="0"/>
    </xf>
    <xf numFmtId="0" fontId="6" fillId="3" borderId="13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Continuous"/>
    </xf>
    <xf numFmtId="0" fontId="7" fillId="3" borderId="0" xfId="2" applyFont="1" applyFill="1" applyBorder="1" applyAlignment="1">
      <alignment horizontal="center" vertical="top"/>
    </xf>
    <xf numFmtId="164" fontId="8" fillId="4" borderId="4" xfId="1" applyNumberFormat="1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12" fillId="3" borderId="14" xfId="0" applyFont="1" applyFill="1" applyBorder="1" applyAlignment="1">
      <alignment vertical="top"/>
    </xf>
    <xf numFmtId="0" fontId="6" fillId="3" borderId="0" xfId="2" applyFont="1" applyFill="1" applyBorder="1" applyAlignment="1"/>
    <xf numFmtId="0" fontId="6" fillId="3" borderId="7" xfId="0" applyFont="1" applyFill="1" applyBorder="1"/>
    <xf numFmtId="0" fontId="12" fillId="4" borderId="5" xfId="0" applyFont="1" applyFill="1" applyBorder="1"/>
    <xf numFmtId="43" fontId="8" fillId="3" borderId="0" xfId="1" applyFont="1" applyFill="1" applyBorder="1" applyAlignment="1">
      <alignment vertical="top"/>
    </xf>
    <xf numFmtId="0" fontId="6" fillId="3" borderId="7" xfId="0" applyFont="1" applyFill="1" applyBorder="1" applyAlignment="1"/>
    <xf numFmtId="0" fontId="6" fillId="3" borderId="14" xfId="0" applyFont="1" applyFill="1" applyBorder="1" applyAlignment="1"/>
    <xf numFmtId="43" fontId="8" fillId="3" borderId="0" xfId="1" applyFont="1" applyFill="1" applyBorder="1" applyAlignment="1" applyProtection="1">
      <alignment vertical="top"/>
    </xf>
    <xf numFmtId="43" fontId="7" fillId="3" borderId="0" xfId="1" applyFont="1" applyFill="1" applyBorder="1" applyAlignment="1" applyProtection="1">
      <alignment vertical="top"/>
    </xf>
    <xf numFmtId="43" fontId="7" fillId="3" borderId="0" xfId="1" applyFont="1" applyFill="1" applyBorder="1" applyAlignment="1" applyProtection="1">
      <alignment vertical="top"/>
      <protection locked="0"/>
    </xf>
    <xf numFmtId="43" fontId="7" fillId="3" borderId="0" xfId="1" applyFont="1" applyFill="1" applyBorder="1" applyAlignment="1">
      <alignment vertical="top"/>
    </xf>
    <xf numFmtId="0" fontId="6" fillId="3" borderId="7" xfId="0" applyFont="1" applyFill="1" applyBorder="1" applyAlignment="1">
      <alignment vertical="top"/>
    </xf>
    <xf numFmtId="43" fontId="6" fillId="3" borderId="0" xfId="1" applyFont="1" applyFill="1" applyBorder="1" applyAlignment="1">
      <alignment vertical="top"/>
    </xf>
    <xf numFmtId="43" fontId="6" fillId="3" borderId="0" xfId="0" applyNumberFormat="1" applyFont="1" applyFill="1" applyBorder="1"/>
    <xf numFmtId="43" fontId="6" fillId="3" borderId="0" xfId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166" fontId="6" fillId="3" borderId="0" xfId="1" applyNumberFormat="1" applyFont="1" applyFill="1" applyBorder="1" applyAlignment="1">
      <alignment vertical="top"/>
    </xf>
    <xf numFmtId="0" fontId="7" fillId="3" borderId="7" xfId="0" applyFont="1" applyFill="1" applyBorder="1" applyAlignment="1">
      <alignment vertical="top" wrapText="1"/>
    </xf>
    <xf numFmtId="0" fontId="6" fillId="3" borderId="9" xfId="0" applyFont="1" applyFill="1" applyBorder="1"/>
    <xf numFmtId="43" fontId="7" fillId="3" borderId="0" xfId="1" applyFont="1" applyFill="1" applyBorder="1" applyAlignment="1" applyProtection="1">
      <alignment horizontal="right" vertical="top"/>
      <protection locked="0"/>
    </xf>
    <xf numFmtId="43" fontId="7" fillId="3" borderId="0" xfId="1" applyFont="1" applyFill="1" applyBorder="1" applyAlignment="1" applyProtection="1">
      <alignment horizontal="right" vertical="top"/>
    </xf>
    <xf numFmtId="43" fontId="6" fillId="3" borderId="0" xfId="1" applyFont="1" applyFill="1" applyBorder="1" applyAlignment="1">
      <alignment horizontal="right" vertical="top"/>
    </xf>
    <xf numFmtId="0" fontId="6" fillId="0" borderId="15" xfId="0" applyFont="1" applyBorder="1"/>
    <xf numFmtId="0" fontId="6" fillId="3" borderId="16" xfId="0" applyFont="1" applyFill="1" applyBorder="1"/>
    <xf numFmtId="0" fontId="6" fillId="3" borderId="17" xfId="0" applyFont="1" applyFill="1" applyBorder="1"/>
    <xf numFmtId="43" fontId="14" fillId="3" borderId="0" xfId="1" applyFont="1" applyFill="1" applyBorder="1" applyAlignment="1">
      <alignment vertical="top"/>
    </xf>
    <xf numFmtId="43" fontId="7" fillId="3" borderId="0" xfId="1" applyFont="1" applyFill="1" applyBorder="1" applyAlignment="1">
      <alignment horizontal="right" vertical="top"/>
    </xf>
    <xf numFmtId="43" fontId="6" fillId="3" borderId="0" xfId="1" applyFont="1" applyFill="1" applyBorder="1" applyAlignment="1" applyProtection="1">
      <alignment horizontal="right" vertical="top"/>
      <protection locked="0"/>
    </xf>
    <xf numFmtId="43" fontId="7" fillId="3" borderId="19" xfId="1" applyFont="1" applyFill="1" applyBorder="1" applyAlignment="1">
      <alignment horizontal="right" vertical="top"/>
    </xf>
    <xf numFmtId="43" fontId="6" fillId="0" borderId="0" xfId="0" applyNumberFormat="1" applyFont="1"/>
    <xf numFmtId="3" fontId="6" fillId="3" borderId="0" xfId="0" applyNumberFormat="1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right" vertical="top"/>
    </xf>
    <xf numFmtId="0" fontId="7" fillId="3" borderId="9" xfId="0" applyFont="1" applyFill="1" applyBorder="1" applyAlignment="1">
      <alignment vertical="top" wrapText="1"/>
    </xf>
    <xf numFmtId="0" fontId="6" fillId="3" borderId="0" xfId="0" applyFont="1" applyFill="1" applyBorder="1" applyAlignment="1">
      <alignment wrapText="1"/>
    </xf>
    <xf numFmtId="0" fontId="6" fillId="3" borderId="14" xfId="0" applyFont="1" applyFill="1" applyBorder="1" applyAlignment="1">
      <alignment vertical="top"/>
    </xf>
    <xf numFmtId="43" fontId="7" fillId="0" borderId="0" xfId="1" applyFont="1" applyFill="1" applyBorder="1" applyAlignment="1">
      <alignment horizontal="right" vertical="top" wrapText="1"/>
    </xf>
    <xf numFmtId="43" fontId="6" fillId="3" borderId="16" xfId="1" applyFont="1" applyFill="1" applyBorder="1"/>
    <xf numFmtId="0" fontId="7" fillId="3" borderId="16" xfId="0" applyFont="1" applyFill="1" applyBorder="1" applyAlignment="1">
      <alignment vertical="top"/>
    </xf>
    <xf numFmtId="43" fontId="6" fillId="3" borderId="17" xfId="1" applyFont="1" applyFill="1" applyBorder="1"/>
    <xf numFmtId="43" fontId="7" fillId="3" borderId="0" xfId="1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43" fontId="6" fillId="3" borderId="0" xfId="1" applyFont="1" applyFill="1" applyBorder="1" applyAlignment="1">
      <alignment horizontal="left" wrapText="1"/>
    </xf>
    <xf numFmtId="0" fontId="14" fillId="3" borderId="7" xfId="0" applyFont="1" applyFill="1" applyBorder="1" applyAlignment="1">
      <alignment vertical="top"/>
    </xf>
    <xf numFmtId="0" fontId="6" fillId="3" borderId="3" xfId="0" applyFont="1" applyFill="1" applyBorder="1" applyAlignment="1"/>
    <xf numFmtId="0" fontId="6" fillId="3" borderId="15" xfId="2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vertical="top"/>
    </xf>
    <xf numFmtId="43" fontId="7" fillId="3" borderId="7" xfId="1" applyFont="1" applyFill="1" applyBorder="1" applyAlignment="1">
      <alignment vertical="top"/>
    </xf>
    <xf numFmtId="43" fontId="6" fillId="3" borderId="6" xfId="1" applyFont="1" applyFill="1" applyBorder="1" applyAlignment="1" applyProtection="1">
      <alignment vertical="top"/>
      <protection locked="0"/>
    </xf>
    <xf numFmtId="43" fontId="6" fillId="3" borderId="7" xfId="1" applyFont="1" applyFill="1" applyBorder="1" applyAlignment="1" applyProtection="1">
      <alignment vertical="top"/>
      <protection locked="0"/>
    </xf>
    <xf numFmtId="43" fontId="6" fillId="3" borderId="6" xfId="1" applyFont="1" applyFill="1" applyBorder="1" applyAlignment="1">
      <alignment vertical="top"/>
    </xf>
    <xf numFmtId="43" fontId="6" fillId="3" borderId="7" xfId="1" applyFont="1" applyFill="1" applyBorder="1" applyAlignment="1">
      <alignment vertical="top"/>
    </xf>
    <xf numFmtId="0" fontId="6" fillId="3" borderId="16" xfId="0" applyFont="1" applyFill="1" applyBorder="1" applyAlignment="1">
      <alignment vertical="top"/>
    </xf>
    <xf numFmtId="43" fontId="8" fillId="3" borderId="7" xfId="1" applyFont="1" applyFill="1" applyBorder="1" applyAlignment="1" applyProtection="1">
      <alignment vertical="top"/>
    </xf>
    <xf numFmtId="43" fontId="7" fillId="3" borderId="7" xfId="1" applyFont="1" applyFill="1" applyBorder="1" applyAlignment="1" applyProtection="1">
      <alignment vertical="top"/>
    </xf>
    <xf numFmtId="43" fontId="8" fillId="3" borderId="6" xfId="1" applyFont="1" applyFill="1" applyBorder="1" applyAlignment="1" applyProtection="1">
      <alignment vertical="top"/>
    </xf>
    <xf numFmtId="43" fontId="7" fillId="3" borderId="6" xfId="1" applyFont="1" applyFill="1" applyBorder="1" applyAlignment="1" applyProtection="1">
      <alignment vertical="top"/>
    </xf>
    <xf numFmtId="0" fontId="0" fillId="0" borderId="14" xfId="0" applyBorder="1"/>
    <xf numFmtId="43" fontId="12" fillId="3" borderId="0" xfId="1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/>
    <xf numFmtId="0" fontId="12" fillId="3" borderId="11" xfId="0" applyFont="1" applyFill="1" applyBorder="1"/>
    <xf numFmtId="0" fontId="12" fillId="3" borderId="0" xfId="0" applyFont="1" applyFill="1" applyBorder="1"/>
    <xf numFmtId="0" fontId="8" fillId="3" borderId="0" xfId="2" applyFont="1" applyFill="1" applyBorder="1" applyAlignment="1">
      <alignment horizontal="center"/>
    </xf>
    <xf numFmtId="0" fontId="12" fillId="3" borderId="0" xfId="2" applyFont="1" applyFill="1" applyBorder="1" applyAlignment="1">
      <alignment horizontal="center" vertical="center"/>
    </xf>
    <xf numFmtId="0" fontId="12" fillId="3" borderId="16" xfId="0" applyFont="1" applyFill="1" applyBorder="1"/>
    <xf numFmtId="0" fontId="16" fillId="0" borderId="0" xfId="0" applyFont="1"/>
    <xf numFmtId="0" fontId="9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vertical="top" wrapText="1"/>
    </xf>
    <xf numFmtId="0" fontId="7" fillId="3" borderId="0" xfId="2" applyFont="1" applyFill="1" applyBorder="1" applyAlignment="1">
      <alignment horizontal="center"/>
    </xf>
    <xf numFmtId="0" fontId="7" fillId="3" borderId="0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6" fillId="3" borderId="16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0" xfId="2" applyFont="1" applyFill="1" applyBorder="1" applyAlignment="1">
      <alignment vertical="center"/>
    </xf>
    <xf numFmtId="0" fontId="10" fillId="3" borderId="11" xfId="0" applyFont="1" applyFill="1" applyBorder="1"/>
    <xf numFmtId="0" fontId="10" fillId="3" borderId="0" xfId="0" applyFont="1" applyFill="1" applyBorder="1"/>
    <xf numFmtId="0" fontId="11" fillId="3" borderId="0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6" xfId="0" applyFont="1" applyFill="1" applyBorder="1"/>
    <xf numFmtId="0" fontId="10" fillId="3" borderId="6" xfId="0" applyFont="1" applyFill="1" applyBorder="1" applyAlignment="1">
      <alignment horizontal="center" vertical="top"/>
    </xf>
    <xf numFmtId="0" fontId="11" fillId="3" borderId="6" xfId="0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center" vertical="top"/>
    </xf>
    <xf numFmtId="0" fontId="17" fillId="0" borderId="0" xfId="0" applyFont="1"/>
    <xf numFmtId="164" fontId="8" fillId="4" borderId="30" xfId="1" applyNumberFormat="1" applyFont="1" applyFill="1" applyBorder="1" applyAlignment="1">
      <alignment horizontal="center" vertical="center"/>
    </xf>
    <xf numFmtId="164" fontId="8" fillId="4" borderId="31" xfId="1" applyNumberFormat="1" applyFont="1" applyFill="1" applyBorder="1" applyAlignment="1">
      <alignment horizontal="center" vertical="center"/>
    </xf>
    <xf numFmtId="164" fontId="8" fillId="4" borderId="32" xfId="1" applyNumberFormat="1" applyFont="1" applyFill="1" applyBorder="1" applyAlignment="1">
      <alignment horizontal="center" vertical="center"/>
    </xf>
    <xf numFmtId="43" fontId="17" fillId="0" borderId="0" xfId="0" applyNumberFormat="1" applyFont="1"/>
    <xf numFmtId="0" fontId="10" fillId="4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4" borderId="4" xfId="2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/>
    </xf>
    <xf numFmtId="0" fontId="11" fillId="3" borderId="0" xfId="3" applyNumberFormat="1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>
      <alignment horizontal="right" vertical="top"/>
    </xf>
    <xf numFmtId="0" fontId="11" fillId="3" borderId="0" xfId="3" applyNumberFormat="1" applyFont="1" applyFill="1" applyBorder="1" applyAlignment="1">
      <alignment horizontal="center" vertical="top"/>
    </xf>
    <xf numFmtId="0" fontId="11" fillId="3" borderId="0" xfId="0" applyFont="1" applyFill="1" applyBorder="1" applyAlignment="1">
      <alignment horizontal="center" vertical="top"/>
    </xf>
    <xf numFmtId="0" fontId="10" fillId="3" borderId="3" xfId="0" applyFont="1" applyFill="1" applyBorder="1" applyAlignment="1">
      <alignment horizontal="center" vertical="top"/>
    </xf>
    <xf numFmtId="0" fontId="11" fillId="3" borderId="0" xfId="3" applyNumberFormat="1" applyFont="1" applyFill="1" applyBorder="1" applyAlignment="1">
      <alignment horizontal="centerContinuous" vertical="center"/>
    </xf>
    <xf numFmtId="0" fontId="11" fillId="3" borderId="0" xfId="3" applyNumberFormat="1" applyFont="1" applyFill="1" applyBorder="1" applyAlignment="1">
      <alignment vertical="center"/>
    </xf>
    <xf numFmtId="0" fontId="11" fillId="3" borderId="6" xfId="3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0" fontId="10" fillId="4" borderId="1" xfId="0" applyFont="1" applyFill="1" applyBorder="1" applyAlignment="1">
      <alignment vertical="center"/>
    </xf>
    <xf numFmtId="0" fontId="10" fillId="3" borderId="6" xfId="0" applyFont="1" applyFill="1" applyBorder="1" applyAlignment="1"/>
    <xf numFmtId="0" fontId="10" fillId="3" borderId="6" xfId="0" applyFont="1" applyFill="1" applyBorder="1" applyAlignment="1">
      <alignment vertical="top"/>
    </xf>
    <xf numFmtId="0" fontId="10" fillId="0" borderId="6" xfId="0" applyFont="1" applyBorder="1"/>
    <xf numFmtId="0" fontId="10" fillId="3" borderId="6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vertical="top"/>
    </xf>
    <xf numFmtId="0" fontId="11" fillId="3" borderId="8" xfId="0" applyFont="1" applyFill="1" applyBorder="1" applyAlignment="1">
      <alignment vertical="top"/>
    </xf>
    <xf numFmtId="0" fontId="6" fillId="3" borderId="12" xfId="0" applyFont="1" applyFill="1" applyBorder="1" applyAlignment="1">
      <alignment vertical="top"/>
    </xf>
    <xf numFmtId="0" fontId="12" fillId="3" borderId="13" xfId="2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/>
    </xf>
    <xf numFmtId="0" fontId="12" fillId="0" borderId="13" xfId="0" applyFont="1" applyBorder="1"/>
    <xf numFmtId="0" fontId="12" fillId="3" borderId="14" xfId="0" applyFont="1" applyFill="1" applyBorder="1"/>
    <xf numFmtId="0" fontId="6" fillId="3" borderId="17" xfId="0" applyFont="1" applyFill="1" applyBorder="1" applyAlignment="1">
      <alignment vertical="top"/>
    </xf>
    <xf numFmtId="43" fontId="6" fillId="0" borderId="0" xfId="1" applyFont="1" applyFill="1" applyBorder="1" applyAlignment="1" applyProtection="1">
      <alignment vertical="top"/>
      <protection locked="0"/>
    </xf>
    <xf numFmtId="43" fontId="8" fillId="0" borderId="0" xfId="1" applyFont="1" applyFill="1" applyBorder="1" applyAlignment="1" applyProtection="1">
      <alignment vertical="top"/>
    </xf>
    <xf numFmtId="43" fontId="10" fillId="0" borderId="0" xfId="0" applyNumberFormat="1" applyFont="1"/>
    <xf numFmtId="43" fontId="7" fillId="0" borderId="0" xfId="1" applyFont="1" applyFill="1" applyBorder="1" applyAlignment="1" applyProtection="1">
      <alignment horizontal="right" vertical="top"/>
      <protection locked="0"/>
    </xf>
    <xf numFmtId="43" fontId="6" fillId="0" borderId="0" xfId="1" applyFont="1" applyFill="1" applyBorder="1" applyAlignment="1">
      <alignment horizontal="right" vertical="top"/>
    </xf>
    <xf numFmtId="43" fontId="7" fillId="0" borderId="0" xfId="1" applyFont="1" applyFill="1" applyBorder="1" applyAlignment="1">
      <alignment horizontal="right" vertical="top"/>
    </xf>
    <xf numFmtId="43" fontId="6" fillId="0" borderId="0" xfId="1" applyFont="1" applyFill="1" applyBorder="1" applyAlignment="1" applyProtection="1">
      <alignment horizontal="right" vertical="top"/>
      <protection locked="0"/>
    </xf>
    <xf numFmtId="43" fontId="7" fillId="0" borderId="19" xfId="1" applyFont="1" applyFill="1" applyBorder="1" applyAlignment="1">
      <alignment horizontal="right" vertical="top"/>
    </xf>
    <xf numFmtId="43" fontId="6" fillId="0" borderId="0" xfId="1" applyFont="1" applyFill="1" applyBorder="1"/>
    <xf numFmtId="43" fontId="7" fillId="0" borderId="0" xfId="1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7" fillId="0" borderId="0" xfId="1" applyFont="1" applyFill="1" applyBorder="1" applyAlignment="1" applyProtection="1">
      <alignment vertical="top"/>
      <protection locked="0"/>
    </xf>
    <xf numFmtId="0" fontId="0" fillId="2" borderId="0" xfId="0" applyFill="1"/>
    <xf numFmtId="0" fontId="13" fillId="5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/>
    </xf>
    <xf numFmtId="0" fontId="13" fillId="7" borderId="0" xfId="0" applyFont="1" applyFill="1" applyAlignment="1">
      <alignment horizontal="left" vertical="center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7" fillId="3" borderId="11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>
      <alignment vertical="center"/>
    </xf>
    <xf numFmtId="0" fontId="9" fillId="3" borderId="0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0" borderId="0" xfId="0" applyFont="1" applyBorder="1"/>
    <xf numFmtId="0" fontId="7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3" applyNumberFormat="1" applyFont="1" applyFill="1" applyBorder="1" applyAlignment="1">
      <alignment horizontal="center" vertical="center"/>
    </xf>
    <xf numFmtId="0" fontId="3" fillId="3" borderId="0" xfId="2" applyFont="1" applyFill="1" applyBorder="1" applyAlignment="1"/>
    <xf numFmtId="0" fontId="3" fillId="3" borderId="6" xfId="2" applyFont="1" applyFill="1" applyBorder="1" applyAlignment="1"/>
    <xf numFmtId="0" fontId="3" fillId="3" borderId="7" xfId="2" applyFont="1" applyFill="1" applyBorder="1" applyAlignment="1"/>
    <xf numFmtId="0" fontId="13" fillId="3" borderId="0" xfId="0" applyFont="1" applyFill="1" applyBorder="1" applyAlignment="1">
      <alignment vertical="top" wrapText="1"/>
    </xf>
    <xf numFmtId="43" fontId="13" fillId="3" borderId="0" xfId="1" applyFont="1" applyFill="1" applyBorder="1" applyAlignment="1">
      <alignment vertical="top"/>
    </xf>
    <xf numFmtId="43" fontId="13" fillId="3" borderId="6" xfId="1" applyFont="1" applyFill="1" applyBorder="1" applyAlignment="1">
      <alignment vertical="top"/>
    </xf>
    <xf numFmtId="43" fontId="13" fillId="3" borderId="7" xfId="1" applyFont="1" applyFill="1" applyBorder="1" applyAlignment="1">
      <alignment vertical="top"/>
    </xf>
    <xf numFmtId="0" fontId="1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43" fontId="3" fillId="3" borderId="0" xfId="1" applyFont="1" applyFill="1" applyBorder="1" applyAlignment="1" applyProtection="1">
      <alignment vertical="top"/>
      <protection locked="0"/>
    </xf>
    <xf numFmtId="43" fontId="3" fillId="3" borderId="6" xfId="1" applyFont="1" applyFill="1" applyBorder="1" applyAlignment="1" applyProtection="1">
      <alignment vertical="top"/>
      <protection locked="0"/>
    </xf>
    <xf numFmtId="43" fontId="3" fillId="3" borderId="7" xfId="1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justify" vertical="top" wrapText="1"/>
    </xf>
    <xf numFmtId="43" fontId="15" fillId="3" borderId="0" xfId="1" applyFont="1" applyFill="1" applyBorder="1" applyAlignment="1">
      <alignment vertical="top"/>
    </xf>
    <xf numFmtId="43" fontId="13" fillId="3" borderId="0" xfId="1" applyFont="1" applyFill="1" applyBorder="1" applyAlignment="1" applyProtection="1">
      <alignment vertical="top"/>
      <protection locked="0"/>
    </xf>
    <xf numFmtId="43" fontId="13" fillId="3" borderId="6" xfId="1" applyFont="1" applyFill="1" applyBorder="1" applyAlignment="1" applyProtection="1">
      <alignment vertical="top"/>
      <protection locked="0"/>
    </xf>
    <xf numFmtId="43" fontId="13" fillId="3" borderId="7" xfId="1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  <xf numFmtId="43" fontId="3" fillId="3" borderId="0" xfId="1" applyFont="1" applyFill="1" applyBorder="1" applyAlignment="1">
      <alignment vertical="top"/>
    </xf>
    <xf numFmtId="43" fontId="3" fillId="3" borderId="6" xfId="1" applyFont="1" applyFill="1" applyBorder="1" applyAlignment="1">
      <alignment vertical="top"/>
    </xf>
    <xf numFmtId="43" fontId="3" fillId="3" borderId="7" xfId="1" applyFont="1" applyFill="1" applyBorder="1" applyAlignment="1">
      <alignment vertical="top"/>
    </xf>
    <xf numFmtId="3" fontId="3" fillId="3" borderId="3" xfId="0" applyNumberFormat="1" applyFont="1" applyFill="1" applyBorder="1" applyAlignment="1">
      <alignment vertical="top"/>
    </xf>
    <xf numFmtId="3" fontId="3" fillId="3" borderId="8" xfId="0" applyNumberFormat="1" applyFont="1" applyFill="1" applyBorder="1" applyAlignment="1">
      <alignment vertical="top"/>
    </xf>
    <xf numFmtId="3" fontId="3" fillId="3" borderId="9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43" fontId="20" fillId="3" borderId="0" xfId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3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3" fontId="13" fillId="3" borderId="0" xfId="1" applyFont="1" applyFill="1" applyBorder="1" applyAlignment="1" applyProtection="1">
      <alignment vertical="top"/>
    </xf>
    <xf numFmtId="43" fontId="13" fillId="3" borderId="6" xfId="1" applyFont="1" applyFill="1" applyBorder="1" applyAlignment="1" applyProtection="1">
      <alignment vertical="top"/>
    </xf>
    <xf numFmtId="43" fontId="13" fillId="3" borderId="7" xfId="1" applyFont="1" applyFill="1" applyBorder="1" applyAlignment="1" applyProtection="1">
      <alignment vertical="top"/>
    </xf>
    <xf numFmtId="3" fontId="3" fillId="3" borderId="0" xfId="1" applyNumberFormat="1" applyFont="1" applyFill="1" applyBorder="1" applyAlignment="1">
      <alignment vertical="top"/>
    </xf>
    <xf numFmtId="0" fontId="0" fillId="0" borderId="0" xfId="0" applyFont="1" applyBorder="1"/>
    <xf numFmtId="0" fontId="3" fillId="0" borderId="0" xfId="0" applyFont="1" applyBorder="1"/>
    <xf numFmtId="43" fontId="13" fillId="3" borderId="3" xfId="1" applyFont="1" applyFill="1" applyBorder="1" applyAlignment="1" applyProtection="1">
      <alignment vertical="top"/>
    </xf>
    <xf numFmtId="43" fontId="13" fillId="3" borderId="8" xfId="1" applyFont="1" applyFill="1" applyBorder="1" applyAlignment="1" applyProtection="1">
      <alignment vertical="top"/>
    </xf>
    <xf numFmtId="43" fontId="13" fillId="3" borderId="9" xfId="1" applyFont="1" applyFill="1" applyBorder="1" applyAlignment="1" applyProtection="1">
      <alignment vertical="top"/>
    </xf>
    <xf numFmtId="0" fontId="13" fillId="0" borderId="0" xfId="0" applyFont="1" applyBorder="1"/>
    <xf numFmtId="43" fontId="3" fillId="3" borderId="0" xfId="1" applyFont="1" applyFill="1" applyBorder="1" applyAlignment="1" applyProtection="1">
      <alignment vertical="top"/>
    </xf>
    <xf numFmtId="0" fontId="0" fillId="0" borderId="0" xfId="0" applyFont="1" applyBorder="1" applyAlignment="1"/>
    <xf numFmtId="0" fontId="3" fillId="0" borderId="0" xfId="0" applyFont="1" applyBorder="1" applyAlignment="1"/>
    <xf numFmtId="0" fontId="13" fillId="0" borderId="0" xfId="0" applyFont="1" applyBorder="1" applyAlignment="1"/>
    <xf numFmtId="0" fontId="7" fillId="3" borderId="0" xfId="0" applyNumberFormat="1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>
      <alignment horizontal="left" vertical="top" wrapText="1"/>
    </xf>
    <xf numFmtId="0" fontId="0" fillId="0" borderId="0" xfId="0" applyFont="1"/>
    <xf numFmtId="43" fontId="10" fillId="0" borderId="0" xfId="1" applyFont="1"/>
    <xf numFmtId="164" fontId="8" fillId="4" borderId="39" xfId="1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/>
    <xf numFmtId="43" fontId="3" fillId="3" borderId="6" xfId="1" applyFont="1" applyFill="1" applyBorder="1" applyAlignment="1"/>
    <xf numFmtId="43" fontId="3" fillId="3" borderId="7" xfId="1" applyFont="1" applyFill="1" applyBorder="1" applyAlignment="1"/>
    <xf numFmtId="43" fontId="0" fillId="0" borderId="0" xfId="1" applyFont="1" applyBorder="1"/>
    <xf numFmtId="43" fontId="13" fillId="0" borderId="0" xfId="1" applyFont="1" applyBorder="1"/>
    <xf numFmtId="43" fontId="3" fillId="0" borderId="0" xfId="1" applyFont="1" applyBorder="1"/>
    <xf numFmtId="43" fontId="6" fillId="0" borderId="0" xfId="1" applyFont="1" applyBorder="1"/>
    <xf numFmtId="43" fontId="6" fillId="3" borderId="3" xfId="1" applyFont="1" applyFill="1" applyBorder="1" applyAlignment="1" applyProtection="1">
      <alignment vertical="top"/>
      <protection locked="0"/>
    </xf>
    <xf numFmtId="43" fontId="6" fillId="3" borderId="8" xfId="1" applyFont="1" applyFill="1" applyBorder="1" applyAlignment="1" applyProtection="1">
      <alignment vertical="top"/>
      <protection locked="0"/>
    </xf>
    <xf numFmtId="43" fontId="6" fillId="3" borderId="9" xfId="1" applyFont="1" applyFill="1" applyBorder="1" applyAlignment="1" applyProtection="1">
      <alignment vertical="top"/>
      <protection locked="0"/>
    </xf>
    <xf numFmtId="0" fontId="7" fillId="3" borderId="14" xfId="0" applyFont="1" applyFill="1" applyBorder="1"/>
    <xf numFmtId="0" fontId="6" fillId="3" borderId="20" xfId="2" applyFont="1" applyFill="1" applyBorder="1" applyAlignment="1"/>
    <xf numFmtId="0" fontId="6" fillId="3" borderId="18" xfId="2" applyFont="1" applyFill="1" applyBorder="1" applyAlignment="1"/>
    <xf numFmtId="0" fontId="6" fillId="3" borderId="21" xfId="2" applyFont="1" applyFill="1" applyBorder="1" applyAlignment="1"/>
    <xf numFmtId="43" fontId="0" fillId="0" borderId="6" xfId="1" applyFont="1" applyBorder="1"/>
    <xf numFmtId="43" fontId="6" fillId="0" borderId="6" xfId="1" applyFont="1" applyBorder="1"/>
    <xf numFmtId="43" fontId="0" fillId="0" borderId="7" xfId="1" applyFont="1" applyBorder="1"/>
    <xf numFmtId="43" fontId="6" fillId="0" borderId="7" xfId="1" applyFont="1" applyBorder="1"/>
    <xf numFmtId="0" fontId="13" fillId="3" borderId="3" xfId="0" applyFont="1" applyFill="1" applyBorder="1" applyAlignment="1">
      <alignment horizontal="left" vertical="top"/>
    </xf>
    <xf numFmtId="0" fontId="6" fillId="0" borderId="0" xfId="0" applyFont="1" applyAlignment="1"/>
    <xf numFmtId="0" fontId="10" fillId="3" borderId="16" xfId="0" applyFont="1" applyFill="1" applyBorder="1" applyAlignment="1"/>
    <xf numFmtId="0" fontId="0" fillId="0" borderId="0" xfId="0" applyAlignme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center"/>
    </xf>
    <xf numFmtId="0" fontId="7" fillId="3" borderId="0" xfId="3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43" fontId="21" fillId="0" borderId="0" xfId="1" applyFont="1" applyBorder="1"/>
    <xf numFmtId="43" fontId="21" fillId="0" borderId="6" xfId="1" applyFont="1" applyBorder="1"/>
    <xf numFmtId="43" fontId="21" fillId="0" borderId="7" xfId="1" applyFont="1" applyBorder="1"/>
    <xf numFmtId="43" fontId="3" fillId="3" borderId="6" xfId="1" applyFont="1" applyFill="1" applyBorder="1" applyAlignment="1" applyProtection="1">
      <alignment vertical="top"/>
    </xf>
    <xf numFmtId="43" fontId="3" fillId="3" borderId="7" xfId="1" applyFont="1" applyFill="1" applyBorder="1" applyAlignment="1" applyProtection="1">
      <alignment vertical="top"/>
    </xf>
    <xf numFmtId="0" fontId="7" fillId="3" borderId="0" xfId="2" applyFont="1" applyFill="1" applyBorder="1" applyAlignment="1">
      <alignment horizontal="center"/>
    </xf>
    <xf numFmtId="167" fontId="0" fillId="0" borderId="0" xfId="0" applyNumberFormat="1" applyFont="1" applyFill="1" applyBorder="1"/>
    <xf numFmtId="168" fontId="0" fillId="0" borderId="0" xfId="0" applyNumberFormat="1" applyFont="1" applyFill="1" applyBorder="1"/>
    <xf numFmtId="169" fontId="0" fillId="0" borderId="0" xfId="0" applyNumberFormat="1" applyFont="1" applyFill="1" applyBorder="1"/>
    <xf numFmtId="168" fontId="0" fillId="0" borderId="0" xfId="0" applyNumberFormat="1" applyFont="1" applyFill="1" applyBorder="1" applyProtection="1">
      <protection locked="0"/>
    </xf>
    <xf numFmtId="169" fontId="0" fillId="0" borderId="0" xfId="0" applyNumberFormat="1" applyFont="1" applyFill="1" applyBorder="1" applyProtection="1">
      <protection locked="0"/>
    </xf>
    <xf numFmtId="167" fontId="0" fillId="0" borderId="0" xfId="0" applyNumberFormat="1" applyFont="1" applyFill="1" applyBorder="1" applyProtection="1">
      <protection locked="0"/>
    </xf>
    <xf numFmtId="0" fontId="6" fillId="3" borderId="0" xfId="0" applyFont="1" applyFill="1" applyBorder="1" applyAlignment="1">
      <alignment vertical="top" wrapText="1"/>
    </xf>
    <xf numFmtId="0" fontId="7" fillId="3" borderId="0" xfId="3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top"/>
    </xf>
    <xf numFmtId="0" fontId="7" fillId="3" borderId="11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left" vertical="top" wrapText="1"/>
    </xf>
    <xf numFmtId="4" fontId="22" fillId="0" borderId="0" xfId="5" applyNumberFormat="1" applyFont="1" applyFill="1" applyBorder="1" applyProtection="1">
      <protection locked="0"/>
    </xf>
    <xf numFmtId="170" fontId="22" fillId="0" borderId="0" xfId="6" applyNumberFormat="1" applyFont="1" applyBorder="1" applyAlignment="1" applyProtection="1">
      <alignment vertical="top" wrapText="1"/>
      <protection locked="0"/>
    </xf>
    <xf numFmtId="43" fontId="6" fillId="0" borderId="0" xfId="1" applyFont="1"/>
    <xf numFmtId="0" fontId="7" fillId="3" borderId="0" xfId="2" applyFont="1" applyFill="1" applyBorder="1" applyAlignment="1"/>
    <xf numFmtId="0" fontId="9" fillId="3" borderId="0" xfId="0" applyFont="1" applyFill="1" applyBorder="1" applyAlignment="1">
      <alignment horizontal="left" vertical="top" wrapText="1"/>
    </xf>
    <xf numFmtId="0" fontId="7" fillId="3" borderId="0" xfId="3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left" vertical="top"/>
    </xf>
    <xf numFmtId="0" fontId="7" fillId="3" borderId="0" xfId="2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6" fillId="3" borderId="16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/>
    </xf>
    <xf numFmtId="0" fontId="7" fillId="3" borderId="3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 wrapText="1"/>
    </xf>
    <xf numFmtId="0" fontId="7" fillId="3" borderId="19" xfId="0" applyFont="1" applyFill="1" applyBorder="1" applyAlignment="1">
      <alignment horizontal="left" vertical="top"/>
    </xf>
    <xf numFmtId="0" fontId="13" fillId="3" borderId="0" xfId="2" applyFont="1" applyFill="1" applyBorder="1" applyAlignment="1">
      <alignment vertical="center"/>
    </xf>
    <xf numFmtId="0" fontId="13" fillId="3" borderId="18" xfId="2" applyFont="1" applyFill="1" applyBorder="1" applyAlignment="1">
      <alignment vertical="center"/>
    </xf>
    <xf numFmtId="0" fontId="8" fillId="4" borderId="4" xfId="2" applyFont="1" applyFill="1" applyBorder="1" applyAlignment="1">
      <alignment horizontal="center" vertical="center"/>
    </xf>
    <xf numFmtId="164" fontId="11" fillId="4" borderId="20" xfId="1" applyNumberFormat="1" applyFont="1" applyFill="1" applyBorder="1" applyAlignment="1">
      <alignment horizontal="center" vertical="center" wrapText="1"/>
    </xf>
    <xf numFmtId="164" fontId="11" fillId="4" borderId="6" xfId="1" applyNumberFormat="1" applyFont="1" applyFill="1" applyBorder="1" applyAlignment="1">
      <alignment horizontal="center" vertical="center" wrapText="1"/>
    </xf>
    <xf numFmtId="164" fontId="11" fillId="4" borderId="8" xfId="1" applyNumberFormat="1" applyFont="1" applyFill="1" applyBorder="1" applyAlignment="1">
      <alignment horizontal="center" vertical="center" wrapText="1"/>
    </xf>
    <xf numFmtId="0" fontId="8" fillId="4" borderId="18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164" fontId="8" fillId="4" borderId="18" xfId="1" applyNumberFormat="1" applyFont="1" applyFill="1" applyBorder="1" applyAlignment="1">
      <alignment horizontal="center" vertical="center" wrapText="1"/>
    </xf>
    <xf numFmtId="164" fontId="8" fillId="4" borderId="0" xfId="1" applyNumberFormat="1" applyFont="1" applyFill="1" applyBorder="1" applyAlignment="1">
      <alignment horizontal="center" vertical="center" wrapText="1"/>
    </xf>
    <xf numFmtId="164" fontId="8" fillId="4" borderId="3" xfId="1" applyNumberFormat="1" applyFont="1" applyFill="1" applyBorder="1" applyAlignment="1">
      <alignment horizontal="center" vertical="center" wrapText="1"/>
    </xf>
    <xf numFmtId="164" fontId="7" fillId="4" borderId="21" xfId="1" applyNumberFormat="1" applyFont="1" applyFill="1" applyBorder="1" applyAlignment="1">
      <alignment horizontal="center" vertical="center" wrapText="1"/>
    </xf>
    <xf numFmtId="164" fontId="7" fillId="4" borderId="7" xfId="1" applyNumberFormat="1" applyFont="1" applyFill="1" applyBorder="1" applyAlignment="1">
      <alignment horizontal="center" vertical="center" wrapText="1"/>
    </xf>
    <xf numFmtId="164" fontId="7" fillId="4" borderId="9" xfId="1" applyNumberFormat="1" applyFont="1" applyFill="1" applyBorder="1" applyAlignment="1">
      <alignment horizontal="center" vertical="center" wrapText="1"/>
    </xf>
    <xf numFmtId="0" fontId="6" fillId="3" borderId="0" xfId="0" applyNumberFormat="1" applyFont="1" applyFill="1" applyBorder="1" applyAlignment="1" applyProtection="1">
      <alignment horizontal="left"/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8" fillId="4" borderId="24" xfId="2" applyFont="1" applyFill="1" applyBorder="1" applyAlignment="1">
      <alignment horizontal="center" vertical="center"/>
    </xf>
    <xf numFmtId="0" fontId="8" fillId="4" borderId="23" xfId="2" applyFont="1" applyFill="1" applyBorder="1" applyAlignment="1">
      <alignment horizontal="center" vertical="center"/>
    </xf>
    <xf numFmtId="0" fontId="8" fillId="4" borderId="29" xfId="2" applyFont="1" applyFill="1" applyBorder="1" applyAlignment="1">
      <alignment horizontal="center" vertical="center"/>
    </xf>
    <xf numFmtId="164" fontId="8" fillId="4" borderId="25" xfId="1" applyNumberFormat="1" applyFont="1" applyFill="1" applyBorder="1" applyAlignment="1">
      <alignment horizontal="center" vertical="center" wrapText="1"/>
    </xf>
    <xf numFmtId="164" fontId="8" fillId="4" borderId="26" xfId="1" applyNumberFormat="1" applyFont="1" applyFill="1" applyBorder="1" applyAlignment="1">
      <alignment horizontal="center" vertical="center" wrapText="1"/>
    </xf>
    <xf numFmtId="164" fontId="8" fillId="4" borderId="22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164" fontId="8" fillId="4" borderId="35" xfId="1" applyNumberFormat="1" applyFont="1" applyFill="1" applyBorder="1" applyAlignment="1">
      <alignment horizontal="center" vertical="center" wrapText="1"/>
    </xf>
    <xf numFmtId="164" fontId="8" fillId="4" borderId="24" xfId="1" applyNumberFormat="1" applyFont="1" applyFill="1" applyBorder="1" applyAlignment="1">
      <alignment horizontal="center" vertical="center" wrapText="1"/>
    </xf>
    <xf numFmtId="164" fontId="8" fillId="4" borderId="36" xfId="1" applyNumberFormat="1" applyFont="1" applyFill="1" applyBorder="1" applyAlignment="1">
      <alignment horizontal="center" vertical="center" wrapText="1"/>
    </xf>
    <xf numFmtId="164" fontId="8" fillId="4" borderId="37" xfId="1" applyNumberFormat="1" applyFont="1" applyFill="1" applyBorder="1" applyAlignment="1">
      <alignment horizontal="center" vertical="center" wrapText="1"/>
    </xf>
    <xf numFmtId="164" fontId="8" fillId="4" borderId="38" xfId="1" applyNumberFormat="1" applyFont="1" applyFill="1" applyBorder="1" applyAlignment="1">
      <alignment horizontal="center" vertical="center" wrapText="1"/>
    </xf>
    <xf numFmtId="164" fontId="8" fillId="4" borderId="33" xfId="1" applyNumberFormat="1" applyFont="1" applyFill="1" applyBorder="1" applyAlignment="1">
      <alignment horizontal="center" vertical="center" wrapText="1"/>
    </xf>
    <xf numFmtId="164" fontId="8" fillId="4" borderId="27" xfId="1" applyNumberFormat="1" applyFont="1" applyFill="1" applyBorder="1" applyAlignment="1">
      <alignment horizontal="center" vertical="center" wrapText="1"/>
    </xf>
    <xf numFmtId="164" fontId="8" fillId="4" borderId="34" xfId="1" applyNumberFormat="1" applyFont="1" applyFill="1" applyBorder="1" applyAlignment="1">
      <alignment horizontal="center" vertical="center" wrapText="1"/>
    </xf>
    <xf numFmtId="164" fontId="8" fillId="4" borderId="28" xfId="1" applyNumberFormat="1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 wrapText="1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3" borderId="12" xfId="2" applyFont="1" applyFill="1" applyBorder="1" applyAlignment="1"/>
    <xf numFmtId="0" fontId="7" fillId="3" borderId="14" xfId="2" applyFont="1" applyFill="1" applyBorder="1" applyAlignment="1"/>
    <xf numFmtId="0" fontId="7" fillId="3" borderId="10" xfId="2" applyFont="1" applyFill="1" applyBorder="1" applyAlignment="1">
      <alignment horizontal="center"/>
    </xf>
    <xf numFmtId="0" fontId="7" fillId="3" borderId="12" xfId="2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7" fillId="3" borderId="14" xfId="2" applyFont="1" applyFill="1" applyBorder="1" applyAlignment="1">
      <alignment horizontal="center"/>
    </xf>
  </cellXfs>
  <cellStyles count="7">
    <cellStyle name="=C:\WINNT\SYSTEM32\COMMAND.COM" xfId="3"/>
    <cellStyle name="Millares" xfId="1" builtinId="3"/>
    <cellStyle name="Millares 2" xfId="6"/>
    <cellStyle name="Normal" xfId="0" builtinId="0"/>
    <cellStyle name="Normal 2" xfId="2"/>
    <cellStyle name="Normal 2 2" xfId="5"/>
    <cellStyle name="Normal 9" xfId="4"/>
  </cellStyles>
  <dxfs count="36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6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39" sqref="H39"/>
    </sheetView>
  </sheetViews>
  <sheetFormatPr baseColWidth="10" defaultRowHeight="14.25" outlineLevelRow="4" x14ac:dyDescent="0.2"/>
  <cols>
    <col min="1" max="1" width="2.125" style="110" customWidth="1"/>
    <col min="3" max="7" width="5.25" bestFit="1" customWidth="1"/>
    <col min="8" max="8" width="45.625" customWidth="1"/>
    <col min="9" max="9" width="12.25" bestFit="1" customWidth="1"/>
  </cols>
  <sheetData>
    <row r="1" spans="1:9" x14ac:dyDescent="0.2">
      <c r="B1" s="185" t="s">
        <v>363</v>
      </c>
      <c r="C1" s="185" t="s">
        <v>365</v>
      </c>
      <c r="D1" s="185" t="s">
        <v>366</v>
      </c>
      <c r="E1" s="185" t="s">
        <v>367</v>
      </c>
      <c r="F1" s="185" t="s">
        <v>368</v>
      </c>
      <c r="G1" s="185" t="s">
        <v>369</v>
      </c>
      <c r="H1" s="185" t="s">
        <v>364</v>
      </c>
      <c r="I1" s="185" t="s">
        <v>377</v>
      </c>
    </row>
    <row r="2" spans="1:9" collapsed="1" x14ac:dyDescent="0.2">
      <c r="A2" s="110">
        <f>+A3+A15</f>
        <v>0</v>
      </c>
      <c r="B2" s="187" t="s">
        <v>268</v>
      </c>
      <c r="C2" s="187" t="str">
        <f>MID(B2,1,1)</f>
        <v>2</v>
      </c>
      <c r="D2" s="187" t="str">
        <f>MID(B2,3,1)</f>
        <v>0</v>
      </c>
      <c r="E2" s="187" t="str">
        <f>MID(B2,5,1)</f>
        <v>0</v>
      </c>
      <c r="F2" s="187" t="str">
        <f>MID(B2,7,1)</f>
        <v>0</v>
      </c>
      <c r="G2" s="187" t="str">
        <f>MID(B2,9,1)</f>
        <v>0</v>
      </c>
      <c r="H2" s="187" t="s">
        <v>269</v>
      </c>
    </row>
    <row r="3" spans="1:9" hidden="1" outlineLevel="1" collapsed="1" x14ac:dyDescent="0.2">
      <c r="A3" s="110">
        <f>+A4+A12</f>
        <v>0</v>
      </c>
      <c r="B3" s="186" t="s">
        <v>270</v>
      </c>
      <c r="C3" s="186" t="str">
        <f t="shared" ref="C3:C62" si="0">MID(B3,1,1)</f>
        <v>2</v>
      </c>
      <c r="D3" s="186" t="str">
        <f t="shared" ref="D3:D62" si="1">MID(B3,3,1)</f>
        <v>1</v>
      </c>
      <c r="E3" s="186" t="str">
        <f t="shared" ref="E3:E62" si="2">MID(B3,5,1)</f>
        <v>0</v>
      </c>
      <c r="F3" s="186" t="str">
        <f t="shared" ref="F3:F62" si="3">MID(B3,7,1)</f>
        <v>0</v>
      </c>
      <c r="G3" s="186" t="str">
        <f t="shared" ref="G3:G62" si="4">MID(B3,9,1)</f>
        <v>0</v>
      </c>
      <c r="H3" s="186" t="s">
        <v>271</v>
      </c>
    </row>
    <row r="4" spans="1:9" hidden="1" outlineLevel="2" collapsed="1" x14ac:dyDescent="0.2">
      <c r="A4" s="110">
        <f>+A5+A10+A11</f>
        <v>0</v>
      </c>
      <c r="B4" s="188" t="s">
        <v>272</v>
      </c>
      <c r="C4" s="188" t="str">
        <f t="shared" si="0"/>
        <v>2</v>
      </c>
      <c r="D4" s="188" t="str">
        <f t="shared" si="1"/>
        <v>1</v>
      </c>
      <c r="E4" s="188" t="str">
        <f t="shared" si="2"/>
        <v>1</v>
      </c>
      <c r="F4" s="188" t="str">
        <f t="shared" si="3"/>
        <v>0</v>
      </c>
      <c r="G4" s="188" t="str">
        <f t="shared" si="4"/>
        <v>0</v>
      </c>
      <c r="H4" s="188" t="s">
        <v>273</v>
      </c>
    </row>
    <row r="5" spans="1:9" hidden="1" outlineLevel="3" collapsed="1" x14ac:dyDescent="0.2">
      <c r="A5" s="110">
        <f>+A6+A7+A8+A9</f>
        <v>0</v>
      </c>
      <c r="B5" s="102" t="s">
        <v>274</v>
      </c>
      <c r="C5" s="103" t="str">
        <f t="shared" si="0"/>
        <v>2</v>
      </c>
      <c r="D5" s="103" t="str">
        <f t="shared" si="1"/>
        <v>1</v>
      </c>
      <c r="E5" s="103" t="str">
        <f t="shared" si="2"/>
        <v>1</v>
      </c>
      <c r="F5" s="103" t="str">
        <f t="shared" si="3"/>
        <v>1</v>
      </c>
      <c r="G5" s="103" t="str">
        <f t="shared" si="4"/>
        <v>0</v>
      </c>
      <c r="H5" s="102" t="s">
        <v>275</v>
      </c>
      <c r="I5" s="185" t="s">
        <v>376</v>
      </c>
    </row>
    <row r="6" spans="1:9" hidden="1" outlineLevel="4" x14ac:dyDescent="0.2">
      <c r="B6" s="191" t="s">
        <v>276</v>
      </c>
      <c r="C6" s="192" t="str">
        <f t="shared" si="0"/>
        <v>2</v>
      </c>
      <c r="D6" s="192" t="str">
        <f t="shared" si="1"/>
        <v>1</v>
      </c>
      <c r="E6" s="192" t="str">
        <f t="shared" si="2"/>
        <v>1</v>
      </c>
      <c r="F6" s="192" t="str">
        <f t="shared" si="3"/>
        <v>1</v>
      </c>
      <c r="G6" s="192" t="str">
        <f t="shared" si="4"/>
        <v>1</v>
      </c>
      <c r="H6" s="191" t="s">
        <v>246</v>
      </c>
    </row>
    <row r="7" spans="1:9" hidden="1" outlineLevel="4" x14ac:dyDescent="0.2">
      <c r="B7" s="191" t="s">
        <v>277</v>
      </c>
      <c r="C7" s="192" t="str">
        <f t="shared" si="0"/>
        <v>2</v>
      </c>
      <c r="D7" s="192" t="str">
        <f t="shared" si="1"/>
        <v>1</v>
      </c>
      <c r="E7" s="192" t="str">
        <f t="shared" si="2"/>
        <v>1</v>
      </c>
      <c r="F7" s="192" t="str">
        <f t="shared" si="3"/>
        <v>1</v>
      </c>
      <c r="G7" s="192" t="str">
        <f t="shared" si="4"/>
        <v>2</v>
      </c>
      <c r="H7" s="191" t="s">
        <v>247</v>
      </c>
    </row>
    <row r="8" spans="1:9" hidden="1" outlineLevel="4" x14ac:dyDescent="0.2">
      <c r="B8" s="191" t="s">
        <v>278</v>
      </c>
      <c r="C8" s="192" t="str">
        <f t="shared" si="0"/>
        <v>2</v>
      </c>
      <c r="D8" s="192" t="str">
        <f t="shared" si="1"/>
        <v>1</v>
      </c>
      <c r="E8" s="192" t="str">
        <f t="shared" si="2"/>
        <v>1</v>
      </c>
      <c r="F8" s="192" t="str">
        <f t="shared" si="3"/>
        <v>1</v>
      </c>
      <c r="G8" s="192" t="str">
        <f t="shared" si="4"/>
        <v>3</v>
      </c>
      <c r="H8" s="191" t="s">
        <v>248</v>
      </c>
    </row>
    <row r="9" spans="1:9" hidden="1" outlineLevel="4" x14ac:dyDescent="0.2">
      <c r="B9" s="191" t="s">
        <v>279</v>
      </c>
      <c r="C9" s="192" t="str">
        <f t="shared" si="0"/>
        <v>2</v>
      </c>
      <c r="D9" s="192" t="str">
        <f t="shared" si="1"/>
        <v>1</v>
      </c>
      <c r="E9" s="192" t="str">
        <f t="shared" si="2"/>
        <v>1</v>
      </c>
      <c r="F9" s="192" t="str">
        <f t="shared" si="3"/>
        <v>1</v>
      </c>
      <c r="G9" s="192" t="str">
        <f t="shared" si="4"/>
        <v>4</v>
      </c>
      <c r="H9" s="191" t="s">
        <v>280</v>
      </c>
    </row>
    <row r="10" spans="1:9" hidden="1" outlineLevel="3" x14ac:dyDescent="0.2">
      <c r="B10" s="102" t="s">
        <v>281</v>
      </c>
      <c r="C10" s="103" t="str">
        <f t="shared" si="0"/>
        <v>2</v>
      </c>
      <c r="D10" s="103" t="str">
        <f t="shared" si="1"/>
        <v>1</v>
      </c>
      <c r="E10" s="103" t="str">
        <f t="shared" si="2"/>
        <v>1</v>
      </c>
      <c r="F10" s="103" t="str">
        <f t="shared" si="3"/>
        <v>2</v>
      </c>
      <c r="G10" s="103" t="str">
        <f t="shared" si="4"/>
        <v>0</v>
      </c>
      <c r="H10" s="102" t="s">
        <v>282</v>
      </c>
      <c r="I10" s="185" t="s">
        <v>370</v>
      </c>
    </row>
    <row r="11" spans="1:9" hidden="1" outlineLevel="3" x14ac:dyDescent="0.2">
      <c r="B11" s="102" t="s">
        <v>283</v>
      </c>
      <c r="C11" s="103" t="str">
        <f t="shared" si="0"/>
        <v>2</v>
      </c>
      <c r="D11" s="103" t="str">
        <f t="shared" si="1"/>
        <v>1</v>
      </c>
      <c r="E11" s="103" t="str">
        <f t="shared" si="2"/>
        <v>1</v>
      </c>
      <c r="F11" s="103" t="str">
        <f t="shared" si="3"/>
        <v>3</v>
      </c>
      <c r="G11" s="103" t="str">
        <f t="shared" si="4"/>
        <v>0</v>
      </c>
      <c r="H11" s="102" t="s">
        <v>284</v>
      </c>
      <c r="I11" s="185" t="s">
        <v>371</v>
      </c>
    </row>
    <row r="12" spans="1:9" hidden="1" outlineLevel="2" collapsed="1" x14ac:dyDescent="0.2">
      <c r="A12" s="110">
        <f>+A13+A14</f>
        <v>0</v>
      </c>
      <c r="B12" s="188" t="s">
        <v>285</v>
      </c>
      <c r="C12" s="188" t="str">
        <f t="shared" si="0"/>
        <v>2</v>
      </c>
      <c r="D12" s="188" t="str">
        <f t="shared" si="1"/>
        <v>1</v>
      </c>
      <c r="E12" s="188" t="str">
        <f t="shared" si="2"/>
        <v>2</v>
      </c>
      <c r="F12" s="188" t="str">
        <f t="shared" si="3"/>
        <v>0</v>
      </c>
      <c r="G12" s="188" t="str">
        <f t="shared" si="4"/>
        <v>0</v>
      </c>
      <c r="H12" s="188" t="s">
        <v>286</v>
      </c>
      <c r="I12" s="185" t="s">
        <v>372</v>
      </c>
    </row>
    <row r="13" spans="1:9" hidden="1" outlineLevel="3" x14ac:dyDescent="0.2">
      <c r="B13" s="102" t="s">
        <v>287</v>
      </c>
      <c r="C13" s="103" t="str">
        <f t="shared" si="0"/>
        <v>2</v>
      </c>
      <c r="D13" s="103" t="str">
        <f t="shared" si="1"/>
        <v>1</v>
      </c>
      <c r="E13" s="103" t="str">
        <f t="shared" si="2"/>
        <v>2</v>
      </c>
      <c r="F13" s="103" t="str">
        <f t="shared" si="3"/>
        <v>1</v>
      </c>
      <c r="G13" s="103" t="str">
        <f t="shared" si="4"/>
        <v>0</v>
      </c>
      <c r="H13" s="102" t="s">
        <v>288</v>
      </c>
    </row>
    <row r="14" spans="1:9" hidden="1" outlineLevel="3" x14ac:dyDescent="0.2">
      <c r="B14" s="102" t="s">
        <v>289</v>
      </c>
      <c r="C14" s="103" t="str">
        <f t="shared" si="0"/>
        <v>2</v>
      </c>
      <c r="D14" s="103" t="str">
        <f t="shared" si="1"/>
        <v>1</v>
      </c>
      <c r="E14" s="103" t="str">
        <f t="shared" si="2"/>
        <v>2</v>
      </c>
      <c r="F14" s="103" t="str">
        <f t="shared" si="3"/>
        <v>2</v>
      </c>
      <c r="G14" s="103" t="str">
        <f t="shared" si="4"/>
        <v>0</v>
      </c>
      <c r="H14" s="102" t="s">
        <v>290</v>
      </c>
    </row>
    <row r="15" spans="1:9" hidden="1" outlineLevel="1" collapsed="1" x14ac:dyDescent="0.2">
      <c r="A15" s="110">
        <f>+A16+A17+A22+A28</f>
        <v>0</v>
      </c>
      <c r="B15" s="186" t="s">
        <v>291</v>
      </c>
      <c r="C15" s="186" t="str">
        <f t="shared" si="0"/>
        <v>2</v>
      </c>
      <c r="D15" s="186" t="str">
        <f t="shared" si="1"/>
        <v>2</v>
      </c>
      <c r="E15" s="186" t="str">
        <f t="shared" si="2"/>
        <v>0</v>
      </c>
      <c r="F15" s="186" t="str">
        <f t="shared" si="3"/>
        <v>0</v>
      </c>
      <c r="G15" s="186" t="str">
        <f t="shared" si="4"/>
        <v>0</v>
      </c>
      <c r="H15" s="186" t="s">
        <v>292</v>
      </c>
    </row>
    <row r="16" spans="1:9" hidden="1" outlineLevel="2" x14ac:dyDescent="0.2">
      <c r="B16" s="189" t="s">
        <v>361</v>
      </c>
      <c r="C16" s="188" t="str">
        <f t="shared" si="0"/>
        <v>2</v>
      </c>
      <c r="D16" s="188" t="str">
        <f t="shared" si="1"/>
        <v>2</v>
      </c>
      <c r="E16" s="188" t="str">
        <f t="shared" si="2"/>
        <v>1</v>
      </c>
      <c r="F16" s="188" t="str">
        <f t="shared" si="3"/>
        <v>0</v>
      </c>
      <c r="G16" s="188" t="str">
        <f t="shared" si="4"/>
        <v>0</v>
      </c>
      <c r="H16" s="189" t="s">
        <v>293</v>
      </c>
    </row>
    <row r="17" spans="1:9" hidden="1" outlineLevel="2" collapsed="1" x14ac:dyDescent="0.2">
      <c r="A17" s="110">
        <f>+A18+A19+A20+A21</f>
        <v>0</v>
      </c>
      <c r="B17" s="188" t="s">
        <v>294</v>
      </c>
      <c r="C17" s="188" t="str">
        <f t="shared" si="0"/>
        <v>2</v>
      </c>
      <c r="D17" s="188" t="str">
        <f t="shared" si="1"/>
        <v>2</v>
      </c>
      <c r="E17" s="188" t="str">
        <f t="shared" si="2"/>
        <v>2</v>
      </c>
      <c r="F17" s="188" t="str">
        <f t="shared" si="3"/>
        <v>0</v>
      </c>
      <c r="G17" s="188" t="str">
        <f t="shared" si="4"/>
        <v>0</v>
      </c>
      <c r="H17" s="188" t="s">
        <v>295</v>
      </c>
      <c r="I17" s="185" t="s">
        <v>373</v>
      </c>
    </row>
    <row r="18" spans="1:9" hidden="1" outlineLevel="3" x14ac:dyDescent="0.2">
      <c r="B18" s="102" t="s">
        <v>296</v>
      </c>
      <c r="C18" s="103" t="str">
        <f t="shared" si="0"/>
        <v>2</v>
      </c>
      <c r="D18" s="103" t="str">
        <f t="shared" si="1"/>
        <v>2</v>
      </c>
      <c r="E18" s="103" t="str">
        <f t="shared" si="2"/>
        <v>2</v>
      </c>
      <c r="F18" s="103" t="str">
        <f t="shared" si="3"/>
        <v>1</v>
      </c>
      <c r="G18" s="103" t="str">
        <f t="shared" si="4"/>
        <v>0</v>
      </c>
      <c r="H18" s="102" t="s">
        <v>297</v>
      </c>
    </row>
    <row r="19" spans="1:9" hidden="1" outlineLevel="3" x14ac:dyDescent="0.2">
      <c r="B19" s="102" t="s">
        <v>298</v>
      </c>
      <c r="C19" s="103" t="str">
        <f t="shared" si="0"/>
        <v>2</v>
      </c>
      <c r="D19" s="103" t="str">
        <f t="shared" si="1"/>
        <v>2</v>
      </c>
      <c r="E19" s="103" t="str">
        <f t="shared" si="2"/>
        <v>2</v>
      </c>
      <c r="F19" s="103" t="str">
        <f t="shared" si="3"/>
        <v>2</v>
      </c>
      <c r="G19" s="103" t="str">
        <f t="shared" si="4"/>
        <v>0</v>
      </c>
      <c r="H19" s="102" t="s">
        <v>299</v>
      </c>
    </row>
    <row r="20" spans="1:9" hidden="1" outlineLevel="3" x14ac:dyDescent="0.2">
      <c r="B20" s="102" t="s">
        <v>300</v>
      </c>
      <c r="C20" s="103" t="str">
        <f t="shared" si="0"/>
        <v>2</v>
      </c>
      <c r="D20" s="103" t="str">
        <f t="shared" si="1"/>
        <v>2</v>
      </c>
      <c r="E20" s="103" t="str">
        <f t="shared" si="2"/>
        <v>2</v>
      </c>
      <c r="F20" s="103" t="str">
        <f t="shared" si="3"/>
        <v>3</v>
      </c>
      <c r="G20" s="103" t="str">
        <f t="shared" si="4"/>
        <v>0</v>
      </c>
      <c r="H20" s="102" t="s">
        <v>301</v>
      </c>
    </row>
    <row r="21" spans="1:9" hidden="1" outlineLevel="3" x14ac:dyDescent="0.2">
      <c r="B21" s="102" t="s">
        <v>302</v>
      </c>
      <c r="C21" s="103" t="str">
        <f t="shared" si="0"/>
        <v>2</v>
      </c>
      <c r="D21" s="103" t="str">
        <f t="shared" si="1"/>
        <v>2</v>
      </c>
      <c r="E21" s="103" t="str">
        <f t="shared" si="2"/>
        <v>2</v>
      </c>
      <c r="F21" s="103" t="str">
        <f t="shared" si="3"/>
        <v>4</v>
      </c>
      <c r="G21" s="103" t="str">
        <f t="shared" si="4"/>
        <v>0</v>
      </c>
      <c r="H21" s="102" t="s">
        <v>303</v>
      </c>
    </row>
    <row r="22" spans="1:9" hidden="1" outlineLevel="2" collapsed="1" x14ac:dyDescent="0.2">
      <c r="A22" s="110">
        <f>+A23+A24+A25+A26+A27</f>
        <v>0</v>
      </c>
      <c r="B22" s="188" t="s">
        <v>304</v>
      </c>
      <c r="C22" s="188" t="str">
        <f t="shared" si="0"/>
        <v>2</v>
      </c>
      <c r="D22" s="188" t="str">
        <f t="shared" si="1"/>
        <v>2</v>
      </c>
      <c r="E22" s="188" t="str">
        <f t="shared" si="2"/>
        <v>3</v>
      </c>
      <c r="F22" s="188" t="str">
        <f t="shared" si="3"/>
        <v>0</v>
      </c>
      <c r="G22" s="188" t="str">
        <f t="shared" si="4"/>
        <v>0</v>
      </c>
      <c r="H22" s="188" t="s">
        <v>305</v>
      </c>
      <c r="I22" s="185" t="s">
        <v>374</v>
      </c>
    </row>
    <row r="23" spans="1:9" hidden="1" outlineLevel="3" x14ac:dyDescent="0.2">
      <c r="B23" s="102" t="s">
        <v>306</v>
      </c>
      <c r="C23" s="103" t="str">
        <f t="shared" si="0"/>
        <v>2</v>
      </c>
      <c r="D23" s="103" t="str">
        <f t="shared" si="1"/>
        <v>2</v>
      </c>
      <c r="E23" s="103" t="str">
        <f t="shared" si="2"/>
        <v>3</v>
      </c>
      <c r="F23" s="103" t="str">
        <f t="shared" si="3"/>
        <v>1</v>
      </c>
      <c r="G23" s="103" t="str">
        <f t="shared" si="4"/>
        <v>0</v>
      </c>
      <c r="H23" s="102" t="s">
        <v>307</v>
      </c>
    </row>
    <row r="24" spans="1:9" hidden="1" outlineLevel="3" x14ac:dyDescent="0.2">
      <c r="B24" s="102" t="s">
        <v>308</v>
      </c>
      <c r="C24" s="103" t="str">
        <f t="shared" si="0"/>
        <v>2</v>
      </c>
      <c r="D24" s="103" t="str">
        <f t="shared" si="1"/>
        <v>2</v>
      </c>
      <c r="E24" s="103" t="str">
        <f t="shared" si="2"/>
        <v>3</v>
      </c>
      <c r="F24" s="103" t="str">
        <f t="shared" si="3"/>
        <v>2</v>
      </c>
      <c r="G24" s="103" t="str">
        <f t="shared" si="4"/>
        <v>0</v>
      </c>
      <c r="H24" s="102" t="s">
        <v>309</v>
      </c>
    </row>
    <row r="25" spans="1:9" hidden="1" outlineLevel="3" x14ac:dyDescent="0.2">
      <c r="B25" s="102" t="s">
        <v>310</v>
      </c>
      <c r="C25" s="103" t="str">
        <f t="shared" si="0"/>
        <v>2</v>
      </c>
      <c r="D25" s="103" t="str">
        <f t="shared" si="1"/>
        <v>2</v>
      </c>
      <c r="E25" s="103" t="str">
        <f t="shared" si="2"/>
        <v>3</v>
      </c>
      <c r="F25" s="103" t="str">
        <f t="shared" si="3"/>
        <v>3</v>
      </c>
      <c r="G25" s="103" t="str">
        <f t="shared" si="4"/>
        <v>0</v>
      </c>
      <c r="H25" s="102" t="s">
        <v>311</v>
      </c>
    </row>
    <row r="26" spans="1:9" hidden="1" outlineLevel="3" x14ac:dyDescent="0.2">
      <c r="B26" s="102" t="s">
        <v>312</v>
      </c>
      <c r="C26" s="103" t="str">
        <f t="shared" si="0"/>
        <v>2</v>
      </c>
      <c r="D26" s="103" t="str">
        <f t="shared" si="1"/>
        <v>2</v>
      </c>
      <c r="E26" s="103" t="str">
        <f t="shared" si="2"/>
        <v>3</v>
      </c>
      <c r="F26" s="103" t="str">
        <f t="shared" si="3"/>
        <v>4</v>
      </c>
      <c r="G26" s="103" t="str">
        <f t="shared" si="4"/>
        <v>0</v>
      </c>
      <c r="H26" s="102" t="s">
        <v>313</v>
      </c>
    </row>
    <row r="27" spans="1:9" hidden="1" outlineLevel="3" x14ac:dyDescent="0.2">
      <c r="B27" s="102" t="s">
        <v>314</v>
      </c>
      <c r="C27" s="103" t="str">
        <f t="shared" si="0"/>
        <v>2</v>
      </c>
      <c r="D27" s="103" t="str">
        <f t="shared" si="1"/>
        <v>2</v>
      </c>
      <c r="E27" s="103" t="str">
        <f t="shared" si="2"/>
        <v>3</v>
      </c>
      <c r="F27" s="103" t="str">
        <f t="shared" si="3"/>
        <v>5</v>
      </c>
      <c r="G27" s="103" t="str">
        <f t="shared" si="4"/>
        <v>0</v>
      </c>
      <c r="H27" s="102" t="s">
        <v>315</v>
      </c>
    </row>
    <row r="28" spans="1:9" hidden="1" outlineLevel="2" collapsed="1" x14ac:dyDescent="0.2">
      <c r="A28" s="110">
        <f>+A29+A30+A31+A32+A33</f>
        <v>0</v>
      </c>
      <c r="B28" s="188" t="s">
        <v>316</v>
      </c>
      <c r="C28" s="188" t="str">
        <f t="shared" si="0"/>
        <v>2</v>
      </c>
      <c r="D28" s="188" t="str">
        <f t="shared" si="1"/>
        <v>2</v>
      </c>
      <c r="E28" s="188" t="str">
        <f t="shared" si="2"/>
        <v>4</v>
      </c>
      <c r="F28" s="188" t="str">
        <f t="shared" si="3"/>
        <v>0</v>
      </c>
      <c r="G28" s="188" t="str">
        <f t="shared" si="4"/>
        <v>0</v>
      </c>
      <c r="H28" s="188" t="s">
        <v>317</v>
      </c>
      <c r="I28" s="185" t="s">
        <v>375</v>
      </c>
    </row>
    <row r="29" spans="1:9" hidden="1" outlineLevel="3" x14ac:dyDescent="0.2">
      <c r="B29" s="102" t="s">
        <v>318</v>
      </c>
      <c r="C29" s="103" t="str">
        <f t="shared" si="0"/>
        <v>2</v>
      </c>
      <c r="D29" s="103" t="str">
        <f t="shared" si="1"/>
        <v>2</v>
      </c>
      <c r="E29" s="103" t="str">
        <f t="shared" si="2"/>
        <v>4</v>
      </c>
      <c r="F29" s="103" t="str">
        <f t="shared" si="3"/>
        <v>1</v>
      </c>
      <c r="G29" s="103" t="str">
        <f t="shared" si="4"/>
        <v>0</v>
      </c>
      <c r="H29" s="102" t="s">
        <v>307</v>
      </c>
    </row>
    <row r="30" spans="1:9" hidden="1" outlineLevel="3" x14ac:dyDescent="0.2">
      <c r="B30" s="102" t="s">
        <v>319</v>
      </c>
      <c r="C30" s="103" t="str">
        <f t="shared" si="0"/>
        <v>2</v>
      </c>
      <c r="D30" s="103" t="str">
        <f t="shared" si="1"/>
        <v>2</v>
      </c>
      <c r="E30" s="103" t="str">
        <f t="shared" si="2"/>
        <v>4</v>
      </c>
      <c r="F30" s="103" t="str">
        <f t="shared" si="3"/>
        <v>2</v>
      </c>
      <c r="G30" s="103" t="str">
        <f t="shared" si="4"/>
        <v>0</v>
      </c>
      <c r="H30" s="102" t="s">
        <v>309</v>
      </c>
    </row>
    <row r="31" spans="1:9" hidden="1" outlineLevel="3" x14ac:dyDescent="0.2">
      <c r="B31" s="102" t="s">
        <v>320</v>
      </c>
      <c r="C31" s="103" t="str">
        <f t="shared" si="0"/>
        <v>2</v>
      </c>
      <c r="D31" s="103" t="str">
        <f t="shared" si="1"/>
        <v>2</v>
      </c>
      <c r="E31" s="103" t="str">
        <f t="shared" si="2"/>
        <v>4</v>
      </c>
      <c r="F31" s="103" t="str">
        <f t="shared" si="3"/>
        <v>3</v>
      </c>
      <c r="G31" s="103" t="str">
        <f t="shared" si="4"/>
        <v>0</v>
      </c>
      <c r="H31" s="102" t="s">
        <v>311</v>
      </c>
    </row>
    <row r="32" spans="1:9" hidden="1" outlineLevel="3" x14ac:dyDescent="0.2">
      <c r="B32" s="102" t="s">
        <v>321</v>
      </c>
      <c r="C32" s="103" t="str">
        <f t="shared" si="0"/>
        <v>2</v>
      </c>
      <c r="D32" s="103" t="str">
        <f t="shared" si="1"/>
        <v>2</v>
      </c>
      <c r="E32" s="103" t="str">
        <f t="shared" si="2"/>
        <v>4</v>
      </c>
      <c r="F32" s="103" t="str">
        <f t="shared" si="3"/>
        <v>4</v>
      </c>
      <c r="G32" s="103" t="str">
        <f t="shared" si="4"/>
        <v>0</v>
      </c>
      <c r="H32" s="102" t="s">
        <v>313</v>
      </c>
    </row>
    <row r="33" spans="1:9" hidden="1" outlineLevel="3" x14ac:dyDescent="0.2">
      <c r="B33" s="102" t="s">
        <v>322</v>
      </c>
      <c r="C33" s="103" t="str">
        <f t="shared" si="0"/>
        <v>2</v>
      </c>
      <c r="D33" s="103" t="str">
        <f t="shared" si="1"/>
        <v>2</v>
      </c>
      <c r="E33" s="103" t="str">
        <f t="shared" si="2"/>
        <v>4</v>
      </c>
      <c r="F33" s="103" t="str">
        <f t="shared" si="3"/>
        <v>5</v>
      </c>
      <c r="G33" s="103" t="str">
        <f t="shared" si="4"/>
        <v>0</v>
      </c>
      <c r="H33" s="102" t="s">
        <v>315</v>
      </c>
    </row>
    <row r="34" spans="1:9" x14ac:dyDescent="0.2">
      <c r="A34" s="110">
        <f>+A35+A44</f>
        <v>0</v>
      </c>
      <c r="B34" s="187" t="s">
        <v>323</v>
      </c>
      <c r="C34" s="187" t="str">
        <f t="shared" si="0"/>
        <v>3</v>
      </c>
      <c r="D34" s="187" t="str">
        <f t="shared" si="1"/>
        <v>0</v>
      </c>
      <c r="E34" s="187" t="str">
        <f t="shared" si="2"/>
        <v>0</v>
      </c>
      <c r="F34" s="187" t="str">
        <f t="shared" si="3"/>
        <v>0</v>
      </c>
      <c r="G34" s="187" t="str">
        <f t="shared" si="4"/>
        <v>0</v>
      </c>
      <c r="H34" s="187" t="s">
        <v>324</v>
      </c>
    </row>
    <row r="35" spans="1:9" outlineLevel="1" x14ac:dyDescent="0.2">
      <c r="A35" s="110">
        <f>+A36+A41</f>
        <v>0</v>
      </c>
      <c r="B35" s="186" t="s">
        <v>325</v>
      </c>
      <c r="C35" s="186" t="str">
        <f t="shared" si="0"/>
        <v>3</v>
      </c>
      <c r="D35" s="186" t="str">
        <f t="shared" si="1"/>
        <v>1</v>
      </c>
      <c r="E35" s="186" t="str">
        <f t="shared" si="2"/>
        <v>0</v>
      </c>
      <c r="F35" s="186" t="str">
        <f t="shared" si="3"/>
        <v>0</v>
      </c>
      <c r="G35" s="186" t="str">
        <f t="shared" si="4"/>
        <v>0</v>
      </c>
      <c r="H35" s="186" t="s">
        <v>271</v>
      </c>
    </row>
    <row r="36" spans="1:9" outlineLevel="2" x14ac:dyDescent="0.2">
      <c r="A36" s="110">
        <f>+A37+A39+A40</f>
        <v>0</v>
      </c>
      <c r="B36" s="188" t="s">
        <v>326</v>
      </c>
      <c r="C36" s="188" t="str">
        <f t="shared" si="0"/>
        <v>3</v>
      </c>
      <c r="D36" s="188" t="str">
        <f t="shared" si="1"/>
        <v>1</v>
      </c>
      <c r="E36" s="188" t="str">
        <f t="shared" si="2"/>
        <v>1</v>
      </c>
      <c r="F36" s="188" t="str">
        <f t="shared" si="3"/>
        <v>0</v>
      </c>
      <c r="G36" s="188" t="str">
        <f t="shared" si="4"/>
        <v>0</v>
      </c>
      <c r="H36" s="188" t="s">
        <v>327</v>
      </c>
    </row>
    <row r="37" spans="1:9" outlineLevel="3" x14ac:dyDescent="0.2">
      <c r="B37" s="102" t="s">
        <v>328</v>
      </c>
      <c r="C37" s="103" t="str">
        <f t="shared" si="0"/>
        <v>3</v>
      </c>
      <c r="D37" s="103" t="str">
        <f t="shared" si="1"/>
        <v>1</v>
      </c>
      <c r="E37" s="103" t="str">
        <f t="shared" si="2"/>
        <v>1</v>
      </c>
      <c r="F37" s="103" t="str">
        <f t="shared" si="3"/>
        <v>1</v>
      </c>
      <c r="G37" s="103" t="str">
        <f t="shared" si="4"/>
        <v>0</v>
      </c>
      <c r="H37" s="102" t="s">
        <v>329</v>
      </c>
    </row>
    <row r="38" spans="1:9" outlineLevel="3" x14ac:dyDescent="0.2">
      <c r="B38" s="102" t="s">
        <v>330</v>
      </c>
      <c r="C38" s="103" t="str">
        <f t="shared" si="0"/>
        <v>3</v>
      </c>
      <c r="D38" s="103" t="str">
        <f t="shared" si="1"/>
        <v>1</v>
      </c>
      <c r="E38" s="103" t="str">
        <f t="shared" si="2"/>
        <v>1</v>
      </c>
      <c r="F38" s="103" t="str">
        <f t="shared" si="3"/>
        <v>1</v>
      </c>
      <c r="G38" s="103" t="str">
        <f t="shared" si="4"/>
        <v>1</v>
      </c>
      <c r="H38" s="102" t="s">
        <v>331</v>
      </c>
      <c r="I38" s="185" t="s">
        <v>376</v>
      </c>
    </row>
    <row r="39" spans="1:9" outlineLevel="3" x14ac:dyDescent="0.2">
      <c r="B39" s="102" t="s">
        <v>332</v>
      </c>
      <c r="C39" s="103" t="str">
        <f t="shared" si="0"/>
        <v>3</v>
      </c>
      <c r="D39" s="103" t="str">
        <f t="shared" si="1"/>
        <v>1</v>
      </c>
      <c r="E39" s="103" t="str">
        <f t="shared" si="2"/>
        <v>1</v>
      </c>
      <c r="F39" s="103" t="str">
        <f t="shared" si="3"/>
        <v>2</v>
      </c>
      <c r="G39" s="103" t="str">
        <f t="shared" si="4"/>
        <v>0</v>
      </c>
      <c r="H39" s="102" t="s">
        <v>282</v>
      </c>
      <c r="I39" s="185" t="s">
        <v>370</v>
      </c>
    </row>
    <row r="40" spans="1:9" outlineLevel="3" x14ac:dyDescent="0.2">
      <c r="B40" s="102" t="s">
        <v>332</v>
      </c>
      <c r="C40" s="103" t="str">
        <f t="shared" ref="C40" si="5">MID(B40,1,1)</f>
        <v>3</v>
      </c>
      <c r="D40" s="103" t="str">
        <f t="shared" ref="D40" si="6">MID(B40,3,1)</f>
        <v>1</v>
      </c>
      <c r="E40" s="103" t="str">
        <f t="shared" ref="E40" si="7">MID(B40,5,1)</f>
        <v>1</v>
      </c>
      <c r="F40" s="103" t="str">
        <f t="shared" ref="F40" si="8">MID(B40,7,1)</f>
        <v>2</v>
      </c>
      <c r="G40" s="103" t="str">
        <f t="shared" ref="G40" si="9">MID(B40,9,1)</f>
        <v>0</v>
      </c>
      <c r="H40" s="102" t="s">
        <v>284</v>
      </c>
      <c r="I40" s="185" t="s">
        <v>371</v>
      </c>
    </row>
    <row r="41" spans="1:9" outlineLevel="2" x14ac:dyDescent="0.2">
      <c r="A41" s="110">
        <f>+A42+A43</f>
        <v>0</v>
      </c>
      <c r="B41" s="188" t="s">
        <v>333</v>
      </c>
      <c r="C41" s="188" t="str">
        <f t="shared" si="0"/>
        <v>3</v>
      </c>
      <c r="D41" s="188" t="str">
        <f t="shared" si="1"/>
        <v>1</v>
      </c>
      <c r="E41" s="188" t="str">
        <f t="shared" si="2"/>
        <v>2</v>
      </c>
      <c r="F41" s="188" t="str">
        <f t="shared" si="3"/>
        <v>0</v>
      </c>
      <c r="G41" s="188" t="str">
        <f t="shared" si="4"/>
        <v>0</v>
      </c>
      <c r="H41" s="188" t="s">
        <v>334</v>
      </c>
      <c r="I41" s="185" t="s">
        <v>372</v>
      </c>
    </row>
    <row r="42" spans="1:9" outlineLevel="3" x14ac:dyDescent="0.2">
      <c r="B42" s="102" t="s">
        <v>335</v>
      </c>
      <c r="C42" s="103" t="str">
        <f t="shared" si="0"/>
        <v>3</v>
      </c>
      <c r="D42" s="103" t="str">
        <f t="shared" si="1"/>
        <v>1</v>
      </c>
      <c r="E42" s="103" t="str">
        <f t="shared" si="2"/>
        <v>2</v>
      </c>
      <c r="F42" s="103" t="str">
        <f t="shared" si="3"/>
        <v>1</v>
      </c>
      <c r="G42" s="103" t="str">
        <f t="shared" si="4"/>
        <v>0</v>
      </c>
      <c r="H42" s="102" t="s">
        <v>336</v>
      </c>
    </row>
    <row r="43" spans="1:9" outlineLevel="3" x14ac:dyDescent="0.2">
      <c r="B43" s="102" t="s">
        <v>337</v>
      </c>
      <c r="C43" s="103" t="str">
        <f t="shared" si="0"/>
        <v>3</v>
      </c>
      <c r="D43" s="103" t="str">
        <f t="shared" si="1"/>
        <v>1</v>
      </c>
      <c r="E43" s="103" t="str">
        <f t="shared" si="2"/>
        <v>2</v>
      </c>
      <c r="F43" s="103" t="str">
        <f t="shared" si="3"/>
        <v>2</v>
      </c>
      <c r="G43" s="103" t="str">
        <f t="shared" si="4"/>
        <v>0</v>
      </c>
      <c r="H43" s="102" t="s">
        <v>338</v>
      </c>
    </row>
    <row r="44" spans="1:9" outlineLevel="1" x14ac:dyDescent="0.2">
      <c r="A44" s="110">
        <f>+A45+A46+A51+A57</f>
        <v>0</v>
      </c>
      <c r="B44" s="186" t="s">
        <v>339</v>
      </c>
      <c r="C44" s="186" t="str">
        <f t="shared" si="0"/>
        <v>3</v>
      </c>
      <c r="D44" s="186" t="str">
        <f t="shared" si="1"/>
        <v>2</v>
      </c>
      <c r="E44" s="186" t="str">
        <f t="shared" si="2"/>
        <v>0</v>
      </c>
      <c r="F44" s="186" t="str">
        <f t="shared" si="3"/>
        <v>0</v>
      </c>
      <c r="G44" s="186" t="str">
        <f t="shared" si="4"/>
        <v>0</v>
      </c>
      <c r="H44" s="186" t="s">
        <v>292</v>
      </c>
    </row>
    <row r="45" spans="1:9" outlineLevel="2" x14ac:dyDescent="0.2">
      <c r="B45" s="190" t="s">
        <v>362</v>
      </c>
      <c r="C45" s="188" t="str">
        <f t="shared" si="0"/>
        <v>3</v>
      </c>
      <c r="D45" s="188" t="str">
        <f t="shared" si="1"/>
        <v>2</v>
      </c>
      <c r="E45" s="188" t="str">
        <f t="shared" si="2"/>
        <v>1</v>
      </c>
      <c r="F45" s="188" t="str">
        <f t="shared" si="3"/>
        <v>0</v>
      </c>
      <c r="G45" s="188" t="str">
        <f t="shared" si="4"/>
        <v>0</v>
      </c>
      <c r="H45" s="190" t="s">
        <v>340</v>
      </c>
    </row>
    <row r="46" spans="1:9" outlineLevel="2" x14ac:dyDescent="0.2">
      <c r="A46" s="110">
        <f>+A47+A48+A49+A50</f>
        <v>0</v>
      </c>
      <c r="B46" s="188" t="s">
        <v>341</v>
      </c>
      <c r="C46" s="188" t="str">
        <f t="shared" si="0"/>
        <v>3</v>
      </c>
      <c r="D46" s="188" t="str">
        <f t="shared" si="1"/>
        <v>2</v>
      </c>
      <c r="E46" s="188" t="str">
        <f t="shared" si="2"/>
        <v>2</v>
      </c>
      <c r="F46" s="188" t="str">
        <f t="shared" si="3"/>
        <v>0</v>
      </c>
      <c r="G46" s="188" t="str">
        <f t="shared" si="4"/>
        <v>0</v>
      </c>
      <c r="H46" s="188" t="s">
        <v>342</v>
      </c>
      <c r="I46" s="185" t="s">
        <v>373</v>
      </c>
    </row>
    <row r="47" spans="1:9" outlineLevel="3" x14ac:dyDescent="0.2">
      <c r="B47" s="102" t="s">
        <v>343</v>
      </c>
      <c r="C47" s="103" t="str">
        <f t="shared" si="0"/>
        <v>3</v>
      </c>
      <c r="D47" s="103" t="str">
        <f t="shared" si="1"/>
        <v>2</v>
      </c>
      <c r="E47" s="103" t="str">
        <f t="shared" si="2"/>
        <v>2</v>
      </c>
      <c r="F47" s="103" t="str">
        <f t="shared" si="3"/>
        <v>1</v>
      </c>
      <c r="G47" s="103" t="str">
        <f t="shared" si="4"/>
        <v>0</v>
      </c>
      <c r="H47" s="102" t="s">
        <v>297</v>
      </c>
    </row>
    <row r="48" spans="1:9" outlineLevel="3" x14ac:dyDescent="0.2">
      <c r="B48" s="102" t="s">
        <v>344</v>
      </c>
      <c r="C48" s="103" t="str">
        <f t="shared" si="0"/>
        <v>3</v>
      </c>
      <c r="D48" s="103" t="str">
        <f t="shared" si="1"/>
        <v>2</v>
      </c>
      <c r="E48" s="103" t="str">
        <f t="shared" si="2"/>
        <v>2</v>
      </c>
      <c r="F48" s="103" t="str">
        <f t="shared" si="3"/>
        <v>2</v>
      </c>
      <c r="G48" s="103" t="str">
        <f t="shared" si="4"/>
        <v>0</v>
      </c>
      <c r="H48" s="102" t="s">
        <v>299</v>
      </c>
    </row>
    <row r="49" spans="1:9" outlineLevel="3" x14ac:dyDescent="0.2">
      <c r="B49" s="102" t="s">
        <v>345</v>
      </c>
      <c r="C49" s="103" t="str">
        <f t="shared" si="0"/>
        <v>3</v>
      </c>
      <c r="D49" s="103" t="str">
        <f t="shared" si="1"/>
        <v>2</v>
      </c>
      <c r="E49" s="103" t="str">
        <f t="shared" si="2"/>
        <v>2</v>
      </c>
      <c r="F49" s="103" t="str">
        <f t="shared" si="3"/>
        <v>3</v>
      </c>
      <c r="G49" s="103" t="str">
        <f t="shared" si="4"/>
        <v>0</v>
      </c>
      <c r="H49" s="102" t="s">
        <v>301</v>
      </c>
    </row>
    <row r="50" spans="1:9" outlineLevel="3" x14ac:dyDescent="0.2">
      <c r="B50" s="102" t="s">
        <v>346</v>
      </c>
      <c r="C50" s="103" t="str">
        <f t="shared" si="0"/>
        <v>3</v>
      </c>
      <c r="D50" s="103" t="str">
        <f t="shared" si="1"/>
        <v>2</v>
      </c>
      <c r="E50" s="103" t="str">
        <f t="shared" si="2"/>
        <v>2</v>
      </c>
      <c r="F50" s="103" t="str">
        <f t="shared" si="3"/>
        <v>4</v>
      </c>
      <c r="G50" s="103" t="str">
        <f t="shared" si="4"/>
        <v>0</v>
      </c>
      <c r="H50" s="102" t="s">
        <v>303</v>
      </c>
    </row>
    <row r="51" spans="1:9" outlineLevel="2" x14ac:dyDescent="0.2">
      <c r="A51" s="110">
        <f>+A52+A53+A54+A55+A56</f>
        <v>0</v>
      </c>
      <c r="B51" s="188" t="s">
        <v>347</v>
      </c>
      <c r="C51" s="188" t="str">
        <f t="shared" si="0"/>
        <v>3</v>
      </c>
      <c r="D51" s="188" t="str">
        <f t="shared" si="1"/>
        <v>2</v>
      </c>
      <c r="E51" s="188" t="str">
        <f t="shared" si="2"/>
        <v>3</v>
      </c>
      <c r="F51" s="188" t="str">
        <f t="shared" si="3"/>
        <v>0</v>
      </c>
      <c r="G51" s="188" t="str">
        <f t="shared" si="4"/>
        <v>0</v>
      </c>
      <c r="H51" s="188" t="s">
        <v>348</v>
      </c>
      <c r="I51" s="185" t="s">
        <v>374</v>
      </c>
    </row>
    <row r="52" spans="1:9" outlineLevel="3" x14ac:dyDescent="0.2">
      <c r="B52" s="102" t="s">
        <v>349</v>
      </c>
      <c r="C52" s="103" t="str">
        <f t="shared" si="0"/>
        <v>3</v>
      </c>
      <c r="D52" s="103" t="str">
        <f t="shared" si="1"/>
        <v>2</v>
      </c>
      <c r="E52" s="103" t="str">
        <f t="shared" si="2"/>
        <v>3</v>
      </c>
      <c r="F52" s="103" t="str">
        <f t="shared" si="3"/>
        <v>1</v>
      </c>
      <c r="G52" s="103" t="str">
        <f t="shared" si="4"/>
        <v>0</v>
      </c>
      <c r="H52" s="102" t="s">
        <v>350</v>
      </c>
    </row>
    <row r="53" spans="1:9" outlineLevel="3" x14ac:dyDescent="0.2">
      <c r="B53" s="102" t="s">
        <v>351</v>
      </c>
      <c r="C53" s="103" t="str">
        <f t="shared" si="0"/>
        <v>3</v>
      </c>
      <c r="D53" s="103" t="str">
        <f t="shared" si="1"/>
        <v>2</v>
      </c>
      <c r="E53" s="103" t="str">
        <f t="shared" si="2"/>
        <v>3</v>
      </c>
      <c r="F53" s="103" t="str">
        <f t="shared" si="3"/>
        <v>2</v>
      </c>
      <c r="G53" s="103" t="str">
        <f t="shared" si="4"/>
        <v>0</v>
      </c>
      <c r="H53" s="102" t="s">
        <v>309</v>
      </c>
    </row>
    <row r="54" spans="1:9" outlineLevel="3" x14ac:dyDescent="0.2">
      <c r="B54" s="102" t="s">
        <v>352</v>
      </c>
      <c r="C54" s="103" t="str">
        <f t="shared" si="0"/>
        <v>3</v>
      </c>
      <c r="D54" s="103" t="str">
        <f t="shared" si="1"/>
        <v>2</v>
      </c>
      <c r="E54" s="103" t="str">
        <f t="shared" si="2"/>
        <v>3</v>
      </c>
      <c r="F54" s="103" t="str">
        <f t="shared" si="3"/>
        <v>3</v>
      </c>
      <c r="G54" s="103" t="str">
        <f t="shared" si="4"/>
        <v>0</v>
      </c>
      <c r="H54" s="102" t="s">
        <v>311</v>
      </c>
    </row>
    <row r="55" spans="1:9" outlineLevel="3" x14ac:dyDescent="0.2">
      <c r="B55" s="102" t="s">
        <v>353</v>
      </c>
      <c r="C55" s="103" t="str">
        <f t="shared" si="0"/>
        <v>3</v>
      </c>
      <c r="D55" s="103" t="str">
        <f t="shared" si="1"/>
        <v>2</v>
      </c>
      <c r="E55" s="103" t="str">
        <f t="shared" si="2"/>
        <v>3</v>
      </c>
      <c r="F55" s="103" t="str">
        <f t="shared" si="3"/>
        <v>4</v>
      </c>
      <c r="G55" s="103" t="str">
        <f t="shared" si="4"/>
        <v>0</v>
      </c>
      <c r="H55" s="102" t="s">
        <v>313</v>
      </c>
    </row>
    <row r="56" spans="1:9" outlineLevel="3" x14ac:dyDescent="0.2">
      <c r="B56" s="102" t="s">
        <v>354</v>
      </c>
      <c r="C56" s="103" t="str">
        <f t="shared" si="0"/>
        <v>3</v>
      </c>
      <c r="D56" s="103" t="str">
        <f t="shared" si="1"/>
        <v>2</v>
      </c>
      <c r="E56" s="103" t="str">
        <f t="shared" si="2"/>
        <v>3</v>
      </c>
      <c r="F56" s="103" t="str">
        <f t="shared" si="3"/>
        <v>5</v>
      </c>
      <c r="G56" s="103" t="str">
        <f t="shared" si="4"/>
        <v>0</v>
      </c>
      <c r="H56" s="102" t="s">
        <v>315</v>
      </c>
    </row>
    <row r="57" spans="1:9" outlineLevel="2" collapsed="1" x14ac:dyDescent="0.2">
      <c r="A57" s="110">
        <f>+A58+A59+A60+A61+A62</f>
        <v>0</v>
      </c>
      <c r="B57" s="188" t="s">
        <v>355</v>
      </c>
      <c r="C57" s="188" t="str">
        <f t="shared" si="0"/>
        <v>3</v>
      </c>
      <c r="D57" s="188" t="str">
        <f t="shared" si="1"/>
        <v>2</v>
      </c>
      <c r="E57" s="188" t="str">
        <f t="shared" si="2"/>
        <v>4</v>
      </c>
      <c r="F57" s="188" t="str">
        <f t="shared" si="3"/>
        <v>0</v>
      </c>
      <c r="G57" s="188" t="str">
        <f t="shared" si="4"/>
        <v>0</v>
      </c>
      <c r="H57" s="188" t="s">
        <v>317</v>
      </c>
      <c r="I57" s="185" t="s">
        <v>375</v>
      </c>
    </row>
    <row r="58" spans="1:9" hidden="1" outlineLevel="3" x14ac:dyDescent="0.2">
      <c r="B58" s="102" t="s">
        <v>356</v>
      </c>
      <c r="C58" s="103" t="str">
        <f t="shared" si="0"/>
        <v>3</v>
      </c>
      <c r="D58" s="103" t="str">
        <f t="shared" si="1"/>
        <v>2</v>
      </c>
      <c r="E58" s="103" t="str">
        <f t="shared" si="2"/>
        <v>4</v>
      </c>
      <c r="F58" s="103" t="str">
        <f t="shared" si="3"/>
        <v>1</v>
      </c>
      <c r="G58" s="103" t="str">
        <f t="shared" si="4"/>
        <v>0</v>
      </c>
      <c r="H58" s="102" t="s">
        <v>350</v>
      </c>
    </row>
    <row r="59" spans="1:9" hidden="1" outlineLevel="3" x14ac:dyDescent="0.2">
      <c r="B59" s="102" t="s">
        <v>357</v>
      </c>
      <c r="C59" s="103" t="str">
        <f t="shared" si="0"/>
        <v>3</v>
      </c>
      <c r="D59" s="103" t="str">
        <f t="shared" si="1"/>
        <v>2</v>
      </c>
      <c r="E59" s="103" t="str">
        <f t="shared" si="2"/>
        <v>4</v>
      </c>
      <c r="F59" s="103" t="str">
        <f t="shared" si="3"/>
        <v>2</v>
      </c>
      <c r="G59" s="103" t="str">
        <f t="shared" si="4"/>
        <v>0</v>
      </c>
      <c r="H59" s="102" t="s">
        <v>309</v>
      </c>
    </row>
    <row r="60" spans="1:9" hidden="1" outlineLevel="3" x14ac:dyDescent="0.2">
      <c r="B60" s="102" t="s">
        <v>358</v>
      </c>
      <c r="C60" s="103" t="str">
        <f t="shared" si="0"/>
        <v>3</v>
      </c>
      <c r="D60" s="103" t="str">
        <f t="shared" si="1"/>
        <v>2</v>
      </c>
      <c r="E60" s="103" t="str">
        <f t="shared" si="2"/>
        <v>4</v>
      </c>
      <c r="F60" s="103" t="str">
        <f t="shared" si="3"/>
        <v>3</v>
      </c>
      <c r="G60" s="103" t="str">
        <f t="shared" si="4"/>
        <v>0</v>
      </c>
      <c r="H60" s="102" t="s">
        <v>311</v>
      </c>
    </row>
    <row r="61" spans="1:9" hidden="1" outlineLevel="3" x14ac:dyDescent="0.2">
      <c r="B61" s="102" t="s">
        <v>359</v>
      </c>
      <c r="C61" s="103" t="str">
        <f t="shared" si="0"/>
        <v>3</v>
      </c>
      <c r="D61" s="103" t="str">
        <f t="shared" si="1"/>
        <v>2</v>
      </c>
      <c r="E61" s="103" t="str">
        <f t="shared" si="2"/>
        <v>4</v>
      </c>
      <c r="F61" s="103" t="str">
        <f t="shared" si="3"/>
        <v>4</v>
      </c>
      <c r="G61" s="103" t="str">
        <f t="shared" si="4"/>
        <v>0</v>
      </c>
      <c r="H61" s="102" t="s">
        <v>313</v>
      </c>
    </row>
    <row r="62" spans="1:9" hidden="1" outlineLevel="3" x14ac:dyDescent="0.2">
      <c r="B62" s="102" t="s">
        <v>360</v>
      </c>
      <c r="C62" s="103" t="str">
        <f t="shared" si="0"/>
        <v>3</v>
      </c>
      <c r="D62" s="103" t="str">
        <f t="shared" si="1"/>
        <v>2</v>
      </c>
      <c r="E62" s="103" t="str">
        <f t="shared" si="2"/>
        <v>4</v>
      </c>
      <c r="F62" s="103" t="str">
        <f t="shared" si="3"/>
        <v>5</v>
      </c>
      <c r="G62" s="103" t="str">
        <f t="shared" si="4"/>
        <v>0</v>
      </c>
      <c r="H62" s="102" t="s">
        <v>315</v>
      </c>
    </row>
  </sheetData>
  <autoFilter ref="B1:I62"/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504"/>
  <sheetViews>
    <sheetView showGridLines="0" tabSelected="1" topLeftCell="Y17" zoomScale="64" zoomScaleNormal="64" workbookViewId="0">
      <selection activeCell="AC2" sqref="AC2:BB71"/>
    </sheetView>
  </sheetViews>
  <sheetFormatPr baseColWidth="10" defaultRowHeight="14.25" x14ac:dyDescent="0.2"/>
  <cols>
    <col min="1" max="2" width="2.5" style="1" customWidth="1"/>
    <col min="3" max="3" width="5.25" style="20" customWidth="1"/>
    <col min="4" max="4" width="11" style="1" customWidth="1"/>
    <col min="5" max="5" width="18" style="1" customWidth="1"/>
    <col min="6" max="6" width="20.125" style="1" customWidth="1"/>
    <col min="7" max="7" width="16.875" style="1" customWidth="1"/>
    <col min="8" max="8" width="16.5" style="1" customWidth="1"/>
    <col min="9" max="9" width="15.125" style="1" customWidth="1"/>
    <col min="10" max="10" width="16.375" style="1" customWidth="1"/>
    <col min="11" max="11" width="15" style="1" customWidth="1"/>
    <col min="12" max="12" width="15.375" style="1" customWidth="1"/>
    <col min="13" max="13" width="15.75" style="1" customWidth="1"/>
    <col min="14" max="14" width="18.125" style="1" customWidth="1"/>
    <col min="15" max="23" width="7.75" style="1" hidden="1" customWidth="1"/>
    <col min="24" max="24" width="20.25" style="1" customWidth="1"/>
    <col min="25" max="25" width="18.5" style="1" customWidth="1"/>
    <col min="26" max="26" width="19.5" style="1" customWidth="1"/>
    <col min="27" max="27" width="2.25" style="1" customWidth="1"/>
    <col min="28" max="28" width="5.125" style="1" customWidth="1"/>
    <col min="29" max="29" width="2.75" style="251" customWidth="1"/>
    <col min="30" max="30" width="4.875" style="133" customWidth="1"/>
    <col min="31" max="32" width="15.5" style="251" customWidth="1"/>
    <col min="33" max="33" width="17.625" style="251" customWidth="1"/>
    <col min="34" max="34" width="17" style="251" customWidth="1"/>
    <col min="35" max="35" width="19.625" style="251" customWidth="1"/>
    <col min="36" max="36" width="16.5" style="251" customWidth="1"/>
    <col min="37" max="37" width="18.875" style="251" customWidth="1"/>
    <col min="38" max="38" width="15.5" style="251" customWidth="1"/>
    <col min="39" max="40" width="16.5" style="1" customWidth="1"/>
    <col min="41" max="41" width="18" style="1" customWidth="1"/>
    <col min="42" max="50" width="7.125" style="1" hidden="1" customWidth="1"/>
    <col min="51" max="51" width="18.375" style="251" customWidth="1"/>
    <col min="52" max="52" width="19.875" style="251" customWidth="1"/>
    <col min="53" max="53" width="18.875" style="251" customWidth="1"/>
    <col min="54" max="54" width="3.25" customWidth="1"/>
    <col min="55" max="55" width="5.125" style="1" customWidth="1"/>
    <col min="56" max="56" width="2.75" style="251" customWidth="1"/>
    <col min="57" max="57" width="7.75" style="133" bestFit="1" customWidth="1"/>
    <col min="58" max="59" width="15.5" style="251" customWidth="1"/>
    <col min="60" max="65" width="11.25" style="251" customWidth="1"/>
    <col min="66" max="77" width="7.125" style="1" customWidth="1"/>
    <col min="78" max="78" width="14.625" style="251" customWidth="1"/>
    <col min="79" max="79" width="14.75" style="251" customWidth="1"/>
    <col min="80" max="80" width="15.125" style="251" customWidth="1"/>
    <col min="81" max="81" width="3.25" customWidth="1"/>
    <col min="82" max="82" width="5.125" style="1" customWidth="1"/>
    <col min="83" max="83" width="2.875" customWidth="1"/>
    <col min="84" max="84" width="5.5" style="133" customWidth="1"/>
    <col min="85" max="85" width="11.25" customWidth="1"/>
    <col min="86" max="86" width="25.75" customWidth="1"/>
    <col min="87" max="87" width="18.125" customWidth="1"/>
    <col min="88" max="88" width="15.375" bestFit="1" customWidth="1"/>
    <col min="89" max="89" width="17.625" customWidth="1"/>
    <col min="90" max="90" width="5.5" style="133" customWidth="1"/>
    <col min="91" max="91" width="11.25" customWidth="1"/>
    <col min="92" max="92" width="18.875" customWidth="1"/>
    <col min="93" max="93" width="19.625" customWidth="1"/>
    <col min="94" max="94" width="17.625" customWidth="1"/>
    <col min="95" max="95" width="18.125" customWidth="1"/>
    <col min="96" max="96" width="2.5" customWidth="1"/>
    <col min="97" max="97" width="3.5" customWidth="1"/>
    <col min="98" max="98" width="3.75" customWidth="1"/>
    <col min="99" max="99" width="4.5" customWidth="1"/>
    <col min="100" max="100" width="5.25" style="133" customWidth="1"/>
    <col min="101" max="101" width="11.25" customWidth="1"/>
    <col min="102" max="102" width="18.5" customWidth="1"/>
    <col min="103" max="103" width="17.625" customWidth="1"/>
    <col min="104" max="104" width="16.375" customWidth="1"/>
    <col min="105" max="105" width="17.25" customWidth="1"/>
    <col min="106" max="106" width="6.75" style="133" customWidth="1"/>
    <col min="107" max="107" width="11.25" customWidth="1"/>
    <col min="108" max="108" width="17.75" customWidth="1"/>
    <col min="109" max="109" width="16.75" customWidth="1"/>
    <col min="110" max="110" width="17.125" customWidth="1"/>
    <col min="111" max="111" width="16.5" customWidth="1"/>
    <col min="112" max="113" width="4.5" customWidth="1"/>
    <col min="114" max="114" width="3.75" customWidth="1"/>
    <col min="115" max="115" width="4.5" customWidth="1"/>
    <col min="116" max="116" width="5.25" style="133" bestFit="1" customWidth="1"/>
    <col min="117" max="118" width="11.25" customWidth="1"/>
    <col min="119" max="119" width="13.125" bestFit="1" customWidth="1"/>
    <col min="120" max="120" width="15.625" customWidth="1"/>
    <col min="121" max="121" width="11.25" customWidth="1"/>
    <col min="122" max="122" width="15.125" customWidth="1"/>
    <col min="123" max="123" width="5.25" style="133" bestFit="1" customWidth="1"/>
    <col min="124" max="125" width="11.25" customWidth="1"/>
    <col min="126" max="126" width="16.25" customWidth="1"/>
    <col min="127" max="127" width="13.75" customWidth="1"/>
    <col min="128" max="128" width="16" customWidth="1"/>
    <col min="129" max="129" width="17.75" customWidth="1"/>
    <col min="130" max="130" width="5.125" customWidth="1"/>
    <col min="131" max="131" width="4.5" customWidth="1"/>
    <col min="132" max="132" width="3.75" customWidth="1"/>
    <col min="133" max="133" width="4.5" customWidth="1"/>
    <col min="134" max="134" width="5.5" style="133" customWidth="1"/>
    <col min="135" max="135" width="5.125" customWidth="1"/>
    <col min="136" max="136" width="21.875" customWidth="1"/>
    <col min="137" max="138" width="17.5" customWidth="1"/>
    <col min="139" max="139" width="5.75" style="133" customWidth="1"/>
    <col min="140" max="140" width="4.75" customWidth="1"/>
    <col min="141" max="141" width="24.25" customWidth="1"/>
    <col min="142" max="142" width="17.625" customWidth="1"/>
    <col min="143" max="143" width="17.125" customWidth="1"/>
    <col min="144" max="144" width="4.5" customWidth="1"/>
    <col min="145" max="145" width="4.75" customWidth="1"/>
    <col min="146" max="146" width="3.75" customWidth="1"/>
    <col min="147" max="147" width="4.5" customWidth="1"/>
    <col min="148" max="148" width="5.5" style="133" customWidth="1"/>
    <col min="149" max="149" width="5.125" customWidth="1"/>
    <col min="150" max="150" width="21.875" customWidth="1"/>
    <col min="151" max="151" width="15.375" customWidth="1"/>
    <col min="152" max="152" width="15.125" customWidth="1"/>
    <col min="153" max="153" width="5.75" style="133" customWidth="1"/>
    <col min="154" max="154" width="4.75" customWidth="1"/>
    <col min="155" max="155" width="24.25" customWidth="1"/>
    <col min="156" max="156" width="15.125" customWidth="1"/>
    <col min="157" max="157" width="14.75" customWidth="1"/>
    <col min="158" max="158" width="4.5" customWidth="1"/>
    <col min="159" max="160" width="4.75" customWidth="1"/>
    <col min="161" max="161" width="3.25" customWidth="1"/>
    <col min="162" max="162" width="4.75" customWidth="1"/>
    <col min="163" max="163" width="6.125" style="133" bestFit="1" customWidth="1"/>
    <col min="166" max="169" width="18.625" customWidth="1"/>
    <col min="170" max="170" width="18.5" customWidth="1"/>
    <col min="171" max="172" width="3.875" customWidth="1"/>
  </cols>
  <sheetData>
    <row r="1" spans="2:174" ht="15" thickBot="1" x14ac:dyDescent="0.25">
      <c r="AC1" s="1"/>
      <c r="AD1" s="20"/>
      <c r="AE1" s="1"/>
      <c r="AF1" s="1"/>
      <c r="AG1" s="1"/>
      <c r="AH1" s="1"/>
      <c r="AI1" s="1"/>
      <c r="AJ1" s="1"/>
      <c r="AK1" s="1"/>
      <c r="AL1" s="1"/>
      <c r="AY1" s="1"/>
      <c r="AZ1" s="1"/>
      <c r="BA1" s="1"/>
      <c r="BB1" s="1"/>
      <c r="BD1" s="1"/>
      <c r="BE1" s="20"/>
      <c r="BF1" s="1"/>
      <c r="BG1" s="1"/>
      <c r="BH1" s="1"/>
      <c r="BI1" s="1"/>
      <c r="BJ1" s="1"/>
      <c r="BK1" s="1"/>
      <c r="BL1" s="1"/>
      <c r="BM1" s="1"/>
      <c r="BZ1" s="1"/>
      <c r="CA1" s="1"/>
      <c r="CB1" s="1"/>
      <c r="CC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20"/>
      <c r="DM1" s="1"/>
      <c r="DN1" s="1"/>
      <c r="DO1" s="1"/>
      <c r="DP1" s="1"/>
      <c r="DQ1" s="1"/>
      <c r="DR1" s="1"/>
      <c r="DS1" s="20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20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2:174" x14ac:dyDescent="0.2">
      <c r="B2" s="21"/>
      <c r="C2" s="119"/>
      <c r="D2" s="12"/>
      <c r="E2" s="360" t="s">
        <v>539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22"/>
      <c r="AC2" s="21"/>
      <c r="AD2" s="119"/>
      <c r="AE2" s="12"/>
      <c r="AF2" s="360" t="s">
        <v>539</v>
      </c>
      <c r="AG2" s="360"/>
      <c r="AH2" s="360"/>
      <c r="AI2" s="360"/>
      <c r="AJ2" s="360"/>
      <c r="AK2" s="360"/>
      <c r="AL2" s="360"/>
      <c r="AM2" s="360"/>
      <c r="AN2" s="360"/>
      <c r="AO2" s="360"/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22"/>
      <c r="BD2" s="21"/>
      <c r="BE2" s="119"/>
      <c r="BF2" s="12"/>
      <c r="BG2" s="360" t="s">
        <v>539</v>
      </c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22"/>
      <c r="CE2" s="21"/>
      <c r="CF2" s="360" t="s">
        <v>539</v>
      </c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12"/>
      <c r="CS2" s="22"/>
      <c r="CT2" s="1"/>
      <c r="CU2" s="23"/>
      <c r="CV2" s="119"/>
      <c r="CW2" s="360" t="s">
        <v>539</v>
      </c>
      <c r="CX2" s="360"/>
      <c r="CY2" s="360"/>
      <c r="CZ2" s="360"/>
      <c r="DA2" s="360"/>
      <c r="DB2" s="360"/>
      <c r="DC2" s="360"/>
      <c r="DD2" s="360"/>
      <c r="DE2" s="360"/>
      <c r="DF2" s="360"/>
      <c r="DG2" s="360"/>
      <c r="DH2" s="12"/>
      <c r="DI2" s="363"/>
      <c r="DJ2" s="1"/>
      <c r="DK2" s="23"/>
      <c r="DL2" s="119"/>
      <c r="DM2" s="24"/>
      <c r="DN2" s="360" t="s">
        <v>539</v>
      </c>
      <c r="DO2" s="360"/>
      <c r="DP2" s="360"/>
      <c r="DQ2" s="360"/>
      <c r="DR2" s="360"/>
      <c r="DS2" s="360"/>
      <c r="DT2" s="360"/>
      <c r="DU2" s="360"/>
      <c r="DV2" s="360"/>
      <c r="DW2" s="360"/>
      <c r="DX2" s="360"/>
      <c r="DY2" s="360"/>
      <c r="DZ2" s="24"/>
      <c r="EA2" s="167"/>
      <c r="EB2" s="1"/>
      <c r="EC2" s="23"/>
      <c r="ED2" s="119"/>
      <c r="EE2" s="360" t="s">
        <v>539</v>
      </c>
      <c r="EF2" s="360"/>
      <c r="EG2" s="360"/>
      <c r="EH2" s="360"/>
      <c r="EI2" s="360"/>
      <c r="EJ2" s="360"/>
      <c r="EK2" s="360"/>
      <c r="EL2" s="360"/>
      <c r="EM2" s="360"/>
      <c r="EN2" s="12"/>
      <c r="EO2" s="363"/>
      <c r="EP2" s="12"/>
      <c r="EQ2" s="12"/>
      <c r="ER2" s="119"/>
      <c r="ES2" s="24"/>
      <c r="ET2" s="360" t="s">
        <v>539</v>
      </c>
      <c r="EU2" s="360"/>
      <c r="EV2" s="360"/>
      <c r="EW2" s="360"/>
      <c r="EX2" s="360"/>
      <c r="EY2" s="360"/>
      <c r="EZ2" s="360"/>
      <c r="FA2" s="360"/>
      <c r="FB2" s="360"/>
      <c r="FC2" s="360"/>
      <c r="FD2" s="360"/>
      <c r="FE2" s="360"/>
      <c r="FF2" s="365" t="s">
        <v>539</v>
      </c>
      <c r="FG2" s="360"/>
      <c r="FH2" s="360"/>
      <c r="FI2" s="360"/>
      <c r="FJ2" s="360"/>
      <c r="FK2" s="360"/>
      <c r="FL2" s="360"/>
      <c r="FM2" s="360"/>
      <c r="FN2" s="360"/>
      <c r="FO2" s="360"/>
      <c r="FP2" s="366"/>
      <c r="FQ2" s="299"/>
    </row>
    <row r="3" spans="2:174" x14ac:dyDescent="0.2">
      <c r="B3" s="25"/>
      <c r="C3" s="120"/>
      <c r="D3" s="307"/>
      <c r="E3" s="289"/>
      <c r="F3" s="289"/>
      <c r="G3" s="289"/>
      <c r="H3" s="289"/>
      <c r="I3" s="289"/>
      <c r="J3" s="289"/>
      <c r="K3" s="289" t="s">
        <v>253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6"/>
      <c r="AC3" s="25"/>
      <c r="AD3" s="120"/>
      <c r="AE3" s="307"/>
      <c r="AF3" s="300"/>
      <c r="AG3" s="300"/>
      <c r="AH3" s="300"/>
      <c r="AI3" s="300"/>
      <c r="AJ3" s="300"/>
      <c r="AK3" s="300"/>
      <c r="AL3" s="300" t="s">
        <v>253</v>
      </c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26"/>
      <c r="BD3" s="25"/>
      <c r="BE3" s="120"/>
      <c r="BF3" s="307"/>
      <c r="BG3" s="317" t="s">
        <v>253</v>
      </c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26"/>
      <c r="CE3" s="25"/>
      <c r="CF3" s="317" t="s">
        <v>252</v>
      </c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07"/>
      <c r="CS3" s="26"/>
      <c r="CT3" s="1"/>
      <c r="CU3" s="27"/>
      <c r="CV3" s="120"/>
      <c r="CW3" s="317" t="s">
        <v>252</v>
      </c>
      <c r="CX3" s="317"/>
      <c r="CY3" s="317"/>
      <c r="CZ3" s="317"/>
      <c r="DA3" s="317"/>
      <c r="DB3" s="317"/>
      <c r="DC3" s="317"/>
      <c r="DD3" s="317"/>
      <c r="DE3" s="317"/>
      <c r="DF3" s="317"/>
      <c r="DG3" s="317"/>
      <c r="DH3" s="307"/>
      <c r="DI3" s="364"/>
      <c r="DJ3" s="1"/>
      <c r="DK3" s="27"/>
      <c r="DL3" s="120"/>
      <c r="DM3" s="13"/>
      <c r="DN3" s="317" t="s">
        <v>252</v>
      </c>
      <c r="DO3" s="317"/>
      <c r="DP3" s="317"/>
      <c r="DQ3" s="317"/>
      <c r="DR3" s="317"/>
      <c r="DS3" s="317"/>
      <c r="DT3" s="317"/>
      <c r="DU3" s="317"/>
      <c r="DV3" s="317"/>
      <c r="DW3" s="317"/>
      <c r="DX3" s="317"/>
      <c r="DY3" s="317"/>
      <c r="DZ3" s="13"/>
      <c r="EA3" s="77"/>
      <c r="EB3" s="1"/>
      <c r="EC3" s="27"/>
      <c r="ED3" s="120"/>
      <c r="EE3" s="13"/>
      <c r="EF3" s="317" t="s">
        <v>252</v>
      </c>
      <c r="EG3" s="317"/>
      <c r="EH3" s="317"/>
      <c r="EI3" s="317"/>
      <c r="EJ3" s="317"/>
      <c r="EK3" s="317"/>
      <c r="EL3" s="317"/>
      <c r="EM3" s="317"/>
      <c r="EN3" s="307"/>
      <c r="EO3" s="364"/>
      <c r="EP3" s="307"/>
      <c r="EQ3" s="307"/>
      <c r="ER3" s="120"/>
      <c r="ES3" s="13"/>
      <c r="ET3" s="317" t="s">
        <v>252</v>
      </c>
      <c r="EU3" s="317"/>
      <c r="EV3" s="317"/>
      <c r="EW3" s="317"/>
      <c r="EX3" s="317"/>
      <c r="EY3" s="317"/>
      <c r="EZ3" s="317"/>
      <c r="FA3" s="317"/>
      <c r="FB3" s="317"/>
      <c r="FC3" s="317"/>
      <c r="FD3" s="317"/>
      <c r="FE3" s="317"/>
      <c r="FF3" s="367" t="s">
        <v>252</v>
      </c>
      <c r="FG3" s="317"/>
      <c r="FH3" s="317"/>
      <c r="FI3" s="317"/>
      <c r="FJ3" s="317"/>
      <c r="FK3" s="317"/>
      <c r="FL3" s="317"/>
      <c r="FM3" s="317"/>
      <c r="FN3" s="317"/>
      <c r="FO3" s="317"/>
      <c r="FP3" s="368"/>
      <c r="FQ3" s="300"/>
    </row>
    <row r="4" spans="2:174" x14ac:dyDescent="0.2">
      <c r="B4" s="25"/>
      <c r="C4" s="120"/>
      <c r="D4" s="13"/>
      <c r="E4" s="317" t="s">
        <v>2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26"/>
      <c r="AC4" s="25"/>
      <c r="AD4" s="120"/>
      <c r="AE4" s="13"/>
      <c r="AF4" s="317" t="s">
        <v>101</v>
      </c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26"/>
      <c r="BD4" s="25"/>
      <c r="BE4" s="120"/>
      <c r="BF4" s="13"/>
      <c r="BG4" s="317" t="s">
        <v>512</v>
      </c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26"/>
      <c r="CE4" s="25"/>
      <c r="CF4" s="317" t="s">
        <v>261</v>
      </c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13"/>
      <c r="CS4" s="26"/>
      <c r="CT4" s="1"/>
      <c r="CU4" s="27"/>
      <c r="CV4" s="120"/>
      <c r="CW4" s="316" t="s">
        <v>262</v>
      </c>
      <c r="CX4" s="316"/>
      <c r="CY4" s="316"/>
      <c r="CZ4" s="316"/>
      <c r="DA4" s="316"/>
      <c r="DB4" s="316"/>
      <c r="DC4" s="316"/>
      <c r="DD4" s="316"/>
      <c r="DE4" s="316"/>
      <c r="DF4" s="316"/>
      <c r="DG4" s="316"/>
      <c r="DH4" s="13"/>
      <c r="DI4" s="77"/>
      <c r="DJ4" s="1"/>
      <c r="DK4" s="27"/>
      <c r="DL4" s="120"/>
      <c r="DM4" s="316" t="s">
        <v>263</v>
      </c>
      <c r="DN4" s="316"/>
      <c r="DO4" s="316"/>
      <c r="DP4" s="316"/>
      <c r="DQ4" s="316"/>
      <c r="DR4" s="316"/>
      <c r="DS4" s="316"/>
      <c r="DT4" s="316"/>
      <c r="DU4" s="316"/>
      <c r="DV4" s="316"/>
      <c r="DW4" s="316"/>
      <c r="DX4" s="316"/>
      <c r="DY4" s="316"/>
      <c r="DZ4" s="13"/>
      <c r="EA4" s="77"/>
      <c r="EB4" s="1"/>
      <c r="EC4" s="27"/>
      <c r="ED4" s="120"/>
      <c r="EE4" s="13"/>
      <c r="EF4" s="316" t="s">
        <v>264</v>
      </c>
      <c r="EG4" s="316"/>
      <c r="EH4" s="316"/>
      <c r="EI4" s="316"/>
      <c r="EJ4" s="316"/>
      <c r="EK4" s="316"/>
      <c r="EL4" s="316"/>
      <c r="EM4" s="316"/>
      <c r="EN4" s="13"/>
      <c r="EO4" s="77"/>
      <c r="EP4" s="1"/>
      <c r="EQ4" s="27"/>
      <c r="ER4" s="120"/>
      <c r="ES4" s="13"/>
      <c r="ET4" s="316" t="s">
        <v>264</v>
      </c>
      <c r="EU4" s="316"/>
      <c r="EV4" s="316"/>
      <c r="EW4" s="316"/>
      <c r="EX4" s="316"/>
      <c r="EY4" s="316"/>
      <c r="EZ4" s="316"/>
      <c r="FA4" s="282"/>
      <c r="FB4" s="13"/>
      <c r="FC4" s="77"/>
      <c r="FD4" s="77"/>
      <c r="FE4" s="1"/>
      <c r="FF4" s="27"/>
      <c r="FG4" s="120"/>
      <c r="FH4" s="13"/>
      <c r="FI4" s="316" t="s">
        <v>265</v>
      </c>
      <c r="FJ4" s="316"/>
      <c r="FK4" s="316"/>
      <c r="FL4" s="316"/>
      <c r="FM4" s="316"/>
      <c r="FN4" s="13"/>
      <c r="FO4" s="13"/>
      <c r="FP4" s="26"/>
      <c r="FQ4" s="1"/>
      <c r="FR4" s="1"/>
    </row>
    <row r="5" spans="2:174" ht="13.9" customHeight="1" x14ac:dyDescent="0.2">
      <c r="B5" s="25"/>
      <c r="C5" s="120"/>
      <c r="D5" s="13"/>
      <c r="E5" s="317" t="s">
        <v>540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26"/>
      <c r="AC5" s="25"/>
      <c r="AD5" s="120"/>
      <c r="AE5" s="13"/>
      <c r="AF5" s="317" t="s">
        <v>541</v>
      </c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26"/>
      <c r="BD5" s="25"/>
      <c r="BE5" s="120"/>
      <c r="BF5" s="13"/>
      <c r="BG5" s="317" t="s">
        <v>251</v>
      </c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26"/>
      <c r="CE5" s="25"/>
      <c r="CF5" s="120"/>
      <c r="CG5" s="317" t="s">
        <v>540</v>
      </c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13"/>
      <c r="CS5" s="26"/>
      <c r="CT5" s="1"/>
      <c r="CU5" s="27"/>
      <c r="CV5" s="120"/>
      <c r="CW5" s="316" t="s">
        <v>542</v>
      </c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13"/>
      <c r="DI5" s="77"/>
      <c r="DJ5" s="1"/>
      <c r="DK5" s="27"/>
      <c r="DL5" s="120"/>
      <c r="DM5" s="13"/>
      <c r="DN5" s="317" t="s">
        <v>540</v>
      </c>
      <c r="DO5" s="317"/>
      <c r="DP5" s="317"/>
      <c r="DQ5" s="317"/>
      <c r="DR5" s="317"/>
      <c r="DS5" s="317"/>
      <c r="DT5" s="317"/>
      <c r="DU5" s="317"/>
      <c r="DV5" s="317"/>
      <c r="DW5" s="317"/>
      <c r="DX5" s="317"/>
      <c r="DY5" s="317"/>
      <c r="DZ5" s="13"/>
      <c r="EA5" s="77"/>
      <c r="EB5" s="1"/>
      <c r="EC5" s="27"/>
      <c r="ED5" s="120"/>
      <c r="EE5" s="13"/>
      <c r="EF5" s="317" t="s">
        <v>540</v>
      </c>
      <c r="EG5" s="317"/>
      <c r="EH5" s="317"/>
      <c r="EI5" s="317"/>
      <c r="EJ5" s="317"/>
      <c r="EK5" s="317"/>
      <c r="EL5" s="317"/>
      <c r="EM5" s="317"/>
      <c r="EN5" s="13"/>
      <c r="EO5" s="77"/>
      <c r="EP5" s="1"/>
      <c r="EQ5" s="27"/>
      <c r="ER5" s="120"/>
      <c r="ES5" s="13"/>
      <c r="ET5" s="317" t="s">
        <v>250</v>
      </c>
      <c r="EU5" s="317"/>
      <c r="EV5" s="317"/>
      <c r="EW5" s="317"/>
      <c r="EX5" s="317"/>
      <c r="EY5" s="317"/>
      <c r="EZ5" s="317"/>
      <c r="FA5" s="280"/>
      <c r="FB5" s="13"/>
      <c r="FC5" s="77"/>
      <c r="FD5" s="77"/>
      <c r="FE5" s="1"/>
      <c r="FF5" s="27"/>
      <c r="FG5" s="120"/>
      <c r="FH5" s="13"/>
      <c r="FI5" s="316" t="s">
        <v>257</v>
      </c>
      <c r="FJ5" s="316"/>
      <c r="FK5" s="316"/>
      <c r="FL5" s="316"/>
      <c r="FM5" s="316"/>
      <c r="FN5" s="13"/>
      <c r="FO5" s="13"/>
      <c r="FP5" s="26"/>
      <c r="FQ5" s="1"/>
      <c r="FR5" s="1"/>
    </row>
    <row r="6" spans="2:174" x14ac:dyDescent="0.2">
      <c r="B6" s="25"/>
      <c r="C6" s="120"/>
      <c r="D6" s="13"/>
      <c r="E6" s="317" t="s">
        <v>3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26"/>
      <c r="AC6" s="25"/>
      <c r="AD6" s="120"/>
      <c r="AE6" s="13"/>
      <c r="AF6" s="317" t="s">
        <v>3</v>
      </c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26"/>
      <c r="BD6" s="25"/>
      <c r="BE6" s="120"/>
      <c r="BF6" s="13"/>
      <c r="BG6" s="317" t="s">
        <v>3</v>
      </c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26"/>
      <c r="CE6" s="25"/>
      <c r="CF6" s="120"/>
      <c r="CG6" s="13"/>
      <c r="CH6" s="317" t="s">
        <v>3</v>
      </c>
      <c r="CI6" s="317"/>
      <c r="CJ6" s="317"/>
      <c r="CK6" s="317"/>
      <c r="CL6" s="317"/>
      <c r="CM6" s="317"/>
      <c r="CN6" s="317"/>
      <c r="CO6" s="317"/>
      <c r="CP6" s="194"/>
      <c r="CQ6" s="13"/>
      <c r="CR6" s="13"/>
      <c r="CS6" s="26"/>
      <c r="CT6" s="1"/>
      <c r="CU6" s="27"/>
      <c r="CV6" s="120"/>
      <c r="CW6" s="29"/>
      <c r="CX6" s="309" t="s">
        <v>3</v>
      </c>
      <c r="CY6" s="309"/>
      <c r="CZ6" s="309"/>
      <c r="DA6" s="309"/>
      <c r="DB6" s="309"/>
      <c r="DC6" s="309"/>
      <c r="DD6" s="309"/>
      <c r="DE6" s="309"/>
      <c r="DF6" s="297"/>
      <c r="DG6" s="29"/>
      <c r="DH6" s="29"/>
      <c r="DI6" s="77"/>
      <c r="DJ6" s="1"/>
      <c r="DK6" s="27"/>
      <c r="DL6" s="120"/>
      <c r="DM6" s="29"/>
      <c r="DN6" s="309" t="s">
        <v>3</v>
      </c>
      <c r="DO6" s="309"/>
      <c r="DP6" s="309"/>
      <c r="DQ6" s="309"/>
      <c r="DR6" s="309"/>
      <c r="DS6" s="309"/>
      <c r="DT6" s="309"/>
      <c r="DU6" s="309"/>
      <c r="DV6" s="309"/>
      <c r="DW6" s="29"/>
      <c r="DX6" s="29"/>
      <c r="DY6" s="29"/>
      <c r="DZ6" s="29"/>
      <c r="EA6" s="77"/>
      <c r="EB6" s="1"/>
      <c r="EC6" s="27"/>
      <c r="ED6" s="120"/>
      <c r="EE6" s="29"/>
      <c r="EF6" s="309" t="s">
        <v>3</v>
      </c>
      <c r="EG6" s="309"/>
      <c r="EH6" s="309"/>
      <c r="EI6" s="309"/>
      <c r="EJ6" s="309"/>
      <c r="EK6" s="309"/>
      <c r="EL6" s="309"/>
      <c r="EM6" s="297"/>
      <c r="EN6" s="29"/>
      <c r="EO6" s="77"/>
      <c r="EP6" s="1"/>
      <c r="EQ6" s="27"/>
      <c r="ER6" s="120"/>
      <c r="ES6" s="29"/>
      <c r="ET6" s="309" t="s">
        <v>3</v>
      </c>
      <c r="EU6" s="309"/>
      <c r="EV6" s="309"/>
      <c r="EW6" s="309"/>
      <c r="EX6" s="309"/>
      <c r="EY6" s="309"/>
      <c r="EZ6" s="309"/>
      <c r="FA6" s="281"/>
      <c r="FB6" s="29"/>
      <c r="FC6" s="77"/>
      <c r="FD6" s="77"/>
      <c r="FE6" s="1"/>
      <c r="FF6" s="27"/>
      <c r="FG6" s="120"/>
      <c r="FH6" s="13"/>
      <c r="FI6" s="316" t="s">
        <v>227</v>
      </c>
      <c r="FJ6" s="316"/>
      <c r="FK6" s="316"/>
      <c r="FL6" s="316"/>
      <c r="FM6" s="316"/>
      <c r="FN6" s="13"/>
      <c r="FO6" s="13"/>
      <c r="FP6" s="26"/>
      <c r="FQ6" s="1"/>
      <c r="FR6" s="1"/>
    </row>
    <row r="7" spans="2:174" ht="13.9" customHeight="1" x14ac:dyDescent="0.2">
      <c r="B7" s="30"/>
      <c r="C7" s="121"/>
      <c r="D7" s="194"/>
      <c r="E7" s="204"/>
      <c r="F7" s="204"/>
      <c r="G7" s="204"/>
      <c r="H7" s="204"/>
      <c r="I7" s="18"/>
      <c r="J7" s="204"/>
      <c r="K7" s="18"/>
      <c r="L7" s="18"/>
      <c r="M7" s="204"/>
      <c r="N7" s="18"/>
      <c r="O7" s="115"/>
      <c r="P7" s="204"/>
      <c r="Q7" s="115"/>
      <c r="R7" s="115"/>
      <c r="S7" s="204"/>
      <c r="T7" s="115"/>
      <c r="U7" s="18"/>
      <c r="V7" s="204"/>
      <c r="W7" s="18"/>
      <c r="X7" s="18"/>
      <c r="Y7" s="204"/>
      <c r="Z7" s="18"/>
      <c r="AA7" s="26"/>
      <c r="AC7" s="30"/>
      <c r="AD7" s="121"/>
      <c r="AE7" s="19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6"/>
      <c r="BD7" s="30"/>
      <c r="BE7" s="121"/>
      <c r="BF7" s="19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6"/>
      <c r="CE7" s="30"/>
      <c r="CF7" s="121"/>
      <c r="CG7" s="113"/>
      <c r="CH7" s="115"/>
      <c r="CI7" s="115"/>
      <c r="CJ7" s="115"/>
      <c r="CK7" s="204"/>
      <c r="CL7" s="140"/>
      <c r="CM7" s="115"/>
      <c r="CN7" s="115"/>
      <c r="CO7" s="8"/>
      <c r="CP7" s="8"/>
      <c r="CQ7" s="8"/>
      <c r="CR7" s="8"/>
      <c r="CS7" s="26"/>
      <c r="CT7" s="1"/>
      <c r="CU7" s="27"/>
      <c r="CV7" s="120"/>
      <c r="CW7" s="29"/>
      <c r="CX7" s="297"/>
      <c r="CY7" s="297"/>
      <c r="CZ7" s="297"/>
      <c r="DA7" s="297"/>
      <c r="DB7" s="146"/>
      <c r="DC7" s="297"/>
      <c r="DD7" s="297"/>
      <c r="DE7" s="297"/>
      <c r="DF7" s="297"/>
      <c r="DG7" s="29"/>
      <c r="DH7" s="29"/>
      <c r="DI7" s="77"/>
      <c r="DJ7" s="1"/>
      <c r="DK7" s="27"/>
      <c r="DL7" s="120"/>
      <c r="DM7" s="29"/>
      <c r="DN7" s="114"/>
      <c r="DO7" s="114"/>
      <c r="DP7" s="114"/>
      <c r="DQ7" s="205"/>
      <c r="DR7" s="205"/>
      <c r="DS7" s="146"/>
      <c r="DT7" s="114"/>
      <c r="DU7" s="114"/>
      <c r="DV7" s="114"/>
      <c r="DW7" s="29"/>
      <c r="DX7" s="29"/>
      <c r="DY7" s="29"/>
      <c r="DZ7" s="29"/>
      <c r="EA7" s="77"/>
      <c r="EB7" s="1"/>
      <c r="EC7" s="27"/>
      <c r="ED7" s="120"/>
      <c r="EE7" s="29"/>
      <c r="EF7" s="297"/>
      <c r="EG7" s="297"/>
      <c r="EH7" s="297"/>
      <c r="EI7" s="146"/>
      <c r="EJ7" s="297"/>
      <c r="EK7" s="297"/>
      <c r="EL7" s="297"/>
      <c r="EM7" s="297"/>
      <c r="EN7" s="29"/>
      <c r="EO7" s="77"/>
      <c r="EP7" s="1"/>
      <c r="EQ7" s="27"/>
      <c r="ER7" s="120"/>
      <c r="ES7" s="29"/>
      <c r="ET7" s="281"/>
      <c r="EU7" s="281"/>
      <c r="EV7" s="281"/>
      <c r="EW7" s="146"/>
      <c r="EX7" s="281"/>
      <c r="EY7" s="281"/>
      <c r="EZ7" s="281"/>
      <c r="FA7" s="281"/>
      <c r="FB7" s="29"/>
      <c r="FC7" s="77"/>
      <c r="FD7" s="77"/>
      <c r="FE7" s="1"/>
      <c r="FF7" s="27"/>
      <c r="FG7" s="151"/>
      <c r="FH7" s="14"/>
      <c r="FI7" s="342"/>
      <c r="FJ7" s="342"/>
      <c r="FK7" s="342"/>
      <c r="FL7" s="342"/>
      <c r="FM7" s="342"/>
      <c r="FN7" s="342"/>
      <c r="FO7" s="342"/>
      <c r="FP7" s="26"/>
      <c r="FQ7" s="1"/>
      <c r="FR7" s="1"/>
    </row>
    <row r="8" spans="2:174" x14ac:dyDescent="0.2">
      <c r="B8" s="30"/>
      <c r="C8" s="121"/>
      <c r="D8" s="14" t="s">
        <v>4</v>
      </c>
      <c r="E8" s="362" t="s">
        <v>378</v>
      </c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26"/>
      <c r="AC8" s="30"/>
      <c r="AD8" s="121"/>
      <c r="AE8" s="14" t="s">
        <v>4</v>
      </c>
      <c r="AF8" s="310" t="str">
        <f>+E8</f>
        <v>3.1.1.2.0 Entidades Paraestatales y Fideicomisos No Empresariales y No Financieros</v>
      </c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26"/>
      <c r="BD8" s="30"/>
      <c r="BE8" s="121"/>
      <c r="BF8" s="14" t="s">
        <v>4</v>
      </c>
      <c r="BG8" s="310" t="str">
        <f>+AF8</f>
        <v>3.1.1.2.0 Entidades Paraestatales y Fideicomisos No Empresariales y No Financieros</v>
      </c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26"/>
      <c r="CE8" s="30"/>
      <c r="CF8" s="121"/>
      <c r="CG8" s="14" t="s">
        <v>4</v>
      </c>
      <c r="CH8" s="310" t="str">
        <f>+E8</f>
        <v>3.1.1.2.0 Entidades Paraestatales y Fideicomisos No Empresariales y No Financieros</v>
      </c>
      <c r="CI8" s="310"/>
      <c r="CJ8" s="310"/>
      <c r="CK8" s="310"/>
      <c r="CL8" s="310"/>
      <c r="CM8" s="310"/>
      <c r="CN8" s="310"/>
      <c r="CO8" s="310"/>
      <c r="CP8" s="310"/>
      <c r="CQ8" s="310"/>
      <c r="CR8" s="8"/>
      <c r="CS8" s="26"/>
      <c r="CT8" s="1"/>
      <c r="CU8" s="27"/>
      <c r="CV8" s="151"/>
      <c r="CW8" s="14" t="s">
        <v>4</v>
      </c>
      <c r="CX8" s="310" t="str">
        <f>+E8</f>
        <v>3.1.1.2.0 Entidades Paraestatales y Fideicomisos No Empresariales y No Financieros</v>
      </c>
      <c r="CY8" s="310"/>
      <c r="CZ8" s="310"/>
      <c r="DA8" s="310"/>
      <c r="DB8" s="310"/>
      <c r="DC8" s="310"/>
      <c r="DD8" s="310"/>
      <c r="DE8" s="310"/>
      <c r="DF8" s="310"/>
      <c r="DG8" s="310"/>
      <c r="DH8" s="8"/>
      <c r="DI8" s="77"/>
      <c r="DJ8" s="1"/>
      <c r="DK8" s="27"/>
      <c r="DL8" s="151"/>
      <c r="DM8" s="14" t="s">
        <v>4</v>
      </c>
      <c r="DN8" s="310" t="str">
        <f>+E8</f>
        <v>3.1.1.2.0 Entidades Paraestatales y Fideicomisos No Empresariales y No Financieros</v>
      </c>
      <c r="DO8" s="310"/>
      <c r="DP8" s="310"/>
      <c r="DQ8" s="310"/>
      <c r="DR8" s="310"/>
      <c r="DS8" s="310"/>
      <c r="DT8" s="310"/>
      <c r="DU8" s="310"/>
      <c r="DV8" s="310"/>
      <c r="DW8" s="310"/>
      <c r="DX8" s="249"/>
      <c r="DY8" s="249"/>
      <c r="DZ8" s="8"/>
      <c r="EA8" s="77"/>
      <c r="EB8" s="1"/>
      <c r="EC8" s="27"/>
      <c r="ED8" s="151"/>
      <c r="EE8" s="14" t="s">
        <v>4</v>
      </c>
      <c r="EF8" s="310" t="str">
        <f>+E8</f>
        <v>3.1.1.2.0 Entidades Paraestatales y Fideicomisos No Empresariales y No Financieros</v>
      </c>
      <c r="EG8" s="310"/>
      <c r="EH8" s="310"/>
      <c r="EI8" s="310"/>
      <c r="EJ8" s="310"/>
      <c r="EK8" s="310"/>
      <c r="EL8" s="310"/>
      <c r="EM8" s="310"/>
      <c r="EN8" s="8"/>
      <c r="EO8" s="77"/>
      <c r="EP8" s="1"/>
      <c r="EQ8" s="27"/>
      <c r="ER8" s="151"/>
      <c r="ES8" s="14" t="s">
        <v>4</v>
      </c>
      <c r="ET8" s="310" t="str">
        <f>+E8</f>
        <v>3.1.1.2.0 Entidades Paraestatales y Fideicomisos No Empresariales y No Financieros</v>
      </c>
      <c r="EU8" s="310"/>
      <c r="EV8" s="310"/>
      <c r="EW8" s="310"/>
      <c r="EX8" s="310"/>
      <c r="EY8" s="310"/>
      <c r="EZ8" s="310"/>
      <c r="FA8" s="310"/>
      <c r="FB8" s="8"/>
      <c r="FC8" s="77"/>
      <c r="FD8" s="77"/>
      <c r="FE8" s="1"/>
      <c r="FF8" s="27"/>
      <c r="FG8" s="151"/>
      <c r="FH8" s="14" t="s">
        <v>4</v>
      </c>
      <c r="FI8" s="310" t="str">
        <f>+EF8</f>
        <v>3.1.1.2.0 Entidades Paraestatales y Fideicomisos No Empresariales y No Financieros</v>
      </c>
      <c r="FJ8" s="310"/>
      <c r="FK8" s="310"/>
      <c r="FL8" s="310"/>
      <c r="FM8" s="310"/>
      <c r="FN8" s="32"/>
      <c r="FO8" s="32"/>
      <c r="FP8" s="26"/>
      <c r="FQ8" s="1"/>
      <c r="FR8" s="1"/>
    </row>
    <row r="9" spans="2:174" x14ac:dyDescent="0.2">
      <c r="B9" s="33"/>
      <c r="C9" s="122"/>
      <c r="D9" s="15"/>
      <c r="E9" s="1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26"/>
      <c r="AC9" s="33"/>
      <c r="AD9" s="122"/>
      <c r="AE9" s="15"/>
      <c r="AF9" s="15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26"/>
      <c r="BD9" s="33"/>
      <c r="BE9" s="122"/>
      <c r="BF9" s="15"/>
      <c r="BG9" s="15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26"/>
      <c r="CE9" s="33"/>
      <c r="CF9" s="122"/>
      <c r="CG9" s="15"/>
      <c r="CH9" s="15"/>
      <c r="CI9" s="34"/>
      <c r="CJ9" s="34"/>
      <c r="CK9" s="34"/>
      <c r="CL9" s="141"/>
      <c r="CM9" s="6"/>
      <c r="CN9" s="6"/>
      <c r="CO9" s="8"/>
      <c r="CP9" s="8"/>
      <c r="CQ9" s="8"/>
      <c r="CR9" s="8"/>
      <c r="CS9" s="26"/>
      <c r="CT9" s="1"/>
      <c r="CU9" s="27"/>
      <c r="CV9" s="152"/>
      <c r="CW9" s="29"/>
      <c r="CX9" s="29"/>
      <c r="CY9" s="29"/>
      <c r="CZ9" s="29"/>
      <c r="DA9" s="29"/>
      <c r="DB9" s="147"/>
      <c r="DC9" s="29"/>
      <c r="DD9" s="29"/>
      <c r="DE9" s="29"/>
      <c r="DF9" s="29"/>
      <c r="DG9" s="29"/>
      <c r="DH9" s="8"/>
      <c r="DI9" s="77"/>
      <c r="DJ9" s="1"/>
      <c r="DK9" s="27"/>
      <c r="DL9" s="152"/>
      <c r="DM9" s="29"/>
      <c r="DN9" s="29"/>
      <c r="DO9" s="29"/>
      <c r="DP9" s="29"/>
      <c r="DQ9" s="29"/>
      <c r="DR9" s="29"/>
      <c r="DS9" s="147"/>
      <c r="DT9" s="29"/>
      <c r="DU9" s="29"/>
      <c r="DV9" s="29"/>
      <c r="DW9" s="29"/>
      <c r="DX9" s="29"/>
      <c r="DY9" s="29"/>
      <c r="DZ9" s="8"/>
      <c r="EA9" s="77"/>
      <c r="EB9" s="1"/>
      <c r="EC9" s="27"/>
      <c r="ED9" s="154"/>
      <c r="EE9" s="35"/>
      <c r="EF9" s="2"/>
      <c r="EG9" s="36"/>
      <c r="EH9" s="36"/>
      <c r="EI9" s="161"/>
      <c r="EJ9" s="8"/>
      <c r="EK9" s="8"/>
      <c r="EL9" s="8"/>
      <c r="EM9" s="8"/>
      <c r="EN9" s="8"/>
      <c r="EO9" s="26"/>
      <c r="EP9" s="1"/>
      <c r="EQ9" s="27"/>
      <c r="ER9" s="154"/>
      <c r="ES9" s="35"/>
      <c r="ET9" s="2"/>
      <c r="EU9" s="36"/>
      <c r="EV9" s="36"/>
      <c r="EW9" s="161"/>
      <c r="EX9" s="8"/>
      <c r="EY9" s="8"/>
      <c r="EZ9" s="8"/>
      <c r="FA9" s="8"/>
      <c r="FB9" s="8"/>
      <c r="FC9" s="26"/>
      <c r="FD9" s="26"/>
      <c r="FE9" s="1"/>
      <c r="FF9" s="27"/>
      <c r="FG9" s="151"/>
      <c r="FH9" s="31"/>
      <c r="FI9" s="31" t="s">
        <v>228</v>
      </c>
      <c r="FJ9" s="31"/>
      <c r="FK9" s="31"/>
      <c r="FL9" s="31"/>
      <c r="FM9" s="31"/>
      <c r="FN9" s="31"/>
      <c r="FO9" s="31"/>
      <c r="FP9" s="26"/>
      <c r="FQ9" s="1"/>
      <c r="FR9" s="1"/>
    </row>
    <row r="10" spans="2:174" ht="13.9" customHeight="1" x14ac:dyDescent="0.2">
      <c r="B10" s="33"/>
      <c r="C10" s="123"/>
      <c r="D10" s="333" t="s">
        <v>5</v>
      </c>
      <c r="E10" s="344"/>
      <c r="F10" s="347" t="s">
        <v>537</v>
      </c>
      <c r="G10" s="347"/>
      <c r="H10" s="348"/>
      <c r="I10" s="347" t="s">
        <v>536</v>
      </c>
      <c r="J10" s="347"/>
      <c r="K10" s="348"/>
      <c r="L10" s="347" t="s">
        <v>538</v>
      </c>
      <c r="M10" s="347"/>
      <c r="N10" s="348"/>
      <c r="O10" s="351" t="s">
        <v>379</v>
      </c>
      <c r="P10" s="336"/>
      <c r="Q10" s="352"/>
      <c r="R10" s="351" t="s">
        <v>380</v>
      </c>
      <c r="S10" s="336"/>
      <c r="T10" s="352"/>
      <c r="U10" s="351" t="s">
        <v>381</v>
      </c>
      <c r="V10" s="336"/>
      <c r="W10" s="352"/>
      <c r="X10" s="348" t="s">
        <v>239</v>
      </c>
      <c r="Y10" s="356"/>
      <c r="Z10" s="357"/>
      <c r="AA10" s="39"/>
      <c r="AC10" s="33"/>
      <c r="AD10" s="123"/>
      <c r="AE10" s="333" t="s">
        <v>5</v>
      </c>
      <c r="AF10" s="344"/>
      <c r="AG10" s="347" t="str">
        <f>+F10</f>
        <v>3.1.1.2.0 
AGUA POTABLE</v>
      </c>
      <c r="AH10" s="347"/>
      <c r="AI10" s="348"/>
      <c r="AJ10" s="347" t="str">
        <f>+I10</f>
        <v xml:space="preserve">3.1.1.2.0 
CASA DE LA CULTURA </v>
      </c>
      <c r="AK10" s="347"/>
      <c r="AL10" s="348"/>
      <c r="AM10" s="347" t="str">
        <f>+L10</f>
        <v xml:space="preserve">3.1.1.2.0 
DIF MUNICIPAL </v>
      </c>
      <c r="AN10" s="347"/>
      <c r="AO10" s="348"/>
      <c r="AP10" s="347" t="str">
        <f>+O10</f>
        <v>3.1.1.2.0 
Descentralizado 4</v>
      </c>
      <c r="AQ10" s="347"/>
      <c r="AR10" s="348"/>
      <c r="AS10" s="347" t="str">
        <f>+R10</f>
        <v>3.1.1.2.0 
Descentralizado 5</v>
      </c>
      <c r="AT10" s="347"/>
      <c r="AU10" s="348"/>
      <c r="AV10" s="347" t="str">
        <f>+U10</f>
        <v>3.1.1.2.0 
Descentralizado 6</v>
      </c>
      <c r="AW10" s="347"/>
      <c r="AX10" s="348"/>
      <c r="AY10" s="348" t="s">
        <v>239</v>
      </c>
      <c r="AZ10" s="356"/>
      <c r="BA10" s="357"/>
      <c r="BB10" s="39"/>
      <c r="BD10" s="33"/>
      <c r="BE10" s="123"/>
      <c r="BF10" s="333" t="s">
        <v>5</v>
      </c>
      <c r="BG10" s="344"/>
      <c r="BH10" s="347" t="str">
        <f>+F10</f>
        <v>3.1.1.2.0 
AGUA POTABLE</v>
      </c>
      <c r="BI10" s="347"/>
      <c r="BJ10" s="348"/>
      <c r="BK10" s="347" t="str">
        <f>+I10</f>
        <v xml:space="preserve">3.1.1.2.0 
CASA DE LA CULTURA </v>
      </c>
      <c r="BL10" s="347"/>
      <c r="BM10" s="348"/>
      <c r="BN10" s="347" t="str">
        <f>+L10</f>
        <v xml:space="preserve">3.1.1.2.0 
DIF MUNICIPAL </v>
      </c>
      <c r="BO10" s="347"/>
      <c r="BP10" s="348"/>
      <c r="BQ10" s="347" t="str">
        <f>+O10</f>
        <v>3.1.1.2.0 
Descentralizado 4</v>
      </c>
      <c r="BR10" s="347"/>
      <c r="BS10" s="348"/>
      <c r="BT10" s="347" t="str">
        <f>+R10</f>
        <v>3.1.1.2.0 
Descentralizado 5</v>
      </c>
      <c r="BU10" s="347"/>
      <c r="BV10" s="348"/>
      <c r="BW10" s="347" t="str">
        <f>+U10</f>
        <v>3.1.1.2.0 
Descentralizado 6</v>
      </c>
      <c r="BX10" s="347"/>
      <c r="BY10" s="348"/>
      <c r="BZ10" s="348" t="s">
        <v>239</v>
      </c>
      <c r="CA10" s="356"/>
      <c r="CB10" s="357"/>
      <c r="CC10" s="39"/>
      <c r="CE10" s="168"/>
      <c r="CF10" s="138"/>
      <c r="CG10" s="329" t="s">
        <v>5</v>
      </c>
      <c r="CH10" s="329"/>
      <c r="CI10" s="37">
        <v>2016</v>
      </c>
      <c r="CJ10" s="37">
        <v>2015</v>
      </c>
      <c r="CK10" s="37">
        <v>2014</v>
      </c>
      <c r="CL10" s="142"/>
      <c r="CM10" s="329" t="s">
        <v>5</v>
      </c>
      <c r="CN10" s="329"/>
      <c r="CO10" s="37">
        <v>2016</v>
      </c>
      <c r="CP10" s="37">
        <v>2015</v>
      </c>
      <c r="CQ10" s="37">
        <v>2014</v>
      </c>
      <c r="CR10" s="38"/>
      <c r="CS10" s="169"/>
      <c r="CT10" s="104"/>
      <c r="CU10" s="170"/>
      <c r="CV10" s="138"/>
      <c r="CW10" s="329" t="s">
        <v>5</v>
      </c>
      <c r="CX10" s="329"/>
      <c r="CY10" s="37">
        <v>2016</v>
      </c>
      <c r="CZ10" s="37">
        <v>2015</v>
      </c>
      <c r="DA10" s="37">
        <v>2014</v>
      </c>
      <c r="DB10" s="142"/>
      <c r="DC10" s="329" t="s">
        <v>5</v>
      </c>
      <c r="DD10" s="329"/>
      <c r="DE10" s="37">
        <v>2016</v>
      </c>
      <c r="DF10" s="37">
        <v>2015</v>
      </c>
      <c r="DG10" s="37">
        <v>2014</v>
      </c>
      <c r="DH10" s="38"/>
      <c r="DI10" s="40"/>
      <c r="DJ10" s="104"/>
      <c r="DK10" s="170"/>
      <c r="DL10" s="138"/>
      <c r="DM10" s="329" t="s">
        <v>5</v>
      </c>
      <c r="DN10" s="329"/>
      <c r="DO10" s="37" t="s">
        <v>198</v>
      </c>
      <c r="DP10" s="37" t="s">
        <v>199</v>
      </c>
      <c r="DQ10" s="37" t="s">
        <v>198</v>
      </c>
      <c r="DR10" s="37" t="s">
        <v>199</v>
      </c>
      <c r="DS10" s="142"/>
      <c r="DT10" s="329" t="s">
        <v>5</v>
      </c>
      <c r="DU10" s="329"/>
      <c r="DV10" s="37" t="s">
        <v>198</v>
      </c>
      <c r="DW10" s="37" t="s">
        <v>199</v>
      </c>
      <c r="DX10" s="37" t="s">
        <v>198</v>
      </c>
      <c r="DY10" s="37" t="s">
        <v>199</v>
      </c>
      <c r="DZ10" s="38"/>
      <c r="EA10" s="40"/>
      <c r="EB10" s="104"/>
      <c r="EC10" s="170"/>
      <c r="ED10" s="155"/>
      <c r="EE10" s="311" t="s">
        <v>5</v>
      </c>
      <c r="EF10" s="311"/>
      <c r="EG10" s="37">
        <v>2016</v>
      </c>
      <c r="EH10" s="37">
        <v>2015</v>
      </c>
      <c r="EI10" s="162"/>
      <c r="EJ10" s="311" t="s">
        <v>5</v>
      </c>
      <c r="EK10" s="311"/>
      <c r="EL10" s="37">
        <v>2016</v>
      </c>
      <c r="EM10" s="37">
        <v>2015</v>
      </c>
      <c r="EN10" s="43"/>
      <c r="EO10" s="171"/>
      <c r="EP10" s="104"/>
      <c r="EQ10" s="170"/>
      <c r="ER10" s="155"/>
      <c r="ES10" s="311" t="s">
        <v>5</v>
      </c>
      <c r="ET10" s="311"/>
      <c r="EU10" s="37">
        <v>2016</v>
      </c>
      <c r="EV10" s="37">
        <v>2015</v>
      </c>
      <c r="EW10" s="162"/>
      <c r="EX10" s="311" t="s">
        <v>5</v>
      </c>
      <c r="EY10" s="311"/>
      <c r="EZ10" s="37">
        <v>2016</v>
      </c>
      <c r="FA10" s="37">
        <v>2015</v>
      </c>
      <c r="FB10" s="43"/>
      <c r="FC10" s="171"/>
      <c r="FD10" s="171"/>
      <c r="FE10" s="104"/>
      <c r="FF10" s="27"/>
      <c r="FG10" s="330"/>
      <c r="FH10" s="333" t="s">
        <v>5</v>
      </c>
      <c r="FI10" s="333"/>
      <c r="FJ10" s="336" t="s">
        <v>144</v>
      </c>
      <c r="FK10" s="336" t="s">
        <v>229</v>
      </c>
      <c r="FL10" s="336" t="s">
        <v>230</v>
      </c>
      <c r="FM10" s="336" t="s">
        <v>231</v>
      </c>
      <c r="FN10" s="336" t="s">
        <v>232</v>
      </c>
      <c r="FO10" s="339"/>
      <c r="FP10" s="26"/>
      <c r="FQ10" s="1"/>
      <c r="FR10" s="1"/>
    </row>
    <row r="11" spans="2:174" ht="27.6" customHeight="1" x14ac:dyDescent="0.2">
      <c r="B11" s="33"/>
      <c r="C11" s="124"/>
      <c r="D11" s="334"/>
      <c r="E11" s="345"/>
      <c r="F11" s="349"/>
      <c r="G11" s="349"/>
      <c r="H11" s="350"/>
      <c r="I11" s="349"/>
      <c r="J11" s="349"/>
      <c r="K11" s="350"/>
      <c r="L11" s="349"/>
      <c r="M11" s="349"/>
      <c r="N11" s="350"/>
      <c r="O11" s="353"/>
      <c r="P11" s="354"/>
      <c r="Q11" s="355"/>
      <c r="R11" s="353"/>
      <c r="S11" s="354"/>
      <c r="T11" s="355"/>
      <c r="U11" s="353"/>
      <c r="V11" s="354"/>
      <c r="W11" s="355"/>
      <c r="X11" s="350"/>
      <c r="Y11" s="358"/>
      <c r="Z11" s="359"/>
      <c r="AA11" s="39"/>
      <c r="AC11" s="33"/>
      <c r="AD11" s="124"/>
      <c r="AE11" s="334"/>
      <c r="AF11" s="345"/>
      <c r="AG11" s="349"/>
      <c r="AH11" s="349"/>
      <c r="AI11" s="350"/>
      <c r="AJ11" s="349"/>
      <c r="AK11" s="349"/>
      <c r="AL11" s="350"/>
      <c r="AM11" s="349"/>
      <c r="AN11" s="349"/>
      <c r="AO11" s="350"/>
      <c r="AP11" s="349"/>
      <c r="AQ11" s="349"/>
      <c r="AR11" s="350"/>
      <c r="AS11" s="349"/>
      <c r="AT11" s="349"/>
      <c r="AU11" s="350"/>
      <c r="AV11" s="349"/>
      <c r="AW11" s="349"/>
      <c r="AX11" s="350"/>
      <c r="AY11" s="350"/>
      <c r="AZ11" s="358"/>
      <c r="BA11" s="359"/>
      <c r="BB11" s="39"/>
      <c r="BD11" s="33"/>
      <c r="BE11" s="124"/>
      <c r="BF11" s="334"/>
      <c r="BG11" s="345"/>
      <c r="BH11" s="349"/>
      <c r="BI11" s="349"/>
      <c r="BJ11" s="350"/>
      <c r="BK11" s="349"/>
      <c r="BL11" s="349"/>
      <c r="BM11" s="350"/>
      <c r="BN11" s="349"/>
      <c r="BO11" s="349"/>
      <c r="BP11" s="350"/>
      <c r="BQ11" s="349"/>
      <c r="BR11" s="349"/>
      <c r="BS11" s="350"/>
      <c r="BT11" s="349"/>
      <c r="BU11" s="349"/>
      <c r="BV11" s="350"/>
      <c r="BW11" s="349"/>
      <c r="BX11" s="349"/>
      <c r="BY11" s="350"/>
      <c r="BZ11" s="350"/>
      <c r="CA11" s="358"/>
      <c r="CB11" s="359"/>
      <c r="CC11" s="39"/>
      <c r="CE11" s="33"/>
      <c r="CF11" s="126"/>
      <c r="CG11" s="118"/>
      <c r="CH11" s="118"/>
      <c r="CI11" s="41"/>
      <c r="CJ11" s="41"/>
      <c r="CK11" s="41"/>
      <c r="CL11" s="141"/>
      <c r="CM11" s="6"/>
      <c r="CN11" s="6"/>
      <c r="CO11" s="8"/>
      <c r="CP11" s="8"/>
      <c r="CQ11" s="8"/>
      <c r="CR11" s="42"/>
      <c r="CS11" s="26"/>
      <c r="CT11" s="1"/>
      <c r="CU11" s="27"/>
      <c r="CV11" s="153"/>
      <c r="CW11" s="29"/>
      <c r="CX11" s="29"/>
      <c r="CY11" s="29"/>
      <c r="CZ11" s="29"/>
      <c r="DA11" s="29"/>
      <c r="DB11" s="148"/>
      <c r="DC11" s="29"/>
      <c r="DD11" s="29"/>
      <c r="DE11" s="29"/>
      <c r="DF11" s="29"/>
      <c r="DG11" s="29"/>
      <c r="DH11" s="42"/>
      <c r="DI11" s="77"/>
      <c r="DJ11" s="1"/>
      <c r="DK11" s="27"/>
      <c r="DL11" s="153"/>
      <c r="DM11" s="29"/>
      <c r="DN11" s="29"/>
      <c r="DO11" s="29"/>
      <c r="DP11" s="29"/>
      <c r="DQ11" s="29"/>
      <c r="DR11" s="29"/>
      <c r="DS11" s="148"/>
      <c r="DT11" s="29"/>
      <c r="DU11" s="29"/>
      <c r="DV11" s="29"/>
      <c r="DW11" s="29"/>
      <c r="DX11" s="29"/>
      <c r="DY11" s="29"/>
      <c r="DZ11" s="42"/>
      <c r="EA11" s="77"/>
      <c r="EB11" s="1"/>
      <c r="EC11" s="27"/>
      <c r="ED11" s="156"/>
      <c r="EE11" s="6"/>
      <c r="EF11" s="197"/>
      <c r="EG11" s="5"/>
      <c r="EH11" s="5"/>
      <c r="EI11" s="154"/>
      <c r="EJ11" s="8"/>
      <c r="EK11" s="8"/>
      <c r="EL11" s="8"/>
      <c r="EM11" s="8"/>
      <c r="EN11" s="42"/>
      <c r="EO11" s="26"/>
      <c r="EP11" s="1"/>
      <c r="EQ11" s="27"/>
      <c r="ER11" s="156"/>
      <c r="ES11" s="6"/>
      <c r="ET11" s="197"/>
      <c r="EU11" s="5"/>
      <c r="EV11" s="5"/>
      <c r="EW11" s="154"/>
      <c r="EX11" s="8"/>
      <c r="EY11" s="8"/>
      <c r="EZ11" s="8"/>
      <c r="FA11" s="8"/>
      <c r="FB11" s="42"/>
      <c r="FC11" s="26"/>
      <c r="FD11" s="26"/>
      <c r="FE11" s="1"/>
      <c r="FF11" s="27"/>
      <c r="FG11" s="331"/>
      <c r="FH11" s="334"/>
      <c r="FI11" s="334"/>
      <c r="FJ11" s="337"/>
      <c r="FK11" s="337"/>
      <c r="FL11" s="337"/>
      <c r="FM11" s="337"/>
      <c r="FN11" s="337"/>
      <c r="FO11" s="340"/>
      <c r="FP11" s="26"/>
      <c r="FQ11" s="1"/>
      <c r="FR11" s="1"/>
    </row>
    <row r="12" spans="2:174" ht="13.9" customHeight="1" x14ac:dyDescent="0.2">
      <c r="B12" s="33"/>
      <c r="C12" s="125"/>
      <c r="D12" s="335"/>
      <c r="E12" s="346"/>
      <c r="F12" s="134">
        <v>2016</v>
      </c>
      <c r="G12" s="135">
        <v>2015</v>
      </c>
      <c r="H12" s="135">
        <v>2014</v>
      </c>
      <c r="I12" s="134">
        <v>2016</v>
      </c>
      <c r="J12" s="135">
        <v>2015</v>
      </c>
      <c r="K12" s="135">
        <v>2014</v>
      </c>
      <c r="L12" s="134">
        <v>2016</v>
      </c>
      <c r="M12" s="135">
        <v>2015</v>
      </c>
      <c r="N12" s="135">
        <v>2014</v>
      </c>
      <c r="O12" s="134">
        <v>2016</v>
      </c>
      <c r="P12" s="135">
        <v>2015</v>
      </c>
      <c r="Q12" s="135">
        <v>2014</v>
      </c>
      <c r="R12" s="134">
        <v>2016</v>
      </c>
      <c r="S12" s="135">
        <v>2015</v>
      </c>
      <c r="T12" s="135">
        <v>2014</v>
      </c>
      <c r="U12" s="134">
        <v>2016</v>
      </c>
      <c r="V12" s="135">
        <v>2015</v>
      </c>
      <c r="W12" s="135">
        <v>2014</v>
      </c>
      <c r="X12" s="134">
        <v>2016</v>
      </c>
      <c r="Y12" s="135">
        <v>2015</v>
      </c>
      <c r="Z12" s="136">
        <v>2014</v>
      </c>
      <c r="AA12" s="39"/>
      <c r="AC12" s="33"/>
      <c r="AD12" s="125"/>
      <c r="AE12" s="335"/>
      <c r="AF12" s="346"/>
      <c r="AG12" s="134">
        <v>2016</v>
      </c>
      <c r="AH12" s="135">
        <v>2015</v>
      </c>
      <c r="AI12" s="135">
        <v>2014</v>
      </c>
      <c r="AJ12" s="134">
        <v>2016</v>
      </c>
      <c r="AK12" s="135">
        <v>2015</v>
      </c>
      <c r="AL12" s="135">
        <v>2014</v>
      </c>
      <c r="AM12" s="134">
        <v>2016</v>
      </c>
      <c r="AN12" s="135">
        <v>2015</v>
      </c>
      <c r="AO12" s="135">
        <v>2014</v>
      </c>
      <c r="AP12" s="134">
        <v>2016</v>
      </c>
      <c r="AQ12" s="135">
        <v>2015</v>
      </c>
      <c r="AR12" s="135">
        <v>2014</v>
      </c>
      <c r="AS12" s="134">
        <v>2016</v>
      </c>
      <c r="AT12" s="135">
        <v>2015</v>
      </c>
      <c r="AU12" s="135">
        <v>2014</v>
      </c>
      <c r="AV12" s="134">
        <v>2016</v>
      </c>
      <c r="AW12" s="135">
        <v>2015</v>
      </c>
      <c r="AX12" s="135">
        <v>2014</v>
      </c>
      <c r="AY12" s="134">
        <v>2016</v>
      </c>
      <c r="AZ12" s="135">
        <v>2015</v>
      </c>
      <c r="BA12" s="136">
        <v>2014</v>
      </c>
      <c r="BB12" s="39"/>
      <c r="BD12" s="33"/>
      <c r="BE12" s="125"/>
      <c r="BF12" s="335"/>
      <c r="BG12" s="346"/>
      <c r="BH12" s="134">
        <v>2016</v>
      </c>
      <c r="BI12" s="135">
        <v>2015</v>
      </c>
      <c r="BJ12" s="135">
        <v>2014</v>
      </c>
      <c r="BK12" s="134">
        <v>2016</v>
      </c>
      <c r="BL12" s="135">
        <v>2015</v>
      </c>
      <c r="BM12" s="135">
        <v>2014</v>
      </c>
      <c r="BN12" s="134">
        <v>2016</v>
      </c>
      <c r="BO12" s="135">
        <v>2015</v>
      </c>
      <c r="BP12" s="135">
        <v>2014</v>
      </c>
      <c r="BQ12" s="134">
        <v>2016</v>
      </c>
      <c r="BR12" s="135">
        <v>2015</v>
      </c>
      <c r="BS12" s="135">
        <v>2014</v>
      </c>
      <c r="BT12" s="134">
        <v>2016</v>
      </c>
      <c r="BU12" s="135">
        <v>2015</v>
      </c>
      <c r="BV12" s="135">
        <v>2014</v>
      </c>
      <c r="BW12" s="134">
        <v>2016</v>
      </c>
      <c r="BX12" s="135">
        <v>2015</v>
      </c>
      <c r="BY12" s="135">
        <v>2014</v>
      </c>
      <c r="BZ12" s="134">
        <v>2016</v>
      </c>
      <c r="CA12" s="135">
        <v>2015</v>
      </c>
      <c r="CB12" s="136">
        <v>2014</v>
      </c>
      <c r="CC12" s="39"/>
      <c r="CE12" s="33"/>
      <c r="CF12" s="127"/>
      <c r="CG12" s="325" t="s">
        <v>6</v>
      </c>
      <c r="CH12" s="325"/>
      <c r="CI12" s="44">
        <f>CI13+CI23+CI27</f>
        <v>53302548.659999996</v>
      </c>
      <c r="CJ12" s="44">
        <f t="shared" ref="CJ12:CK12" si="0">CJ13+CJ23+CJ27</f>
        <v>47093035.920000002</v>
      </c>
      <c r="CK12" s="44">
        <f t="shared" si="0"/>
        <v>45601129.729999997</v>
      </c>
      <c r="CL12" s="143"/>
      <c r="CM12" s="325" t="s">
        <v>7</v>
      </c>
      <c r="CN12" s="325"/>
      <c r="CO12" s="44">
        <f>CO13+CO18+CO29+CO34+CO41+CO49</f>
        <v>44298888.009999998</v>
      </c>
      <c r="CP12" s="44">
        <f t="shared" ref="CP12:CQ12" si="1">CP13+CP18+CP29+CP34+CP41+CP49</f>
        <v>44397706.030000001</v>
      </c>
      <c r="CQ12" s="44">
        <f t="shared" si="1"/>
        <v>45098982.500000007</v>
      </c>
      <c r="CR12" s="45"/>
      <c r="CS12" s="46"/>
      <c r="CT12" s="1"/>
      <c r="CU12" s="27"/>
      <c r="CV12" s="130"/>
      <c r="CW12" s="322" t="s">
        <v>102</v>
      </c>
      <c r="CX12" s="322"/>
      <c r="CY12" s="47">
        <f>CY13+CY24</f>
        <v>73991420.910000011</v>
      </c>
      <c r="CZ12" s="47">
        <f t="shared" ref="CZ12:DA12" si="2">CZ13+CZ24</f>
        <v>63315939.109999992</v>
      </c>
      <c r="DA12" s="47">
        <f t="shared" si="2"/>
        <v>59595021.539999992</v>
      </c>
      <c r="DB12" s="143"/>
      <c r="DC12" s="322" t="s">
        <v>103</v>
      </c>
      <c r="DD12" s="322"/>
      <c r="DE12" s="47">
        <f>DE13+DE24</f>
        <v>5874701.5199999996</v>
      </c>
      <c r="DF12" s="47">
        <f t="shared" ref="DF12:DG12" si="3">DF13+DF24</f>
        <v>4209282.25</v>
      </c>
      <c r="DG12" s="47">
        <f t="shared" si="3"/>
        <v>3195972.29</v>
      </c>
      <c r="DH12" s="42"/>
      <c r="DI12" s="77"/>
      <c r="DJ12" s="1"/>
      <c r="DK12" s="27"/>
      <c r="DL12" s="130"/>
      <c r="DM12" s="322" t="s">
        <v>102</v>
      </c>
      <c r="DN12" s="322"/>
      <c r="DO12" s="49">
        <f>IF((CY12-CZ12)&gt;0,0,-CY12+CZ12)</f>
        <v>0</v>
      </c>
      <c r="DP12" s="49">
        <f>IF((CY12-CZ12)&gt;0,+CY12-CZ12,0)</f>
        <v>10675481.800000019</v>
      </c>
      <c r="DQ12" s="49">
        <f>IF((CZ12-DA12)&gt;0,0,-CZ12+DA12)</f>
        <v>0</v>
      </c>
      <c r="DR12" s="49">
        <f>IF((CZ12-DA12)&gt;0,+CZ12-DA12,0)</f>
        <v>3720917.5700000003</v>
      </c>
      <c r="DS12" s="143"/>
      <c r="DT12" s="322" t="s">
        <v>103</v>
      </c>
      <c r="DU12" s="322"/>
      <c r="DV12" s="49">
        <f>IF((DE12-DF12)&gt;0,+DE12-DF12,0)</f>
        <v>1665419.2699999996</v>
      </c>
      <c r="DW12" s="49">
        <f>IF((DE12-DF12)&gt;0,0,-DE12+DF12)</f>
        <v>0</v>
      </c>
      <c r="DX12" s="49">
        <f>IF((DF12-DG12)&gt;0,+DF12-DG12,0)</f>
        <v>1013309.96</v>
      </c>
      <c r="DY12" s="49">
        <f>IF((DF12-DG12)&gt;0,0,-DF12+DG12)</f>
        <v>0</v>
      </c>
      <c r="DZ12" s="42"/>
      <c r="EA12" s="77"/>
      <c r="EB12" s="1"/>
      <c r="EC12" s="27"/>
      <c r="ED12" s="157"/>
      <c r="EE12" s="200"/>
      <c r="EF12" s="3"/>
      <c r="EG12" s="52"/>
      <c r="EH12" s="52"/>
      <c r="EI12" s="160"/>
      <c r="EJ12" s="8"/>
      <c r="EK12" s="8"/>
      <c r="EL12" s="8"/>
      <c r="EM12" s="8"/>
      <c r="EN12" s="42"/>
      <c r="EO12" s="26"/>
      <c r="EP12" s="1"/>
      <c r="EQ12" s="27"/>
      <c r="ER12" s="157"/>
      <c r="ES12" s="200"/>
      <c r="ET12" s="3"/>
      <c r="EU12" s="52"/>
      <c r="EV12" s="52"/>
      <c r="EW12" s="160"/>
      <c r="EX12" s="8"/>
      <c r="EY12" s="8"/>
      <c r="EZ12" s="8"/>
      <c r="FA12" s="8"/>
      <c r="FB12" s="42"/>
      <c r="FC12" s="26"/>
      <c r="FD12" s="26"/>
      <c r="FE12" s="1"/>
      <c r="FF12" s="27"/>
      <c r="FG12" s="332"/>
      <c r="FH12" s="335"/>
      <c r="FI12" s="335"/>
      <c r="FJ12" s="338"/>
      <c r="FK12" s="338"/>
      <c r="FL12" s="338"/>
      <c r="FM12" s="338"/>
      <c r="FN12" s="338"/>
      <c r="FO12" s="341"/>
      <c r="FP12" s="26"/>
      <c r="FQ12" s="1"/>
      <c r="FR12" s="1"/>
    </row>
    <row r="13" spans="2:174" ht="13.9" customHeight="1" x14ac:dyDescent="0.2">
      <c r="B13" s="33"/>
      <c r="C13" s="126"/>
      <c r="D13" s="327"/>
      <c r="E13" s="327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7"/>
      <c r="Y13" s="206"/>
      <c r="Z13" s="208"/>
      <c r="AA13" s="26"/>
      <c r="AC13" s="33"/>
      <c r="AD13" s="126"/>
      <c r="AE13" s="328"/>
      <c r="AF13" s="328"/>
      <c r="AG13" s="254"/>
      <c r="AH13" s="254"/>
      <c r="AI13" s="254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7"/>
      <c r="AZ13" s="206"/>
      <c r="BA13" s="208"/>
      <c r="BB13" s="26"/>
      <c r="BD13" s="33"/>
      <c r="BE13" s="126"/>
      <c r="BF13" s="328"/>
      <c r="BG13" s="328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/>
      <c r="CA13" s="206"/>
      <c r="CB13" s="208"/>
      <c r="CC13" s="26"/>
      <c r="CE13" s="33"/>
      <c r="CF13" s="127"/>
      <c r="CG13" s="322" t="s">
        <v>8</v>
      </c>
      <c r="CH13" s="322"/>
      <c r="CI13" s="50">
        <f>SUM(CI14:CI21)</f>
        <v>42084006.879999995</v>
      </c>
      <c r="CJ13" s="50">
        <f t="shared" ref="CJ13:CK13" si="4">SUM(CJ14:CJ21)</f>
        <v>34875432</v>
      </c>
      <c r="CK13" s="50">
        <f t="shared" si="4"/>
        <v>33415707.259999998</v>
      </c>
      <c r="CL13" s="143"/>
      <c r="CM13" s="325" t="s">
        <v>9</v>
      </c>
      <c r="CN13" s="325"/>
      <c r="CO13" s="50">
        <f>SUM(CO14:CO16)</f>
        <v>43037263.079999998</v>
      </c>
      <c r="CP13" s="50">
        <f t="shared" ref="CP13:CQ13" si="5">SUM(CP14:CP16)</f>
        <v>41561242.480000004</v>
      </c>
      <c r="CQ13" s="50">
        <f t="shared" si="5"/>
        <v>42880838.399999999</v>
      </c>
      <c r="CR13" s="51"/>
      <c r="CS13" s="26"/>
      <c r="CT13" s="1"/>
      <c r="CU13" s="27"/>
      <c r="CV13" s="130"/>
      <c r="CW13" s="308" t="s">
        <v>104</v>
      </c>
      <c r="CX13" s="308"/>
      <c r="CY13" s="47">
        <f>SUM(CY14:CY20)</f>
        <v>31015041.280000005</v>
      </c>
      <c r="CZ13" s="47">
        <f t="shared" ref="CZ13:DA13" si="6">SUM(CZ14:CZ20)</f>
        <v>23177667.43</v>
      </c>
      <c r="DA13" s="47">
        <f t="shared" si="6"/>
        <v>20945065.66</v>
      </c>
      <c r="DB13" s="143"/>
      <c r="DC13" s="308" t="s">
        <v>105</v>
      </c>
      <c r="DD13" s="308"/>
      <c r="DE13" s="47">
        <f>SUM(DE14:DE21)</f>
        <v>5874701.5199999996</v>
      </c>
      <c r="DF13" s="47">
        <f t="shared" ref="DF13:DG13" si="7">SUM(DF14:DF21)</f>
        <v>4209282.25</v>
      </c>
      <c r="DG13" s="47">
        <f t="shared" si="7"/>
        <v>3195972.29</v>
      </c>
      <c r="DH13" s="42"/>
      <c r="DI13" s="77"/>
      <c r="DJ13" s="1"/>
      <c r="DK13" s="27"/>
      <c r="DL13" s="130"/>
      <c r="DM13" s="308" t="s">
        <v>104</v>
      </c>
      <c r="DN13" s="308"/>
      <c r="DO13" s="49">
        <f t="shared" ref="DO13:DO33" si="8">IF((CY13-CZ13)&gt;0,0,-CY13+CZ13)</f>
        <v>0</v>
      </c>
      <c r="DP13" s="49">
        <f t="shared" ref="DP13:DP33" si="9">IF((CY13-CZ13)&gt;0,+CY13-CZ13,0)</f>
        <v>7837373.8500000052</v>
      </c>
      <c r="DQ13" s="49">
        <f t="shared" ref="DQ13:DQ20" si="10">IF((CZ13-DA13)&gt;0,0,-CZ13+DA13)</f>
        <v>0</v>
      </c>
      <c r="DR13" s="49">
        <f t="shared" ref="DR13:DR20" si="11">IF((CZ13-DA13)&gt;0,+CZ13-DA13,0)</f>
        <v>2232601.7699999996</v>
      </c>
      <c r="DS13" s="143"/>
      <c r="DT13" s="308" t="s">
        <v>105</v>
      </c>
      <c r="DU13" s="308"/>
      <c r="DV13" s="49">
        <f t="shared" ref="DV13:DV50" si="12">IF((DE13-DF13)&gt;0,+DE13-DF13,0)</f>
        <v>1665419.2699999996</v>
      </c>
      <c r="DW13" s="49">
        <f t="shared" ref="DW13:DW50" si="13">IF((DE13-DF13)&gt;0,0,-DE13+DF13)</f>
        <v>0</v>
      </c>
      <c r="DX13" s="49">
        <f t="shared" ref="DX13:DX21" si="14">IF((DF13-DG13)&gt;0,+DF13-DG13,0)</f>
        <v>1013309.96</v>
      </c>
      <c r="DY13" s="49">
        <f t="shared" ref="DY13:DY21" si="15">IF((DF13-DG13)&gt;0,0,-DF13+DG13)</f>
        <v>0</v>
      </c>
      <c r="DZ13" s="42"/>
      <c r="EA13" s="77"/>
      <c r="EB13" s="1"/>
      <c r="EC13" s="27"/>
      <c r="ED13" s="157"/>
      <c r="EE13" s="312" t="s">
        <v>226</v>
      </c>
      <c r="EF13" s="312"/>
      <c r="EG13" s="52"/>
      <c r="EH13" s="52"/>
      <c r="EI13" s="160"/>
      <c r="EJ13" s="312" t="s">
        <v>201</v>
      </c>
      <c r="EK13" s="312"/>
      <c r="EL13" s="52"/>
      <c r="EM13" s="52"/>
      <c r="EN13" s="42"/>
      <c r="EO13" s="26"/>
      <c r="EP13" s="1"/>
      <c r="EQ13" s="27"/>
      <c r="ER13" s="157"/>
      <c r="ES13" s="312" t="s">
        <v>226</v>
      </c>
      <c r="ET13" s="312"/>
      <c r="EU13" s="52"/>
      <c r="EV13" s="52"/>
      <c r="EW13" s="160"/>
      <c r="EX13" s="312" t="s">
        <v>201</v>
      </c>
      <c r="EY13" s="312"/>
      <c r="EZ13" s="52"/>
      <c r="FA13" s="52"/>
      <c r="FB13" s="42"/>
      <c r="FC13" s="26"/>
      <c r="FD13" s="26"/>
      <c r="FE13" s="1"/>
      <c r="FF13" s="27"/>
      <c r="FG13" s="157"/>
      <c r="FH13" s="55"/>
      <c r="FI13" s="302"/>
      <c r="FJ13" s="56"/>
      <c r="FK13" s="57"/>
      <c r="FL13" s="200"/>
      <c r="FM13" s="200"/>
      <c r="FN13" s="55"/>
      <c r="FO13" s="58"/>
      <c r="FP13" s="26"/>
      <c r="FQ13" s="1"/>
      <c r="FR13" s="1"/>
    </row>
    <row r="14" spans="2:174" ht="13.9" customHeight="1" x14ac:dyDescent="0.2">
      <c r="B14" s="33"/>
      <c r="C14" s="127">
        <v>4000</v>
      </c>
      <c r="D14" s="233" t="s">
        <v>6</v>
      </c>
      <c r="E14" s="233"/>
      <c r="F14" s="210">
        <f>+F15+F24+F27</f>
        <v>41133485.329999998</v>
      </c>
      <c r="G14" s="210">
        <f t="shared" ref="G14:N14" si="16">+G15+G24+G27</f>
        <v>34224114.850000001</v>
      </c>
      <c r="H14" s="210">
        <f t="shared" si="16"/>
        <v>32737347.489999998</v>
      </c>
      <c r="I14" s="210">
        <f t="shared" si="16"/>
        <v>2367878</v>
      </c>
      <c r="J14" s="210">
        <f t="shared" si="16"/>
        <v>2232714</v>
      </c>
      <c r="K14" s="210">
        <f t="shared" si="16"/>
        <v>2392774</v>
      </c>
      <c r="L14" s="210">
        <f t="shared" si="16"/>
        <v>9801185.3300000001</v>
      </c>
      <c r="M14" s="210">
        <f t="shared" si="16"/>
        <v>10636207.07</v>
      </c>
      <c r="N14" s="210">
        <f t="shared" si="16"/>
        <v>10471008.24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21">
        <f>+F14+I14+L14+O14+R14+U14</f>
        <v>53302548.659999996</v>
      </c>
      <c r="Y14" s="210">
        <f t="shared" ref="Y14:Y45" si="17">+G14+J14+M14+P14+S14+V14</f>
        <v>47093035.920000002</v>
      </c>
      <c r="Z14" s="212">
        <f t="shared" ref="Z14:Z45" si="18">+H14+K14+N14+Q14+T14+W14</f>
        <v>45601129.729999997</v>
      </c>
      <c r="AA14" s="46"/>
      <c r="AC14" s="27"/>
      <c r="AD14" s="131">
        <v>1000</v>
      </c>
      <c r="AE14" s="232" t="s">
        <v>469</v>
      </c>
      <c r="AF14" s="232"/>
      <c r="AG14" s="235">
        <f>+AG15+AG23</f>
        <v>68866842.960000008</v>
      </c>
      <c r="AH14" s="235">
        <f t="shared" ref="AH14:AO14" si="19">+AH15+AH23</f>
        <v>58843039.54999999</v>
      </c>
      <c r="AI14" s="235">
        <f t="shared" si="19"/>
        <v>56572638.059999987</v>
      </c>
      <c r="AJ14" s="235">
        <f t="shared" si="19"/>
        <v>390088.78</v>
      </c>
      <c r="AK14" s="235">
        <f t="shared" si="19"/>
        <v>439049.62</v>
      </c>
      <c r="AL14" s="235">
        <f t="shared" si="19"/>
        <v>389070.58999999997</v>
      </c>
      <c r="AM14" s="235">
        <f t="shared" si="19"/>
        <v>4734489.17</v>
      </c>
      <c r="AN14" s="235">
        <f>+AN15+AN23</f>
        <v>4033849.94</v>
      </c>
      <c r="AO14" s="235">
        <f t="shared" si="19"/>
        <v>2633312.89</v>
      </c>
      <c r="AP14" s="210"/>
      <c r="AQ14" s="210"/>
      <c r="AR14" s="210"/>
      <c r="AS14" s="210"/>
      <c r="AT14" s="210"/>
      <c r="AU14" s="210"/>
      <c r="AV14" s="210"/>
      <c r="AW14" s="210"/>
      <c r="AX14" s="210"/>
      <c r="AY14" s="221">
        <f t="shared" ref="AY14:AY45" si="20">+AG14+AJ14+AM14+AP14+AS14+AV14</f>
        <v>73991420.910000011</v>
      </c>
      <c r="AZ14" s="210">
        <f t="shared" ref="AZ14:AZ45" si="21">+AH14+AK14+AN14+AQ14+AT14+AW14</f>
        <v>63315939.109999985</v>
      </c>
      <c r="BA14" s="212">
        <f t="shared" ref="BA14:BA45" si="22">+AI14+AL14+AO14+AR14+AU14+AX14</f>
        <v>59595021.539999992</v>
      </c>
      <c r="BB14" s="46"/>
      <c r="BD14" s="27"/>
      <c r="BE14" s="131"/>
      <c r="BF14" s="232" t="s">
        <v>513</v>
      </c>
      <c r="BG14" s="232"/>
      <c r="BH14" s="235"/>
      <c r="BI14" s="235"/>
      <c r="BJ14" s="235"/>
      <c r="BK14" s="235"/>
      <c r="BL14" s="235"/>
      <c r="BM14" s="235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21">
        <f t="shared" ref="BZ14:BZ45" si="23">+BH14+BK14+BN14+BQ14+BT14+BW14</f>
        <v>0</v>
      </c>
      <c r="CA14" s="210">
        <f t="shared" ref="CA14:CA45" si="24">+BI14+BL14+BO14+BR14+BU14+BX14</f>
        <v>0</v>
      </c>
      <c r="CB14" s="212">
        <f t="shared" ref="CB14:CB45" si="25">+BJ14+BM14+BP14+BS14+BV14+BY14</f>
        <v>0</v>
      </c>
      <c r="CC14" s="46"/>
      <c r="CE14" s="33"/>
      <c r="CF14" s="126" t="s">
        <v>60</v>
      </c>
      <c r="CG14" s="319" t="s">
        <v>10</v>
      </c>
      <c r="CH14" s="319"/>
      <c r="CI14" s="54">
        <f t="shared" ref="CI14:CK21" si="26">+X16</f>
        <v>0</v>
      </c>
      <c r="CJ14" s="54">
        <f t="shared" si="26"/>
        <v>0</v>
      </c>
      <c r="CK14" s="54">
        <f t="shared" si="26"/>
        <v>0</v>
      </c>
      <c r="CL14" s="143" t="s">
        <v>75</v>
      </c>
      <c r="CM14" s="319" t="s">
        <v>11</v>
      </c>
      <c r="CN14" s="319"/>
      <c r="CO14" s="54">
        <f t="shared" ref="CO14:CQ16" si="27">+X35</f>
        <v>27495147.93</v>
      </c>
      <c r="CP14" s="54">
        <f t="shared" si="27"/>
        <v>25583935.060000002</v>
      </c>
      <c r="CQ14" s="54">
        <f t="shared" si="27"/>
        <v>24117758.899999999</v>
      </c>
      <c r="CR14" s="51"/>
      <c r="CS14" s="26"/>
      <c r="CT14" s="1"/>
      <c r="CU14" s="27"/>
      <c r="CV14" s="130" t="s">
        <v>158</v>
      </c>
      <c r="CW14" s="319" t="s">
        <v>106</v>
      </c>
      <c r="CX14" s="319"/>
      <c r="CY14" s="54">
        <f t="shared" ref="CY14:DA20" si="28">+AY16</f>
        <v>7305396.3200000003</v>
      </c>
      <c r="CZ14" s="54">
        <f t="shared" si="28"/>
        <v>2188080.34</v>
      </c>
      <c r="DA14" s="54">
        <f t="shared" si="28"/>
        <v>1666869.73</v>
      </c>
      <c r="DB14" s="143" t="s">
        <v>174</v>
      </c>
      <c r="DC14" s="319" t="s">
        <v>107</v>
      </c>
      <c r="DD14" s="319"/>
      <c r="DE14" s="54">
        <f>+AY35</f>
        <v>5874701.5199999996</v>
      </c>
      <c r="DF14" s="54">
        <f t="shared" ref="DE14:DG21" si="29">+AZ35</f>
        <v>4209282.25</v>
      </c>
      <c r="DG14" s="54">
        <f t="shared" si="29"/>
        <v>3195972.29</v>
      </c>
      <c r="DH14" s="42"/>
      <c r="DI14" s="77"/>
      <c r="DJ14" s="1"/>
      <c r="DK14" s="27"/>
      <c r="DL14" s="130" t="s">
        <v>158</v>
      </c>
      <c r="DM14" s="319" t="s">
        <v>106</v>
      </c>
      <c r="DN14" s="319"/>
      <c r="DO14" s="54">
        <f t="shared" si="8"/>
        <v>0</v>
      </c>
      <c r="DP14" s="54">
        <f t="shared" si="9"/>
        <v>5117315.9800000004</v>
      </c>
      <c r="DQ14" s="54">
        <f t="shared" si="10"/>
        <v>0</v>
      </c>
      <c r="DR14" s="54">
        <f t="shared" si="11"/>
        <v>521210.60999999987</v>
      </c>
      <c r="DS14" s="143" t="s">
        <v>174</v>
      </c>
      <c r="DT14" s="319" t="s">
        <v>107</v>
      </c>
      <c r="DU14" s="319"/>
      <c r="DV14" s="54">
        <f>IF((DE14-DF14)&gt;0,+DE14-DF14,0)</f>
        <v>1665419.2699999996</v>
      </c>
      <c r="DW14" s="54">
        <f t="shared" si="13"/>
        <v>0</v>
      </c>
      <c r="DX14" s="54">
        <f t="shared" si="14"/>
        <v>1013309.96</v>
      </c>
      <c r="DY14" s="54">
        <f t="shared" si="15"/>
        <v>0</v>
      </c>
      <c r="DZ14" s="42"/>
      <c r="EA14" s="77"/>
      <c r="EB14" s="1"/>
      <c r="EC14" s="27"/>
      <c r="ED14" s="157"/>
      <c r="EE14" s="200"/>
      <c r="EF14" s="200"/>
      <c r="EG14" s="52"/>
      <c r="EH14" s="52"/>
      <c r="EI14" s="160"/>
      <c r="EJ14" s="200"/>
      <c r="EK14" s="3"/>
      <c r="EL14" s="52"/>
      <c r="EM14" s="52"/>
      <c r="EN14" s="42"/>
      <c r="EO14" s="26"/>
      <c r="EP14" s="1"/>
      <c r="EQ14" s="27"/>
      <c r="ER14" s="157"/>
      <c r="ES14" s="200"/>
      <c r="ET14" s="200"/>
      <c r="EU14" s="52"/>
      <c r="EV14" s="52"/>
      <c r="EW14" s="160"/>
      <c r="EX14" s="200"/>
      <c r="EY14" s="3"/>
      <c r="EZ14" s="52"/>
      <c r="FA14" s="52"/>
      <c r="FB14" s="42"/>
      <c r="FC14" s="26"/>
      <c r="FD14" s="26"/>
      <c r="FE14" s="1"/>
      <c r="FF14" s="27"/>
      <c r="FG14" s="130" t="s">
        <v>195</v>
      </c>
      <c r="FH14" s="322" t="s">
        <v>152</v>
      </c>
      <c r="FI14" s="322"/>
      <c r="FJ14" s="176"/>
      <c r="FK14" s="173">
        <f>+DF46</f>
        <v>0</v>
      </c>
      <c r="FL14" s="173">
        <f>+DE46-DF46</f>
        <v>0</v>
      </c>
      <c r="FM14" s="60">
        <v>0</v>
      </c>
      <c r="FN14" s="61"/>
      <c r="FO14" s="58"/>
      <c r="FP14" s="26"/>
      <c r="FQ14" s="1"/>
      <c r="FR14" s="1"/>
    </row>
    <row r="15" spans="2:174" ht="13.9" customHeight="1" x14ac:dyDescent="0.2">
      <c r="B15" s="33"/>
      <c r="C15" s="127">
        <v>4100</v>
      </c>
      <c r="D15" s="233" t="s">
        <v>425</v>
      </c>
      <c r="E15" s="233"/>
      <c r="F15" s="210">
        <f>SUM(F16:F23)</f>
        <v>41133485.329999998</v>
      </c>
      <c r="G15" s="210">
        <f t="shared" ref="G15:N15" si="30">SUM(G16:G23)</f>
        <v>34224114.850000001</v>
      </c>
      <c r="H15" s="210">
        <f t="shared" si="30"/>
        <v>32451600.489999998</v>
      </c>
      <c r="I15" s="210">
        <f t="shared" si="30"/>
        <v>303660</v>
      </c>
      <c r="J15" s="210">
        <f t="shared" si="30"/>
        <v>150680</v>
      </c>
      <c r="K15" s="210">
        <f t="shared" si="30"/>
        <v>165840</v>
      </c>
      <c r="L15" s="210">
        <f t="shared" si="30"/>
        <v>646861.55000000005</v>
      </c>
      <c r="M15" s="210">
        <f t="shared" si="30"/>
        <v>500637.15</v>
      </c>
      <c r="N15" s="210">
        <f t="shared" si="30"/>
        <v>798266.77</v>
      </c>
      <c r="O15" s="210"/>
      <c r="P15" s="210"/>
      <c r="Q15" s="210"/>
      <c r="R15" s="210"/>
      <c r="S15" s="210"/>
      <c r="T15" s="210"/>
      <c r="U15" s="210"/>
      <c r="V15" s="210"/>
      <c r="W15" s="210"/>
      <c r="X15" s="221">
        <f t="shared" ref="X14:X45" si="31">+F15+I15+L15+O15+R15+U15</f>
        <v>42084006.879999995</v>
      </c>
      <c r="Y15" s="210">
        <f t="shared" si="17"/>
        <v>34875432</v>
      </c>
      <c r="Z15" s="212">
        <f t="shared" si="18"/>
        <v>33415707.259999998</v>
      </c>
      <c r="AA15" s="26"/>
      <c r="AC15" s="27"/>
      <c r="AD15" s="131">
        <v>1100</v>
      </c>
      <c r="AE15" s="232" t="s">
        <v>470</v>
      </c>
      <c r="AF15" s="232"/>
      <c r="AG15" s="235">
        <f>SUM(AG16:AG22)</f>
        <v>28204978.710000005</v>
      </c>
      <c r="AH15" s="235">
        <f t="shared" ref="AH15:AO15" si="32">SUM(AH16:AH22)</f>
        <v>20978132.32</v>
      </c>
      <c r="AI15" s="235">
        <f t="shared" si="32"/>
        <v>18968330.989999998</v>
      </c>
      <c r="AJ15" s="235">
        <f>SUM(AJ16:AJ22)</f>
        <v>118021.47</v>
      </c>
      <c r="AK15" s="235">
        <f>SUM(AK16:AK22)</f>
        <v>171992.27000000002</v>
      </c>
      <c r="AL15" s="235">
        <f t="shared" si="32"/>
        <v>270238.65999999997</v>
      </c>
      <c r="AM15" s="235">
        <f>SUM(AM16:AM22)</f>
        <v>2692041.0999999996</v>
      </c>
      <c r="AN15" s="235">
        <f>SUM(AN16:AN22)</f>
        <v>2027542.8399999999</v>
      </c>
      <c r="AO15" s="235">
        <f t="shared" si="32"/>
        <v>1706496.01</v>
      </c>
      <c r="AP15" s="210"/>
      <c r="AQ15" s="210"/>
      <c r="AR15" s="210"/>
      <c r="AS15" s="210"/>
      <c r="AT15" s="210"/>
      <c r="AU15" s="210"/>
      <c r="AV15" s="210"/>
      <c r="AW15" s="210"/>
      <c r="AX15" s="210"/>
      <c r="AY15" s="221">
        <f t="shared" si="20"/>
        <v>31015041.280000001</v>
      </c>
      <c r="AZ15" s="210">
        <f t="shared" si="21"/>
        <v>23177667.43</v>
      </c>
      <c r="BA15" s="212">
        <f t="shared" si="22"/>
        <v>20945065.66</v>
      </c>
      <c r="BB15" s="26"/>
      <c r="BD15" s="27"/>
      <c r="BE15" s="131"/>
      <c r="BF15" s="232" t="s">
        <v>514</v>
      </c>
      <c r="BG15" s="232"/>
      <c r="BH15" s="235">
        <f>SUM(BH16:BH26)</f>
        <v>0</v>
      </c>
      <c r="BI15" s="235">
        <f t="shared" ref="BI15:BJ15" si="33">SUM(BI16:BI26)</f>
        <v>0</v>
      </c>
      <c r="BJ15" s="235">
        <f t="shared" si="33"/>
        <v>0</v>
      </c>
      <c r="BK15" s="235"/>
      <c r="BL15" s="235"/>
      <c r="BM15" s="235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21">
        <f t="shared" si="23"/>
        <v>0</v>
      </c>
      <c r="CA15" s="210">
        <f t="shared" si="24"/>
        <v>0</v>
      </c>
      <c r="CB15" s="212">
        <f t="shared" si="25"/>
        <v>0</v>
      </c>
      <c r="CC15" s="26"/>
      <c r="CE15" s="33"/>
      <c r="CF15" s="126" t="s">
        <v>61</v>
      </c>
      <c r="CG15" s="319" t="s">
        <v>12</v>
      </c>
      <c r="CH15" s="319"/>
      <c r="CI15" s="54">
        <f t="shared" si="26"/>
        <v>0</v>
      </c>
      <c r="CJ15" s="54">
        <f t="shared" si="26"/>
        <v>0</v>
      </c>
      <c r="CK15" s="54">
        <f t="shared" si="26"/>
        <v>0</v>
      </c>
      <c r="CL15" s="143" t="s">
        <v>76</v>
      </c>
      <c r="CM15" s="319" t="s">
        <v>13</v>
      </c>
      <c r="CN15" s="319"/>
      <c r="CO15" s="54">
        <f t="shared" si="27"/>
        <v>3781855.5599999996</v>
      </c>
      <c r="CP15" s="54">
        <f t="shared" si="27"/>
        <v>4949884.2700000005</v>
      </c>
      <c r="CQ15" s="54">
        <f t="shared" si="27"/>
        <v>5669340.1599999992</v>
      </c>
      <c r="CR15" s="51"/>
      <c r="CS15" s="26"/>
      <c r="CT15" s="1"/>
      <c r="CU15" s="27"/>
      <c r="CV15" s="130" t="s">
        <v>159</v>
      </c>
      <c r="CW15" s="319" t="s">
        <v>108</v>
      </c>
      <c r="CX15" s="319"/>
      <c r="CY15" s="54">
        <f t="shared" si="28"/>
        <v>22951667.560000002</v>
      </c>
      <c r="CZ15" s="54">
        <f t="shared" si="28"/>
        <v>20714179.309999999</v>
      </c>
      <c r="DA15" s="54">
        <f t="shared" si="28"/>
        <v>18712888.149999999</v>
      </c>
      <c r="DB15" s="143" t="s">
        <v>175</v>
      </c>
      <c r="DC15" s="319" t="s">
        <v>109</v>
      </c>
      <c r="DD15" s="319"/>
      <c r="DE15" s="54">
        <f t="shared" si="29"/>
        <v>0</v>
      </c>
      <c r="DF15" s="54">
        <f t="shared" si="29"/>
        <v>0</v>
      </c>
      <c r="DG15" s="54">
        <f t="shared" si="29"/>
        <v>0</v>
      </c>
      <c r="DH15" s="42"/>
      <c r="DI15" s="77"/>
      <c r="DJ15" s="1"/>
      <c r="DK15" s="27"/>
      <c r="DL15" s="130" t="s">
        <v>159</v>
      </c>
      <c r="DM15" s="319" t="s">
        <v>108</v>
      </c>
      <c r="DN15" s="319"/>
      <c r="DO15" s="54">
        <f t="shared" si="8"/>
        <v>0</v>
      </c>
      <c r="DP15" s="54">
        <f t="shared" si="9"/>
        <v>2237488.2500000037</v>
      </c>
      <c r="DQ15" s="54">
        <f t="shared" si="10"/>
        <v>0</v>
      </c>
      <c r="DR15" s="54">
        <f t="shared" si="11"/>
        <v>2001291.1600000001</v>
      </c>
      <c r="DS15" s="143" t="s">
        <v>175</v>
      </c>
      <c r="DT15" s="319" t="s">
        <v>109</v>
      </c>
      <c r="DU15" s="319"/>
      <c r="DV15" s="54">
        <f t="shared" si="12"/>
        <v>0</v>
      </c>
      <c r="DW15" s="54">
        <f t="shared" si="13"/>
        <v>0</v>
      </c>
      <c r="DX15" s="54">
        <f t="shared" si="14"/>
        <v>0</v>
      </c>
      <c r="DY15" s="54">
        <f t="shared" si="15"/>
        <v>0</v>
      </c>
      <c r="DZ15" s="42"/>
      <c r="EA15" s="77"/>
      <c r="EB15" s="1"/>
      <c r="EC15" s="27"/>
      <c r="ED15" s="157"/>
      <c r="EE15" s="298" t="s">
        <v>198</v>
      </c>
      <c r="EF15" s="298"/>
      <c r="EG15" s="50">
        <f>SUM(EG16:EG26)</f>
        <v>53302548.659999996</v>
      </c>
      <c r="EH15" s="50">
        <f t="shared" ref="EH15" si="34">SUM(EH16:EH26)</f>
        <v>47093035.920000002</v>
      </c>
      <c r="EI15" s="160"/>
      <c r="EJ15" s="298" t="s">
        <v>198</v>
      </c>
      <c r="EK15" s="298"/>
      <c r="EL15" s="50">
        <f>SUM(EL16:EL18)</f>
        <v>0</v>
      </c>
      <c r="EM15" s="50">
        <f t="shared" ref="EM15" si="35">SUM(EM16:EM18)</f>
        <v>0</v>
      </c>
      <c r="EN15" s="42"/>
      <c r="EO15" s="26"/>
      <c r="EP15" s="1"/>
      <c r="EQ15" s="27"/>
      <c r="ER15" s="157"/>
      <c r="ES15" s="279" t="s">
        <v>198</v>
      </c>
      <c r="ET15" s="279"/>
      <c r="EU15" s="50">
        <f>SUM(EU16:EU26)</f>
        <v>0</v>
      </c>
      <c r="EV15" s="50">
        <f t="shared" ref="EV15" si="36">SUM(EV16:EV26)</f>
        <v>0</v>
      </c>
      <c r="EW15" s="160"/>
      <c r="EX15" s="279" t="s">
        <v>198</v>
      </c>
      <c r="EY15" s="279"/>
      <c r="EZ15" s="50">
        <f>SUM(EZ16:EZ18)</f>
        <v>0</v>
      </c>
      <c r="FA15" s="50">
        <f t="shared" ref="FA15" si="37">SUM(FA16:FA18)</f>
        <v>0</v>
      </c>
      <c r="FB15" s="42"/>
      <c r="FC15" s="26"/>
      <c r="FD15" s="26"/>
      <c r="FE15" s="1"/>
      <c r="FF15" s="27"/>
      <c r="FG15" s="165"/>
      <c r="FH15" s="301"/>
      <c r="FI15" s="56"/>
      <c r="FJ15" s="177"/>
      <c r="FK15" s="177"/>
      <c r="FL15" s="177"/>
      <c r="FM15" s="62"/>
      <c r="FN15" s="62"/>
      <c r="FO15" s="58"/>
      <c r="FP15" s="26"/>
      <c r="FQ15" s="1"/>
      <c r="FR15" s="1"/>
    </row>
    <row r="16" spans="2:174" ht="13.9" customHeight="1" x14ac:dyDescent="0.2">
      <c r="B16" s="33"/>
      <c r="C16" s="126">
        <v>4110</v>
      </c>
      <c r="D16" s="234" t="s">
        <v>10</v>
      </c>
      <c r="E16" s="234"/>
      <c r="F16" s="215">
        <v>0</v>
      </c>
      <c r="G16" s="215">
        <v>0</v>
      </c>
      <c r="H16" s="215">
        <v>0</v>
      </c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6">
        <f t="shared" si="31"/>
        <v>0</v>
      </c>
      <c r="Y16" s="224">
        <f t="shared" si="17"/>
        <v>0</v>
      </c>
      <c r="Z16" s="226">
        <f t="shared" si="18"/>
        <v>0</v>
      </c>
      <c r="AA16" s="26"/>
      <c r="AC16" s="27"/>
      <c r="AD16" s="130">
        <v>1110</v>
      </c>
      <c r="AE16" s="223" t="s">
        <v>471</v>
      </c>
      <c r="AF16" s="223"/>
      <c r="AG16" s="291">
        <v>5925283.6500000004</v>
      </c>
      <c r="AH16" s="291">
        <v>967560.71</v>
      </c>
      <c r="AI16" s="291">
        <v>995552.24</v>
      </c>
      <c r="AJ16" s="293">
        <v>110731.26</v>
      </c>
      <c r="AK16" s="293">
        <v>165006.45000000001</v>
      </c>
      <c r="AL16" s="293">
        <v>267603.69</v>
      </c>
      <c r="AM16" s="215">
        <v>1269381.4099999999</v>
      </c>
      <c r="AN16" s="215">
        <v>1055513.18</v>
      </c>
      <c r="AO16" s="215">
        <v>403713.8</v>
      </c>
      <c r="AP16" s="215"/>
      <c r="AQ16" s="215"/>
      <c r="AR16" s="215"/>
      <c r="AS16" s="215"/>
      <c r="AT16" s="215"/>
      <c r="AU16" s="215"/>
      <c r="AV16" s="215"/>
      <c r="AW16" s="215"/>
      <c r="AX16" s="215"/>
      <c r="AY16" s="216">
        <f t="shared" si="20"/>
        <v>7305396.3200000003</v>
      </c>
      <c r="AZ16" s="224">
        <f t="shared" si="21"/>
        <v>2188080.34</v>
      </c>
      <c r="BA16" s="226">
        <f t="shared" si="22"/>
        <v>1666869.73</v>
      </c>
      <c r="BB16" s="26"/>
      <c r="BD16" s="27"/>
      <c r="BE16" s="130">
        <v>4110</v>
      </c>
      <c r="BF16" s="223" t="s">
        <v>10</v>
      </c>
      <c r="BG16" s="223"/>
      <c r="BH16" s="215">
        <v>0</v>
      </c>
      <c r="BI16" s="215">
        <v>0</v>
      </c>
      <c r="BJ16" s="215">
        <v>0</v>
      </c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6">
        <f t="shared" si="23"/>
        <v>0</v>
      </c>
      <c r="CA16" s="224">
        <f t="shared" si="24"/>
        <v>0</v>
      </c>
      <c r="CB16" s="226">
        <f t="shared" si="25"/>
        <v>0</v>
      </c>
      <c r="CC16" s="26"/>
      <c r="CE16" s="33"/>
      <c r="CF16" s="126" t="s">
        <v>62</v>
      </c>
      <c r="CG16" s="319" t="s">
        <v>14</v>
      </c>
      <c r="CH16" s="319"/>
      <c r="CI16" s="54">
        <f t="shared" si="26"/>
        <v>0</v>
      </c>
      <c r="CJ16" s="54">
        <f t="shared" si="26"/>
        <v>0</v>
      </c>
      <c r="CK16" s="54">
        <f t="shared" si="26"/>
        <v>0</v>
      </c>
      <c r="CL16" s="143" t="s">
        <v>77</v>
      </c>
      <c r="CM16" s="319" t="s">
        <v>15</v>
      </c>
      <c r="CN16" s="319"/>
      <c r="CO16" s="54">
        <f t="shared" si="27"/>
        <v>11760259.59</v>
      </c>
      <c r="CP16" s="54">
        <f t="shared" si="27"/>
        <v>11027423.15</v>
      </c>
      <c r="CQ16" s="54">
        <f t="shared" si="27"/>
        <v>13093739.34</v>
      </c>
      <c r="CR16" s="51"/>
      <c r="CS16" s="26"/>
      <c r="CT16" s="1"/>
      <c r="CU16" s="27"/>
      <c r="CV16" s="130" t="s">
        <v>160</v>
      </c>
      <c r="CW16" s="319" t="s">
        <v>110</v>
      </c>
      <c r="CX16" s="319"/>
      <c r="CY16" s="54">
        <f t="shared" si="28"/>
        <v>482569.62</v>
      </c>
      <c r="CZ16" s="54">
        <f t="shared" si="28"/>
        <v>0</v>
      </c>
      <c r="DA16" s="54">
        <f t="shared" si="28"/>
        <v>289900</v>
      </c>
      <c r="DB16" s="143" t="s">
        <v>176</v>
      </c>
      <c r="DC16" s="319" t="s">
        <v>111</v>
      </c>
      <c r="DD16" s="319"/>
      <c r="DE16" s="54">
        <f t="shared" si="29"/>
        <v>0</v>
      </c>
      <c r="DF16" s="54">
        <f t="shared" si="29"/>
        <v>0</v>
      </c>
      <c r="DG16" s="54">
        <f t="shared" si="29"/>
        <v>0</v>
      </c>
      <c r="DH16" s="42"/>
      <c r="DI16" s="77"/>
      <c r="DJ16" s="1"/>
      <c r="DK16" s="27"/>
      <c r="DL16" s="130" t="s">
        <v>160</v>
      </c>
      <c r="DM16" s="319" t="s">
        <v>110</v>
      </c>
      <c r="DN16" s="319"/>
      <c r="DO16" s="54">
        <f t="shared" si="8"/>
        <v>0</v>
      </c>
      <c r="DP16" s="54">
        <f t="shared" si="9"/>
        <v>482569.62</v>
      </c>
      <c r="DQ16" s="54">
        <f t="shared" si="10"/>
        <v>289900</v>
      </c>
      <c r="DR16" s="54">
        <f t="shared" si="11"/>
        <v>0</v>
      </c>
      <c r="DS16" s="143" t="s">
        <v>176</v>
      </c>
      <c r="DT16" s="319" t="s">
        <v>111</v>
      </c>
      <c r="DU16" s="319"/>
      <c r="DV16" s="54">
        <f t="shared" si="12"/>
        <v>0</v>
      </c>
      <c r="DW16" s="54">
        <f t="shared" si="13"/>
        <v>0</v>
      </c>
      <c r="DX16" s="54">
        <f t="shared" si="14"/>
        <v>0</v>
      </c>
      <c r="DY16" s="54">
        <f t="shared" si="15"/>
        <v>0</v>
      </c>
      <c r="DZ16" s="42"/>
      <c r="EA16" s="77"/>
      <c r="EB16" s="1"/>
      <c r="EC16" s="27"/>
      <c r="ED16" s="126" t="s">
        <v>60</v>
      </c>
      <c r="EE16" s="202"/>
      <c r="EF16" s="4" t="s">
        <v>10</v>
      </c>
      <c r="EG16" s="54">
        <f>+CI14</f>
        <v>0</v>
      </c>
      <c r="EH16" s="54">
        <f t="shared" ref="EH16:EH23" si="38">+CJ14</f>
        <v>0</v>
      </c>
      <c r="EI16" s="160"/>
      <c r="EJ16" s="200"/>
      <c r="EK16" s="9" t="s">
        <v>129</v>
      </c>
      <c r="EL16" s="54">
        <v>0</v>
      </c>
      <c r="EM16" s="54">
        <v>0</v>
      </c>
      <c r="EN16" s="42"/>
      <c r="EO16" s="26"/>
      <c r="EP16" s="1"/>
      <c r="EQ16" s="27"/>
      <c r="ER16" s="126" t="s">
        <v>60</v>
      </c>
      <c r="ES16" s="1"/>
      <c r="ET16" s="4" t="s">
        <v>10</v>
      </c>
      <c r="EU16" s="54">
        <f t="shared" ref="EU16:EU26" si="39">+BZ16</f>
        <v>0</v>
      </c>
      <c r="EV16" s="54">
        <f t="shared" ref="EV16:EV26" si="40">+CA16</f>
        <v>0</v>
      </c>
      <c r="EW16" s="160"/>
      <c r="EX16" s="200"/>
      <c r="EY16" s="9" t="s">
        <v>129</v>
      </c>
      <c r="EZ16" s="54">
        <f t="shared" ref="EZ16:FA18" si="41">+BZ47</f>
        <v>0</v>
      </c>
      <c r="FA16" s="54">
        <f t="shared" si="41"/>
        <v>0</v>
      </c>
      <c r="FB16" s="42"/>
      <c r="FC16" s="26"/>
      <c r="FD16" s="26"/>
      <c r="FE16" s="1"/>
      <c r="FF16" s="27"/>
      <c r="FG16" s="165"/>
      <c r="FH16" s="322" t="s">
        <v>233</v>
      </c>
      <c r="FI16" s="322"/>
      <c r="FJ16" s="178">
        <f>SUM(FJ17:FJ19)</f>
        <v>43709422.280000001</v>
      </c>
      <c r="FK16" s="178"/>
      <c r="FL16" s="178"/>
      <c r="FM16" s="67">
        <f>SUM(FM17:FM19)</f>
        <v>0</v>
      </c>
      <c r="FN16" s="67">
        <f>SUM(FJ16:FM16)</f>
        <v>43709422.280000001</v>
      </c>
      <c r="FO16" s="58"/>
      <c r="FP16" s="26"/>
      <c r="FQ16" s="1"/>
      <c r="FR16" s="1"/>
    </row>
    <row r="17" spans="2:174" ht="13.9" customHeight="1" x14ac:dyDescent="0.2">
      <c r="B17" s="33"/>
      <c r="C17" s="126">
        <v>4120</v>
      </c>
      <c r="D17" s="234" t="s">
        <v>426</v>
      </c>
      <c r="E17" s="234"/>
      <c r="F17" s="215">
        <v>0</v>
      </c>
      <c r="G17" s="215">
        <v>0</v>
      </c>
      <c r="H17" s="215">
        <v>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6">
        <f t="shared" si="31"/>
        <v>0</v>
      </c>
      <c r="Y17" s="224">
        <f t="shared" si="17"/>
        <v>0</v>
      </c>
      <c r="Z17" s="226">
        <f t="shared" si="18"/>
        <v>0</v>
      </c>
      <c r="AA17" s="26"/>
      <c r="AC17" s="27"/>
      <c r="AD17" s="130">
        <v>1120</v>
      </c>
      <c r="AE17" s="223" t="s">
        <v>472</v>
      </c>
      <c r="AF17" s="223"/>
      <c r="AG17" s="291">
        <v>21981217.66</v>
      </c>
      <c r="AH17" s="291">
        <v>19735163.829999998</v>
      </c>
      <c r="AI17" s="291">
        <v>17697370.969999999</v>
      </c>
      <c r="AJ17" s="293">
        <v>7290.21</v>
      </c>
      <c r="AK17" s="293">
        <v>6985.82</v>
      </c>
      <c r="AL17" s="293">
        <v>2634.97</v>
      </c>
      <c r="AM17" s="215">
        <v>963159.69</v>
      </c>
      <c r="AN17" s="215">
        <v>972029.65999999992</v>
      </c>
      <c r="AO17" s="215">
        <v>1012882.21</v>
      </c>
      <c r="AP17" s="215"/>
      <c r="AQ17" s="215"/>
      <c r="AR17" s="215"/>
      <c r="AS17" s="215"/>
      <c r="AT17" s="215"/>
      <c r="AU17" s="215"/>
      <c r="AV17" s="215"/>
      <c r="AW17" s="215"/>
      <c r="AX17" s="215"/>
      <c r="AY17" s="216">
        <f>+AG17+AJ17+AM17+AP17+AS17+AV17</f>
        <v>22951667.560000002</v>
      </c>
      <c r="AZ17" s="224">
        <f>+AH17+AK17+AN17+AQ17+AT17+AW17</f>
        <v>20714179.309999999</v>
      </c>
      <c r="BA17" s="226">
        <f t="shared" si="22"/>
        <v>18712888.149999999</v>
      </c>
      <c r="BB17" s="26"/>
      <c r="BD17" s="27"/>
      <c r="BE17" s="130">
        <v>4120</v>
      </c>
      <c r="BF17" s="223" t="s">
        <v>203</v>
      </c>
      <c r="BG17" s="223"/>
      <c r="BH17" s="215">
        <v>0</v>
      </c>
      <c r="BI17" s="215">
        <v>0</v>
      </c>
      <c r="BJ17" s="215">
        <v>0</v>
      </c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6">
        <f t="shared" si="23"/>
        <v>0</v>
      </c>
      <c r="CA17" s="224">
        <f t="shared" si="24"/>
        <v>0</v>
      </c>
      <c r="CB17" s="226">
        <f t="shared" si="25"/>
        <v>0</v>
      </c>
      <c r="CC17" s="26"/>
      <c r="CE17" s="33"/>
      <c r="CF17" s="126" t="s">
        <v>63</v>
      </c>
      <c r="CG17" s="319" t="s">
        <v>16</v>
      </c>
      <c r="CH17" s="319"/>
      <c r="CI17" s="54">
        <f t="shared" si="26"/>
        <v>0</v>
      </c>
      <c r="CJ17" s="54">
        <f t="shared" si="26"/>
        <v>0</v>
      </c>
      <c r="CK17" s="54">
        <f t="shared" si="26"/>
        <v>0</v>
      </c>
      <c r="CL17" s="143"/>
      <c r="CM17" s="112"/>
      <c r="CN17" s="117"/>
      <c r="CO17" s="66"/>
      <c r="CP17" s="66"/>
      <c r="CQ17" s="66"/>
      <c r="CR17" s="51"/>
      <c r="CS17" s="26"/>
      <c r="CT17" s="1"/>
      <c r="CU17" s="27"/>
      <c r="CV17" s="130" t="s">
        <v>161</v>
      </c>
      <c r="CW17" s="319" t="s">
        <v>112</v>
      </c>
      <c r="CX17" s="319"/>
      <c r="CY17" s="54">
        <f t="shared" si="28"/>
        <v>0</v>
      </c>
      <c r="CZ17" s="54">
        <f t="shared" si="28"/>
        <v>0</v>
      </c>
      <c r="DA17" s="54">
        <f t="shared" si="28"/>
        <v>0</v>
      </c>
      <c r="DB17" s="143" t="s">
        <v>177</v>
      </c>
      <c r="DC17" s="319" t="s">
        <v>113</v>
      </c>
      <c r="DD17" s="319"/>
      <c r="DE17" s="54">
        <f t="shared" si="29"/>
        <v>0</v>
      </c>
      <c r="DF17" s="54">
        <f t="shared" si="29"/>
        <v>0</v>
      </c>
      <c r="DG17" s="54">
        <f t="shared" si="29"/>
        <v>0</v>
      </c>
      <c r="DH17" s="42"/>
      <c r="DI17" s="77"/>
      <c r="DJ17" s="1"/>
      <c r="DK17" s="27"/>
      <c r="DL17" s="130" t="s">
        <v>161</v>
      </c>
      <c r="DM17" s="319" t="s">
        <v>112</v>
      </c>
      <c r="DN17" s="319"/>
      <c r="DO17" s="54">
        <f t="shared" si="8"/>
        <v>0</v>
      </c>
      <c r="DP17" s="54">
        <f t="shared" si="9"/>
        <v>0</v>
      </c>
      <c r="DQ17" s="54">
        <f t="shared" si="10"/>
        <v>0</v>
      </c>
      <c r="DR17" s="54">
        <f t="shared" si="11"/>
        <v>0</v>
      </c>
      <c r="DS17" s="143" t="s">
        <v>177</v>
      </c>
      <c r="DT17" s="319" t="s">
        <v>113</v>
      </c>
      <c r="DU17" s="319"/>
      <c r="DV17" s="54">
        <f t="shared" si="12"/>
        <v>0</v>
      </c>
      <c r="DW17" s="54">
        <f t="shared" si="13"/>
        <v>0</v>
      </c>
      <c r="DX17" s="54">
        <f t="shared" si="14"/>
        <v>0</v>
      </c>
      <c r="DY17" s="54">
        <f t="shared" si="15"/>
        <v>0</v>
      </c>
      <c r="DZ17" s="42"/>
      <c r="EA17" s="77"/>
      <c r="EB17" s="1"/>
      <c r="EC17" s="27"/>
      <c r="ED17" s="126" t="s">
        <v>61</v>
      </c>
      <c r="EE17" s="202"/>
      <c r="EF17" s="4" t="s">
        <v>203</v>
      </c>
      <c r="EG17" s="54">
        <f t="shared" ref="EG17:EG23" si="42">+CI15</f>
        <v>0</v>
      </c>
      <c r="EH17" s="54">
        <f t="shared" si="38"/>
        <v>0</v>
      </c>
      <c r="EI17" s="160"/>
      <c r="EJ17" s="200"/>
      <c r="EK17" s="9" t="s">
        <v>131</v>
      </c>
      <c r="EL17" s="54">
        <v>0</v>
      </c>
      <c r="EM17" s="54">
        <v>0</v>
      </c>
      <c r="EN17" s="42"/>
      <c r="EO17" s="26"/>
      <c r="EP17" s="1"/>
      <c r="EQ17" s="27"/>
      <c r="ER17" s="126" t="s">
        <v>61</v>
      </c>
      <c r="ES17" s="1"/>
      <c r="ET17" s="4" t="s">
        <v>203</v>
      </c>
      <c r="EU17" s="54">
        <f t="shared" si="39"/>
        <v>0</v>
      </c>
      <c r="EV17" s="54">
        <f t="shared" si="40"/>
        <v>0</v>
      </c>
      <c r="EW17" s="160"/>
      <c r="EX17" s="200"/>
      <c r="EY17" s="9" t="s">
        <v>131</v>
      </c>
      <c r="EZ17" s="54">
        <f t="shared" si="41"/>
        <v>0</v>
      </c>
      <c r="FA17" s="54">
        <f t="shared" si="41"/>
        <v>0</v>
      </c>
      <c r="FB17" s="42"/>
      <c r="FC17" s="26"/>
      <c r="FD17" s="26"/>
      <c r="FE17" s="1"/>
      <c r="FF17" s="27"/>
      <c r="FG17" s="130" t="s">
        <v>188</v>
      </c>
      <c r="FH17" s="319" t="s">
        <v>220</v>
      </c>
      <c r="FI17" s="319"/>
      <c r="FJ17" s="173">
        <f>+DF37</f>
        <v>39755709.850000001</v>
      </c>
      <c r="FK17" s="179"/>
      <c r="FL17" s="179"/>
      <c r="FM17" s="68">
        <v>0</v>
      </c>
      <c r="FN17" s="62">
        <f t="shared" ref="FN17:FN19" si="43">SUM(FJ17:FM17)</f>
        <v>39755709.850000001</v>
      </c>
      <c r="FO17" s="58"/>
      <c r="FP17" s="26"/>
      <c r="FQ17" s="1"/>
      <c r="FR17" s="1"/>
    </row>
    <row r="18" spans="2:174" ht="13.9" customHeight="1" x14ac:dyDescent="0.2">
      <c r="B18" s="33"/>
      <c r="C18" s="126">
        <v>4130</v>
      </c>
      <c r="D18" s="234" t="s">
        <v>204</v>
      </c>
      <c r="E18" s="234"/>
      <c r="F18" s="215">
        <v>0</v>
      </c>
      <c r="G18" s="215">
        <v>0</v>
      </c>
      <c r="H18" s="215">
        <v>0</v>
      </c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6">
        <f t="shared" si="31"/>
        <v>0</v>
      </c>
      <c r="Y18" s="224">
        <f t="shared" si="17"/>
        <v>0</v>
      </c>
      <c r="Z18" s="226">
        <f t="shared" si="18"/>
        <v>0</v>
      </c>
      <c r="AA18" s="26"/>
      <c r="AC18" s="27"/>
      <c r="AD18" s="130">
        <v>1130</v>
      </c>
      <c r="AE18" s="223" t="s">
        <v>473</v>
      </c>
      <c r="AF18" s="223"/>
      <c r="AG18" s="291">
        <v>23069.62</v>
      </c>
      <c r="AH18" s="292">
        <v>0</v>
      </c>
      <c r="AI18" s="292">
        <v>0</v>
      </c>
      <c r="AJ18" s="293"/>
      <c r="AK18" s="293"/>
      <c r="AL18" s="293"/>
      <c r="AM18" s="215">
        <v>459500</v>
      </c>
      <c r="AN18" s="215">
        <v>0</v>
      </c>
      <c r="AO18" s="215">
        <v>289900</v>
      </c>
      <c r="AP18" s="215"/>
      <c r="AQ18" s="215"/>
      <c r="AR18" s="215"/>
      <c r="AS18" s="215"/>
      <c r="AT18" s="215"/>
      <c r="AU18" s="215"/>
      <c r="AV18" s="215"/>
      <c r="AW18" s="215"/>
      <c r="AX18" s="215"/>
      <c r="AY18" s="216">
        <f t="shared" si="20"/>
        <v>482569.62</v>
      </c>
      <c r="AZ18" s="224">
        <f t="shared" si="21"/>
        <v>0</v>
      </c>
      <c r="BA18" s="226">
        <f t="shared" si="22"/>
        <v>289900</v>
      </c>
      <c r="BB18" s="26"/>
      <c r="BD18" s="27"/>
      <c r="BE18" s="130">
        <v>4130</v>
      </c>
      <c r="BF18" s="223" t="s">
        <v>204</v>
      </c>
      <c r="BG18" s="223"/>
      <c r="BH18" s="215">
        <v>0</v>
      </c>
      <c r="BI18" s="215">
        <v>0</v>
      </c>
      <c r="BJ18" s="215">
        <v>0</v>
      </c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6">
        <f t="shared" si="23"/>
        <v>0</v>
      </c>
      <c r="CA18" s="224">
        <f t="shared" si="24"/>
        <v>0</v>
      </c>
      <c r="CB18" s="226">
        <f t="shared" si="25"/>
        <v>0</v>
      </c>
      <c r="CC18" s="26"/>
      <c r="CE18" s="33"/>
      <c r="CF18" s="126" t="s">
        <v>64</v>
      </c>
      <c r="CG18" s="319" t="s">
        <v>17</v>
      </c>
      <c r="CH18" s="319"/>
      <c r="CI18" s="54">
        <f t="shared" si="26"/>
        <v>0</v>
      </c>
      <c r="CJ18" s="54">
        <f t="shared" si="26"/>
        <v>0</v>
      </c>
      <c r="CK18" s="54">
        <f t="shared" si="26"/>
        <v>15.08</v>
      </c>
      <c r="CL18" s="143"/>
      <c r="CM18" s="325" t="s">
        <v>18</v>
      </c>
      <c r="CN18" s="325"/>
      <c r="CO18" s="50">
        <f>SUM(CO19:CO27)</f>
        <v>551385.56000000006</v>
      </c>
      <c r="CP18" s="50">
        <f t="shared" ref="CP18:CQ18" si="44">SUM(CP19:CP27)</f>
        <v>1882917.61</v>
      </c>
      <c r="CQ18" s="50">
        <f t="shared" si="44"/>
        <v>2115147.0199999996</v>
      </c>
      <c r="CR18" s="51"/>
      <c r="CS18" s="26"/>
      <c r="CT18" s="1"/>
      <c r="CU18" s="27"/>
      <c r="CV18" s="130" t="s">
        <v>162</v>
      </c>
      <c r="CW18" s="319" t="s">
        <v>114</v>
      </c>
      <c r="CX18" s="319"/>
      <c r="CY18" s="54">
        <f t="shared" si="28"/>
        <v>275407.78000000003</v>
      </c>
      <c r="CZ18" s="54">
        <f t="shared" si="28"/>
        <v>275407.78000000003</v>
      </c>
      <c r="DA18" s="54">
        <f t="shared" si="28"/>
        <v>275407.78000000003</v>
      </c>
      <c r="DB18" s="143" t="s">
        <v>178</v>
      </c>
      <c r="DC18" s="319" t="s">
        <v>115</v>
      </c>
      <c r="DD18" s="319"/>
      <c r="DE18" s="54">
        <f t="shared" si="29"/>
        <v>0</v>
      </c>
      <c r="DF18" s="54">
        <f t="shared" si="29"/>
        <v>0</v>
      </c>
      <c r="DG18" s="54">
        <f t="shared" si="29"/>
        <v>0</v>
      </c>
      <c r="DH18" s="42"/>
      <c r="DI18" s="77"/>
      <c r="DJ18" s="1"/>
      <c r="DK18" s="27"/>
      <c r="DL18" s="130" t="s">
        <v>162</v>
      </c>
      <c r="DM18" s="319" t="s">
        <v>114</v>
      </c>
      <c r="DN18" s="319"/>
      <c r="DO18" s="54">
        <f t="shared" si="8"/>
        <v>0</v>
      </c>
      <c r="DP18" s="54">
        <f t="shared" si="9"/>
        <v>0</v>
      </c>
      <c r="DQ18" s="54">
        <f t="shared" si="10"/>
        <v>0</v>
      </c>
      <c r="DR18" s="54">
        <f t="shared" si="11"/>
        <v>0</v>
      </c>
      <c r="DS18" s="143" t="s">
        <v>178</v>
      </c>
      <c r="DT18" s="319" t="s">
        <v>115</v>
      </c>
      <c r="DU18" s="319"/>
      <c r="DV18" s="54">
        <f t="shared" si="12"/>
        <v>0</v>
      </c>
      <c r="DW18" s="54">
        <f t="shared" si="13"/>
        <v>0</v>
      </c>
      <c r="DX18" s="54">
        <f t="shared" si="14"/>
        <v>0</v>
      </c>
      <c r="DY18" s="54">
        <f t="shared" si="15"/>
        <v>0</v>
      </c>
      <c r="DZ18" s="42"/>
      <c r="EA18" s="77"/>
      <c r="EB18" s="1"/>
      <c r="EC18" s="27"/>
      <c r="ED18" s="126" t="s">
        <v>62</v>
      </c>
      <c r="EE18" s="202"/>
      <c r="EF18" s="4" t="s">
        <v>204</v>
      </c>
      <c r="EG18" s="54">
        <f t="shared" si="42"/>
        <v>0</v>
      </c>
      <c r="EH18" s="54">
        <f t="shared" si="38"/>
        <v>0</v>
      </c>
      <c r="EI18" s="163" t="s">
        <v>188</v>
      </c>
      <c r="EJ18" s="202"/>
      <c r="EK18" s="9" t="s">
        <v>205</v>
      </c>
      <c r="EL18" s="173">
        <f>+DV37-DW37</f>
        <v>0</v>
      </c>
      <c r="EM18" s="173">
        <f>+DX37-DY37</f>
        <v>0</v>
      </c>
      <c r="EN18" s="42"/>
      <c r="EO18" s="26"/>
      <c r="EP18" s="1"/>
      <c r="EQ18" s="27"/>
      <c r="ER18" s="126" t="s">
        <v>62</v>
      </c>
      <c r="ES18" s="1"/>
      <c r="ET18" s="4" t="s">
        <v>204</v>
      </c>
      <c r="EU18" s="54">
        <f t="shared" si="39"/>
        <v>0</v>
      </c>
      <c r="EV18" s="54">
        <f t="shared" si="40"/>
        <v>0</v>
      </c>
      <c r="EW18" s="163" t="s">
        <v>188</v>
      </c>
      <c r="EX18" s="1"/>
      <c r="EY18" s="9" t="s">
        <v>205</v>
      </c>
      <c r="EZ18" s="54">
        <f t="shared" si="41"/>
        <v>0</v>
      </c>
      <c r="FA18" s="54">
        <f t="shared" si="41"/>
        <v>0</v>
      </c>
      <c r="FB18" s="42"/>
      <c r="FC18" s="26"/>
      <c r="FD18" s="26"/>
      <c r="FE18" s="1"/>
      <c r="FF18" s="27"/>
      <c r="FG18" s="130" t="s">
        <v>189</v>
      </c>
      <c r="FH18" s="319" t="s">
        <v>145</v>
      </c>
      <c r="FI18" s="319"/>
      <c r="FJ18" s="173">
        <f t="shared" ref="FJ18:FJ19" si="45">+DF38</f>
        <v>3953712.43</v>
      </c>
      <c r="FK18" s="179"/>
      <c r="FL18" s="179"/>
      <c r="FM18" s="68">
        <v>0</v>
      </c>
      <c r="FN18" s="62">
        <f t="shared" si="43"/>
        <v>3953712.43</v>
      </c>
      <c r="FO18" s="58"/>
      <c r="FP18" s="26"/>
      <c r="FQ18" s="1"/>
      <c r="FR18" s="1"/>
    </row>
    <row r="19" spans="2:174" ht="11.45" customHeight="1" x14ac:dyDescent="0.2">
      <c r="B19" s="33"/>
      <c r="C19" s="126">
        <v>4140</v>
      </c>
      <c r="D19" s="234" t="s">
        <v>16</v>
      </c>
      <c r="E19" s="234"/>
      <c r="F19" s="215">
        <v>0</v>
      </c>
      <c r="G19" s="215">
        <v>0</v>
      </c>
      <c r="H19" s="215">
        <v>0</v>
      </c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6">
        <f t="shared" si="31"/>
        <v>0</v>
      </c>
      <c r="Y19" s="224">
        <f t="shared" si="17"/>
        <v>0</v>
      </c>
      <c r="Z19" s="226">
        <f t="shared" si="18"/>
        <v>0</v>
      </c>
      <c r="AA19" s="26"/>
      <c r="AC19" s="27"/>
      <c r="AD19" s="130">
        <v>1140</v>
      </c>
      <c r="AE19" s="223" t="s">
        <v>249</v>
      </c>
      <c r="AF19" s="223"/>
      <c r="AG19" s="215">
        <v>0</v>
      </c>
      <c r="AH19" s="215">
        <v>0</v>
      </c>
      <c r="AI19" s="215">
        <v>0</v>
      </c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>
        <f t="shared" si="20"/>
        <v>0</v>
      </c>
      <c r="AZ19" s="224">
        <f t="shared" si="21"/>
        <v>0</v>
      </c>
      <c r="BA19" s="226">
        <f t="shared" si="22"/>
        <v>0</v>
      </c>
      <c r="BB19" s="26"/>
      <c r="BD19" s="27"/>
      <c r="BE19" s="130">
        <v>4140</v>
      </c>
      <c r="BF19" s="223" t="s">
        <v>16</v>
      </c>
      <c r="BG19" s="223"/>
      <c r="BH19" s="215">
        <v>0</v>
      </c>
      <c r="BI19" s="215">
        <v>0</v>
      </c>
      <c r="BJ19" s="215">
        <v>0</v>
      </c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6">
        <f t="shared" si="23"/>
        <v>0</v>
      </c>
      <c r="CA19" s="224">
        <f t="shared" si="24"/>
        <v>0</v>
      </c>
      <c r="CB19" s="226">
        <f t="shared" si="25"/>
        <v>0</v>
      </c>
      <c r="CC19" s="26"/>
      <c r="CE19" s="33"/>
      <c r="CF19" s="126" t="s">
        <v>65</v>
      </c>
      <c r="CG19" s="319" t="s">
        <v>19</v>
      </c>
      <c r="CH19" s="319"/>
      <c r="CI19" s="54">
        <f t="shared" si="26"/>
        <v>0</v>
      </c>
      <c r="CJ19" s="54">
        <f t="shared" si="26"/>
        <v>0</v>
      </c>
      <c r="CK19" s="54">
        <f t="shared" si="26"/>
        <v>0</v>
      </c>
      <c r="CL19" s="143" t="s">
        <v>78</v>
      </c>
      <c r="CM19" s="319" t="s">
        <v>20</v>
      </c>
      <c r="CN19" s="319"/>
      <c r="CO19" s="173">
        <f t="shared" ref="CO19:CO27" si="46">+X39</f>
        <v>12600</v>
      </c>
      <c r="CP19" s="173">
        <f t="shared" ref="CP19:CP27" si="47">+Y39</f>
        <v>139023.78</v>
      </c>
      <c r="CQ19" s="173">
        <f t="shared" ref="CQ19:CQ27" si="48">+Z39</f>
        <v>177466.25</v>
      </c>
      <c r="CR19" s="51"/>
      <c r="CS19" s="26"/>
      <c r="CT19" s="1"/>
      <c r="CU19" s="27"/>
      <c r="CV19" s="130" t="s">
        <v>163</v>
      </c>
      <c r="CW19" s="319" t="s">
        <v>116</v>
      </c>
      <c r="CX19" s="319"/>
      <c r="CY19" s="54">
        <f t="shared" si="28"/>
        <v>0</v>
      </c>
      <c r="CZ19" s="54">
        <f t="shared" si="28"/>
        <v>0</v>
      </c>
      <c r="DA19" s="54">
        <f t="shared" si="28"/>
        <v>0</v>
      </c>
      <c r="DB19" s="143" t="s">
        <v>179</v>
      </c>
      <c r="DC19" s="321" t="s">
        <v>117</v>
      </c>
      <c r="DD19" s="321"/>
      <c r="DE19" s="54">
        <f t="shared" si="29"/>
        <v>0</v>
      </c>
      <c r="DF19" s="54">
        <f t="shared" si="29"/>
        <v>0</v>
      </c>
      <c r="DG19" s="54">
        <f t="shared" si="29"/>
        <v>0</v>
      </c>
      <c r="DH19" s="42"/>
      <c r="DI19" s="77"/>
      <c r="DJ19" s="1"/>
      <c r="DK19" s="27"/>
      <c r="DL19" s="130" t="s">
        <v>163</v>
      </c>
      <c r="DM19" s="319" t="s">
        <v>116</v>
      </c>
      <c r="DN19" s="319"/>
      <c r="DO19" s="54">
        <f t="shared" si="8"/>
        <v>0</v>
      </c>
      <c r="DP19" s="54">
        <f t="shared" si="9"/>
        <v>0</v>
      </c>
      <c r="DQ19" s="54">
        <f t="shared" si="10"/>
        <v>0</v>
      </c>
      <c r="DR19" s="54">
        <f t="shared" si="11"/>
        <v>0</v>
      </c>
      <c r="DS19" s="143" t="s">
        <v>179</v>
      </c>
      <c r="DT19" s="321" t="s">
        <v>117</v>
      </c>
      <c r="DU19" s="321"/>
      <c r="DV19" s="54">
        <f t="shared" si="12"/>
        <v>0</v>
      </c>
      <c r="DW19" s="54">
        <f t="shared" si="13"/>
        <v>0</v>
      </c>
      <c r="DX19" s="54">
        <f t="shared" si="14"/>
        <v>0</v>
      </c>
      <c r="DY19" s="54">
        <f t="shared" si="15"/>
        <v>0</v>
      </c>
      <c r="DZ19" s="42"/>
      <c r="EA19" s="77"/>
      <c r="EB19" s="1"/>
      <c r="EC19" s="27"/>
      <c r="ED19" s="126" t="s">
        <v>63</v>
      </c>
      <c r="EE19" s="202"/>
      <c r="EF19" s="4" t="s">
        <v>16</v>
      </c>
      <c r="EG19" s="54">
        <f t="shared" si="42"/>
        <v>0</v>
      </c>
      <c r="EH19" s="54">
        <f t="shared" si="38"/>
        <v>0</v>
      </c>
      <c r="EI19" s="160"/>
      <c r="EJ19" s="202"/>
      <c r="EK19" s="8"/>
      <c r="EL19" s="181"/>
      <c r="EM19" s="181"/>
      <c r="EN19" s="42"/>
      <c r="EO19" s="26"/>
      <c r="EP19" s="1"/>
      <c r="EQ19" s="27"/>
      <c r="ER19" s="126" t="s">
        <v>63</v>
      </c>
      <c r="ES19" s="1"/>
      <c r="ET19" s="4" t="s">
        <v>16</v>
      </c>
      <c r="EU19" s="54">
        <f t="shared" si="39"/>
        <v>0</v>
      </c>
      <c r="EV19" s="54">
        <f t="shared" si="40"/>
        <v>0</v>
      </c>
      <c r="EW19" s="160"/>
      <c r="EX19" s="1"/>
      <c r="EY19" s="8"/>
      <c r="EZ19" s="181"/>
      <c r="FA19" s="181"/>
      <c r="FB19" s="42"/>
      <c r="FC19" s="26"/>
      <c r="FD19" s="26"/>
      <c r="FE19" s="1"/>
      <c r="FF19" s="27"/>
      <c r="FG19" s="130" t="s">
        <v>190</v>
      </c>
      <c r="FH19" s="319" t="s">
        <v>234</v>
      </c>
      <c r="FI19" s="319"/>
      <c r="FJ19" s="173">
        <f t="shared" si="45"/>
        <v>0</v>
      </c>
      <c r="FK19" s="179"/>
      <c r="FL19" s="179"/>
      <c r="FM19" s="68">
        <v>0</v>
      </c>
      <c r="FN19" s="62">
        <f t="shared" si="43"/>
        <v>0</v>
      </c>
      <c r="FO19" s="58"/>
      <c r="FP19" s="26"/>
      <c r="FQ19" s="1"/>
      <c r="FR19" s="1"/>
    </row>
    <row r="20" spans="2:174" ht="13.9" customHeight="1" x14ac:dyDescent="0.2">
      <c r="B20" s="33"/>
      <c r="C20" s="126">
        <v>4150</v>
      </c>
      <c r="D20" s="234" t="s">
        <v>427</v>
      </c>
      <c r="E20" s="234"/>
      <c r="F20" s="215">
        <v>0</v>
      </c>
      <c r="G20" s="215">
        <v>0</v>
      </c>
      <c r="H20" s="215">
        <v>15.08</v>
      </c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6">
        <f t="shared" si="31"/>
        <v>0</v>
      </c>
      <c r="Y20" s="224">
        <f t="shared" si="17"/>
        <v>0</v>
      </c>
      <c r="Z20" s="226">
        <f t="shared" si="18"/>
        <v>15.08</v>
      </c>
      <c r="AA20" s="26"/>
      <c r="AC20" s="27"/>
      <c r="AD20" s="130">
        <v>1150</v>
      </c>
      <c r="AE20" s="223" t="s">
        <v>114</v>
      </c>
      <c r="AF20" s="223"/>
      <c r="AG20" s="291">
        <v>275407.78000000003</v>
      </c>
      <c r="AH20" s="291">
        <v>275407.78000000003</v>
      </c>
      <c r="AI20" s="291">
        <v>275407.78000000003</v>
      </c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6">
        <f t="shared" si="20"/>
        <v>275407.78000000003</v>
      </c>
      <c r="AZ20" s="224">
        <f t="shared" si="21"/>
        <v>275407.78000000003</v>
      </c>
      <c r="BA20" s="226">
        <f t="shared" si="22"/>
        <v>275407.78000000003</v>
      </c>
      <c r="BB20" s="26"/>
      <c r="BD20" s="27"/>
      <c r="BE20" s="130">
        <v>4150</v>
      </c>
      <c r="BF20" s="223" t="s">
        <v>427</v>
      </c>
      <c r="BG20" s="223"/>
      <c r="BH20" s="215">
        <v>0</v>
      </c>
      <c r="BI20" s="215">
        <v>0</v>
      </c>
      <c r="BJ20" s="215">
        <v>0</v>
      </c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6">
        <f t="shared" si="23"/>
        <v>0</v>
      </c>
      <c r="CA20" s="224">
        <f t="shared" si="24"/>
        <v>0</v>
      </c>
      <c r="CB20" s="226">
        <f t="shared" si="25"/>
        <v>0</v>
      </c>
      <c r="CC20" s="26"/>
      <c r="CE20" s="33"/>
      <c r="CF20" s="126" t="s">
        <v>66</v>
      </c>
      <c r="CG20" s="319" t="s">
        <v>21</v>
      </c>
      <c r="CH20" s="319"/>
      <c r="CI20" s="54">
        <f t="shared" si="26"/>
        <v>42084006.879999995</v>
      </c>
      <c r="CJ20" s="54">
        <f t="shared" si="26"/>
        <v>34875432</v>
      </c>
      <c r="CK20" s="54">
        <f t="shared" si="26"/>
        <v>33415692.18</v>
      </c>
      <c r="CL20" s="143" t="s">
        <v>79</v>
      </c>
      <c r="CM20" s="319" t="s">
        <v>22</v>
      </c>
      <c r="CN20" s="319"/>
      <c r="CO20" s="173">
        <f t="shared" si="46"/>
        <v>0</v>
      </c>
      <c r="CP20" s="173">
        <f t="shared" si="47"/>
        <v>0</v>
      </c>
      <c r="CQ20" s="173">
        <f t="shared" si="48"/>
        <v>0</v>
      </c>
      <c r="CR20" s="51"/>
      <c r="CS20" s="26"/>
      <c r="CT20" s="1"/>
      <c r="CU20" s="27"/>
      <c r="CV20" s="130" t="s">
        <v>164</v>
      </c>
      <c r="CW20" s="319" t="s">
        <v>118</v>
      </c>
      <c r="CX20" s="319"/>
      <c r="CY20" s="54">
        <f t="shared" si="28"/>
        <v>0</v>
      </c>
      <c r="CZ20" s="54">
        <f t="shared" si="28"/>
        <v>0</v>
      </c>
      <c r="DA20" s="54">
        <f t="shared" si="28"/>
        <v>0</v>
      </c>
      <c r="DB20" s="143" t="s">
        <v>180</v>
      </c>
      <c r="DC20" s="319" t="s">
        <v>119</v>
      </c>
      <c r="DD20" s="319"/>
      <c r="DE20" s="54">
        <f t="shared" si="29"/>
        <v>0</v>
      </c>
      <c r="DF20" s="54">
        <f t="shared" si="29"/>
        <v>0</v>
      </c>
      <c r="DG20" s="54">
        <f t="shared" si="29"/>
        <v>0</v>
      </c>
      <c r="DH20" s="42"/>
      <c r="DI20" s="77"/>
      <c r="DJ20" s="1"/>
      <c r="DK20" s="27"/>
      <c r="DL20" s="130" t="s">
        <v>164</v>
      </c>
      <c r="DM20" s="319" t="s">
        <v>118</v>
      </c>
      <c r="DN20" s="319"/>
      <c r="DO20" s="54">
        <f t="shared" si="8"/>
        <v>0</v>
      </c>
      <c r="DP20" s="54">
        <f t="shared" si="9"/>
        <v>0</v>
      </c>
      <c r="DQ20" s="54">
        <f t="shared" si="10"/>
        <v>0</v>
      </c>
      <c r="DR20" s="54">
        <f t="shared" si="11"/>
        <v>0</v>
      </c>
      <c r="DS20" s="143" t="s">
        <v>180</v>
      </c>
      <c r="DT20" s="319" t="s">
        <v>119</v>
      </c>
      <c r="DU20" s="319"/>
      <c r="DV20" s="54">
        <f t="shared" si="12"/>
        <v>0</v>
      </c>
      <c r="DW20" s="54">
        <f t="shared" si="13"/>
        <v>0</v>
      </c>
      <c r="DX20" s="54">
        <f t="shared" si="14"/>
        <v>0</v>
      </c>
      <c r="DY20" s="54">
        <f t="shared" si="15"/>
        <v>0</v>
      </c>
      <c r="DZ20" s="42"/>
      <c r="EA20" s="77"/>
      <c r="EB20" s="1"/>
      <c r="EC20" s="27"/>
      <c r="ED20" s="126" t="s">
        <v>64</v>
      </c>
      <c r="EE20" s="202"/>
      <c r="EF20" s="4" t="s">
        <v>17</v>
      </c>
      <c r="EG20" s="54">
        <f t="shared" si="42"/>
        <v>0</v>
      </c>
      <c r="EH20" s="54">
        <f t="shared" si="38"/>
        <v>0</v>
      </c>
      <c r="EI20" s="160"/>
      <c r="EJ20" s="298" t="s">
        <v>199</v>
      </c>
      <c r="EK20" s="298"/>
      <c r="EL20" s="182">
        <f>SUM(EL21:EL23)</f>
        <v>3178940.4400000051</v>
      </c>
      <c r="EM20" s="182">
        <f t="shared" ref="EM20" si="49">SUM(EM21:EM23)</f>
        <v>1487703.169999996</v>
      </c>
      <c r="EN20" s="42"/>
      <c r="EO20" s="26"/>
      <c r="EP20" s="1"/>
      <c r="EQ20" s="27"/>
      <c r="ER20" s="126" t="s">
        <v>64</v>
      </c>
      <c r="ES20" s="1"/>
      <c r="ET20" s="4" t="s">
        <v>17</v>
      </c>
      <c r="EU20" s="54">
        <f t="shared" si="39"/>
        <v>0</v>
      </c>
      <c r="EV20" s="54">
        <f t="shared" si="40"/>
        <v>0</v>
      </c>
      <c r="EW20" s="160"/>
      <c r="EX20" s="279" t="s">
        <v>199</v>
      </c>
      <c r="EY20" s="279"/>
      <c r="EZ20" s="182">
        <f>SUM(EZ21:EZ23)</f>
        <v>0</v>
      </c>
      <c r="FA20" s="182">
        <f t="shared" ref="FA20" si="50">SUM(FA21:FA23)</f>
        <v>0</v>
      </c>
      <c r="FB20" s="42"/>
      <c r="FC20" s="26"/>
      <c r="FD20" s="26"/>
      <c r="FE20" s="1"/>
      <c r="FF20" s="27"/>
      <c r="FG20" s="130"/>
      <c r="FH20" s="301"/>
      <c r="FI20" s="56"/>
      <c r="FJ20" s="177"/>
      <c r="FK20" s="177"/>
      <c r="FL20" s="177"/>
      <c r="FM20" s="62"/>
      <c r="FN20" s="62"/>
      <c r="FO20" s="58"/>
      <c r="FP20" s="26"/>
      <c r="FQ20" s="1"/>
      <c r="FR20" s="1"/>
    </row>
    <row r="21" spans="2:174" ht="13.9" customHeight="1" x14ac:dyDescent="0.2">
      <c r="B21" s="33"/>
      <c r="C21" s="126">
        <v>4160</v>
      </c>
      <c r="D21" s="234" t="s">
        <v>428</v>
      </c>
      <c r="E21" s="234"/>
      <c r="F21" s="215">
        <v>0</v>
      </c>
      <c r="G21" s="215">
        <v>0</v>
      </c>
      <c r="H21" s="215">
        <v>0</v>
      </c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6">
        <f t="shared" si="31"/>
        <v>0</v>
      </c>
      <c r="Y21" s="224">
        <f t="shared" si="17"/>
        <v>0</v>
      </c>
      <c r="Z21" s="226">
        <f t="shared" si="18"/>
        <v>0</v>
      </c>
      <c r="AA21" s="26"/>
      <c r="AC21" s="27"/>
      <c r="AD21" s="130">
        <v>1160</v>
      </c>
      <c r="AE21" s="223" t="s">
        <v>474</v>
      </c>
      <c r="AF21" s="223"/>
      <c r="AG21" s="215">
        <v>0</v>
      </c>
      <c r="AH21" s="215">
        <v>0</v>
      </c>
      <c r="AI21" s="215">
        <v>0</v>
      </c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6">
        <f t="shared" si="20"/>
        <v>0</v>
      </c>
      <c r="AZ21" s="224">
        <f t="shared" si="21"/>
        <v>0</v>
      </c>
      <c r="BA21" s="226">
        <f t="shared" si="22"/>
        <v>0</v>
      </c>
      <c r="BB21" s="26"/>
      <c r="BD21" s="27"/>
      <c r="BE21" s="130">
        <v>4160</v>
      </c>
      <c r="BF21" s="223" t="s">
        <v>428</v>
      </c>
      <c r="BG21" s="223"/>
      <c r="BH21" s="215">
        <v>0</v>
      </c>
      <c r="BI21" s="215">
        <v>0</v>
      </c>
      <c r="BJ21" s="215">
        <v>0</v>
      </c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6">
        <f t="shared" si="23"/>
        <v>0</v>
      </c>
      <c r="CA21" s="224">
        <f t="shared" si="24"/>
        <v>0</v>
      </c>
      <c r="CB21" s="226">
        <f t="shared" si="25"/>
        <v>0</v>
      </c>
      <c r="CC21" s="26"/>
      <c r="CE21" s="33"/>
      <c r="CF21" s="126" t="s">
        <v>67</v>
      </c>
      <c r="CG21" s="321" t="s">
        <v>23</v>
      </c>
      <c r="CH21" s="321"/>
      <c r="CI21" s="54">
        <f t="shared" si="26"/>
        <v>0</v>
      </c>
      <c r="CJ21" s="54">
        <f t="shared" si="26"/>
        <v>0</v>
      </c>
      <c r="CK21" s="54">
        <f t="shared" si="26"/>
        <v>0</v>
      </c>
      <c r="CL21" s="143" t="s">
        <v>80</v>
      </c>
      <c r="CM21" s="319" t="s">
        <v>24</v>
      </c>
      <c r="CN21" s="319"/>
      <c r="CO21" s="173">
        <f t="shared" si="46"/>
        <v>0</v>
      </c>
      <c r="CP21" s="173">
        <f t="shared" si="47"/>
        <v>0</v>
      </c>
      <c r="CQ21" s="173">
        <f t="shared" si="48"/>
        <v>0</v>
      </c>
      <c r="CR21" s="51"/>
      <c r="CS21" s="26"/>
      <c r="CT21" s="1"/>
      <c r="CU21" s="27"/>
      <c r="CV21" s="131"/>
      <c r="CW21" s="308" t="s">
        <v>121</v>
      </c>
      <c r="CX21" s="308"/>
      <c r="CY21" s="48">
        <f>+CY13</f>
        <v>31015041.280000005</v>
      </c>
      <c r="CZ21" s="48">
        <f t="shared" ref="CZ21:DA21" si="51">+CZ13</f>
        <v>23177667.43</v>
      </c>
      <c r="DA21" s="48">
        <f t="shared" si="51"/>
        <v>20945065.66</v>
      </c>
      <c r="DB21" s="143" t="s">
        <v>181</v>
      </c>
      <c r="DC21" s="319" t="s">
        <v>120</v>
      </c>
      <c r="DD21" s="319"/>
      <c r="DE21" s="54">
        <f t="shared" si="29"/>
        <v>0</v>
      </c>
      <c r="DF21" s="54">
        <f t="shared" si="29"/>
        <v>0</v>
      </c>
      <c r="DG21" s="54">
        <f t="shared" si="29"/>
        <v>0</v>
      </c>
      <c r="DH21" s="42"/>
      <c r="DI21" s="77"/>
      <c r="DJ21" s="1"/>
      <c r="DK21" s="27"/>
      <c r="DL21" s="130"/>
      <c r="DM21" s="308"/>
      <c r="DN21" s="308"/>
      <c r="DO21" s="54"/>
      <c r="DP21" s="54"/>
      <c r="DQ21" s="54"/>
      <c r="DR21" s="54"/>
      <c r="DS21" s="143" t="s">
        <v>181</v>
      </c>
      <c r="DT21" s="319" t="s">
        <v>120</v>
      </c>
      <c r="DU21" s="319"/>
      <c r="DV21" s="54">
        <f t="shared" si="12"/>
        <v>0</v>
      </c>
      <c r="DW21" s="54">
        <f t="shared" si="13"/>
        <v>0</v>
      </c>
      <c r="DX21" s="54">
        <f t="shared" si="14"/>
        <v>0</v>
      </c>
      <c r="DY21" s="54">
        <f t="shared" si="15"/>
        <v>0</v>
      </c>
      <c r="DZ21" s="42"/>
      <c r="EA21" s="77"/>
      <c r="EB21" s="1"/>
      <c r="EC21" s="27"/>
      <c r="ED21" s="126" t="s">
        <v>65</v>
      </c>
      <c r="EE21" s="202"/>
      <c r="EF21" s="4" t="s">
        <v>19</v>
      </c>
      <c r="EG21" s="54">
        <f t="shared" si="42"/>
        <v>0</v>
      </c>
      <c r="EH21" s="54">
        <f t="shared" si="38"/>
        <v>0</v>
      </c>
      <c r="EI21" s="163" t="s">
        <v>167</v>
      </c>
      <c r="EJ21" s="202"/>
      <c r="EK21" s="9" t="s">
        <v>202</v>
      </c>
      <c r="EL21" s="173">
        <f>+DP27-DO27+CO50</f>
        <v>2450469.1700000018</v>
      </c>
      <c r="EM21" s="173">
        <f>+DR27-DQ27+CP50</f>
        <v>1006074.3299999982</v>
      </c>
      <c r="EN21" s="42"/>
      <c r="EO21" s="26"/>
      <c r="EP21" s="1"/>
      <c r="EQ21" s="27"/>
      <c r="ER21" s="126" t="s">
        <v>65</v>
      </c>
      <c r="ES21" s="1"/>
      <c r="ET21" s="4" t="s">
        <v>19</v>
      </c>
      <c r="EU21" s="54">
        <f t="shared" si="39"/>
        <v>0</v>
      </c>
      <c r="EV21" s="54">
        <f t="shared" si="40"/>
        <v>0</v>
      </c>
      <c r="EW21" s="163" t="s">
        <v>167</v>
      </c>
      <c r="EX21" s="1"/>
      <c r="EY21" s="9" t="s">
        <v>202</v>
      </c>
      <c r="EZ21" s="173">
        <f t="shared" ref="EZ21:FA23" si="52">+BZ51</f>
        <v>0</v>
      </c>
      <c r="FA21" s="173">
        <f t="shared" si="52"/>
        <v>0</v>
      </c>
      <c r="FB21" s="42"/>
      <c r="FC21" s="26"/>
      <c r="FD21" s="26"/>
      <c r="FE21" s="1"/>
      <c r="FF21" s="27"/>
      <c r="FG21" s="130"/>
      <c r="FH21" s="322" t="s">
        <v>235</v>
      </c>
      <c r="FI21" s="322"/>
      <c r="FJ21" s="178"/>
      <c r="FK21" s="178">
        <f>SUM(FK22:FK25)+FK14</f>
        <v>15397234.58</v>
      </c>
      <c r="FL21" s="178"/>
      <c r="FM21" s="67">
        <f>SUM(FM22:FM25)</f>
        <v>0</v>
      </c>
      <c r="FN21" s="67">
        <f t="shared" ref="FN21:FN25" si="53">SUM(FJ21:FM21)</f>
        <v>15397234.58</v>
      </c>
      <c r="FO21" s="58"/>
      <c r="FP21" s="26"/>
      <c r="FQ21" s="1"/>
      <c r="FR21" s="1"/>
    </row>
    <row r="22" spans="2:174" ht="13.9" customHeight="1" x14ac:dyDescent="0.2">
      <c r="B22" s="33"/>
      <c r="C22" s="126">
        <v>4170</v>
      </c>
      <c r="D22" s="234" t="s">
        <v>429</v>
      </c>
      <c r="E22" s="234"/>
      <c r="F22" s="215">
        <v>41133485.329999998</v>
      </c>
      <c r="G22" s="215">
        <v>34224114.850000001</v>
      </c>
      <c r="H22" s="215">
        <v>32451585.41</v>
      </c>
      <c r="I22" s="215">
        <v>303660</v>
      </c>
      <c r="J22" s="215">
        <v>150680</v>
      </c>
      <c r="K22" s="215">
        <v>165840</v>
      </c>
      <c r="L22" s="304">
        <v>646861.55000000005</v>
      </c>
      <c r="M22" s="304">
        <v>500637.15</v>
      </c>
      <c r="N22" s="304">
        <v>798266.77</v>
      </c>
      <c r="O22" s="215"/>
      <c r="P22" s="215"/>
      <c r="Q22" s="215"/>
      <c r="R22" s="215"/>
      <c r="S22" s="215"/>
      <c r="T22" s="215"/>
      <c r="U22" s="215"/>
      <c r="V22" s="215"/>
      <c r="W22" s="215"/>
      <c r="X22" s="216">
        <f t="shared" si="31"/>
        <v>42084006.879999995</v>
      </c>
      <c r="Y22" s="224">
        <f t="shared" si="17"/>
        <v>34875432</v>
      </c>
      <c r="Z22" s="226">
        <f t="shared" si="18"/>
        <v>33415692.18</v>
      </c>
      <c r="AA22" s="26"/>
      <c r="AC22" s="27"/>
      <c r="AD22" s="130">
        <v>1190</v>
      </c>
      <c r="AE22" s="223" t="s">
        <v>475</v>
      </c>
      <c r="AF22" s="223"/>
      <c r="AG22" s="215">
        <v>0</v>
      </c>
      <c r="AH22" s="215">
        <v>0</v>
      </c>
      <c r="AI22" s="215">
        <v>0</v>
      </c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6">
        <f t="shared" si="20"/>
        <v>0</v>
      </c>
      <c r="AZ22" s="224">
        <f t="shared" si="21"/>
        <v>0</v>
      </c>
      <c r="BA22" s="226">
        <f t="shared" si="22"/>
        <v>0</v>
      </c>
      <c r="BB22" s="26"/>
      <c r="BD22" s="27"/>
      <c r="BE22" s="130">
        <v>4170</v>
      </c>
      <c r="BF22" s="223" t="s">
        <v>429</v>
      </c>
      <c r="BG22" s="223"/>
      <c r="BH22" s="215">
        <v>0</v>
      </c>
      <c r="BI22" s="215">
        <v>0</v>
      </c>
      <c r="BJ22" s="215">
        <v>0</v>
      </c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6">
        <f t="shared" si="23"/>
        <v>0</v>
      </c>
      <c r="CA22" s="224">
        <f t="shared" si="24"/>
        <v>0</v>
      </c>
      <c r="CB22" s="226">
        <f t="shared" si="25"/>
        <v>0</v>
      </c>
      <c r="CC22" s="26"/>
      <c r="CE22" s="33"/>
      <c r="CF22" s="127"/>
      <c r="CG22" s="112"/>
      <c r="CH22" s="117"/>
      <c r="CI22" s="66"/>
      <c r="CJ22" s="66"/>
      <c r="CK22" s="66"/>
      <c r="CL22" s="143" t="s">
        <v>240</v>
      </c>
      <c r="CM22" s="319" t="s">
        <v>25</v>
      </c>
      <c r="CN22" s="319"/>
      <c r="CO22" s="173">
        <f t="shared" si="46"/>
        <v>538785.56000000006</v>
      </c>
      <c r="CP22" s="173">
        <f t="shared" si="47"/>
        <v>1743893.83</v>
      </c>
      <c r="CQ22" s="173">
        <f t="shared" si="48"/>
        <v>1937680.7699999998</v>
      </c>
      <c r="CR22" s="51"/>
      <c r="CS22" s="26"/>
      <c r="CT22" s="1"/>
      <c r="CU22" s="27"/>
      <c r="CV22" s="131"/>
      <c r="CW22" s="302"/>
      <c r="CX22" s="301"/>
      <c r="CY22" s="50"/>
      <c r="CZ22" s="50"/>
      <c r="DA22" s="50"/>
      <c r="DB22" s="149"/>
      <c r="DC22" s="308" t="s">
        <v>122</v>
      </c>
      <c r="DD22" s="308"/>
      <c r="DE22" s="48">
        <f>+DE13</f>
        <v>5874701.5199999996</v>
      </c>
      <c r="DF22" s="48">
        <f t="shared" ref="DF22:DG22" si="54">+DF13</f>
        <v>4209282.25</v>
      </c>
      <c r="DG22" s="48">
        <f t="shared" si="54"/>
        <v>3195972.29</v>
      </c>
      <c r="DH22" s="42"/>
      <c r="DI22" s="77"/>
      <c r="DJ22" s="1"/>
      <c r="DK22" s="27"/>
      <c r="DL22" s="130"/>
      <c r="DM22" s="195"/>
      <c r="DN22" s="196"/>
      <c r="DO22" s="54"/>
      <c r="DP22" s="54"/>
      <c r="DQ22" s="54"/>
      <c r="DR22" s="54"/>
      <c r="DS22" s="149"/>
      <c r="DT22" s="308"/>
      <c r="DU22" s="308"/>
      <c r="DV22" s="54"/>
      <c r="DW22" s="54"/>
      <c r="DX22" s="54"/>
      <c r="DY22" s="54"/>
      <c r="DZ22" s="42"/>
      <c r="EA22" s="77"/>
      <c r="EB22" s="1"/>
      <c r="EC22" s="27"/>
      <c r="ED22" s="126" t="s">
        <v>66</v>
      </c>
      <c r="EE22" s="202"/>
      <c r="EF22" s="4" t="s">
        <v>21</v>
      </c>
      <c r="EG22" s="54">
        <f t="shared" si="42"/>
        <v>42084006.879999995</v>
      </c>
      <c r="EH22" s="54">
        <f t="shared" si="38"/>
        <v>34875432</v>
      </c>
      <c r="EI22" s="163" t="s">
        <v>168</v>
      </c>
      <c r="EJ22" s="202"/>
      <c r="EK22" s="9" t="s">
        <v>131</v>
      </c>
      <c r="EL22" s="173">
        <f>+DP28+DP29-DO28-DO29</f>
        <v>728471.27000000328</v>
      </c>
      <c r="EM22" s="173">
        <f>+DR28+DR29-DQ28-DQ29</f>
        <v>481628.83999999776</v>
      </c>
      <c r="EN22" s="42"/>
      <c r="EO22" s="26"/>
      <c r="EP22" s="1"/>
      <c r="EQ22" s="27"/>
      <c r="ER22" s="126" t="s">
        <v>66</v>
      </c>
      <c r="ES22" s="1"/>
      <c r="ET22" s="4" t="s">
        <v>21</v>
      </c>
      <c r="EU22" s="54">
        <f t="shared" si="39"/>
        <v>0</v>
      </c>
      <c r="EV22" s="54">
        <f t="shared" si="40"/>
        <v>0</v>
      </c>
      <c r="EW22" s="163" t="s">
        <v>168</v>
      </c>
      <c r="EX22" s="1"/>
      <c r="EY22" s="9" t="s">
        <v>131</v>
      </c>
      <c r="EZ22" s="173">
        <f t="shared" si="52"/>
        <v>0</v>
      </c>
      <c r="FA22" s="173">
        <f t="shared" si="52"/>
        <v>0</v>
      </c>
      <c r="FB22" s="42"/>
      <c r="FC22" s="26"/>
      <c r="FD22" s="26"/>
      <c r="FE22" s="1"/>
      <c r="FF22" s="27"/>
      <c r="FG22" s="130" t="s">
        <v>191</v>
      </c>
      <c r="FH22" s="319" t="s">
        <v>236</v>
      </c>
      <c r="FI22" s="319"/>
      <c r="FJ22" s="179"/>
      <c r="FK22" s="173">
        <f>+DF42</f>
        <v>2695329.8900000006</v>
      </c>
      <c r="FL22" s="179"/>
      <c r="FM22" s="68">
        <v>0</v>
      </c>
      <c r="FN22" s="62">
        <f t="shared" si="53"/>
        <v>2695329.8900000006</v>
      </c>
      <c r="FO22" s="58"/>
      <c r="FP22" s="26"/>
      <c r="FQ22" s="1"/>
      <c r="FR22" s="1"/>
    </row>
    <row r="23" spans="2:174" ht="13.9" customHeight="1" x14ac:dyDescent="0.2">
      <c r="B23" s="33"/>
      <c r="C23" s="126">
        <v>4190</v>
      </c>
      <c r="D23" s="234" t="s">
        <v>430</v>
      </c>
      <c r="E23" s="234"/>
      <c r="F23" s="215">
        <v>0</v>
      </c>
      <c r="G23" s="215">
        <v>0</v>
      </c>
      <c r="H23" s="215">
        <v>0</v>
      </c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6">
        <f t="shared" si="31"/>
        <v>0</v>
      </c>
      <c r="Y23" s="224">
        <f t="shared" si="17"/>
        <v>0</v>
      </c>
      <c r="Z23" s="226">
        <f t="shared" si="18"/>
        <v>0</v>
      </c>
      <c r="AA23" s="26"/>
      <c r="AC23" s="27"/>
      <c r="AD23" s="131">
        <v>1200</v>
      </c>
      <c r="AE23" s="232" t="s">
        <v>476</v>
      </c>
      <c r="AF23" s="232"/>
      <c r="AG23" s="235">
        <f>SUM(AG24:AG32)</f>
        <v>40661864.25</v>
      </c>
      <c r="AH23" s="235">
        <f t="shared" ref="AH23:AO23" si="55">SUM(AH24:AH32)</f>
        <v>37864907.229999989</v>
      </c>
      <c r="AI23" s="235">
        <f t="shared" si="55"/>
        <v>37604307.069999993</v>
      </c>
      <c r="AJ23" s="235">
        <f t="shared" si="55"/>
        <v>272067.31000000006</v>
      </c>
      <c r="AK23" s="235">
        <f t="shared" si="55"/>
        <v>267057.34999999998</v>
      </c>
      <c r="AL23" s="235">
        <f t="shared" si="55"/>
        <v>118831.93000000001</v>
      </c>
      <c r="AM23" s="235">
        <f t="shared" si="55"/>
        <v>2042448.0700000003</v>
      </c>
      <c r="AN23" s="235">
        <f t="shared" si="55"/>
        <v>2006307.1</v>
      </c>
      <c r="AO23" s="235">
        <f t="shared" si="55"/>
        <v>926816.88</v>
      </c>
      <c r="AP23" s="220"/>
      <c r="AQ23" s="220"/>
      <c r="AR23" s="220"/>
      <c r="AS23" s="220"/>
      <c r="AT23" s="220"/>
      <c r="AU23" s="220"/>
      <c r="AV23" s="220"/>
      <c r="AW23" s="220"/>
      <c r="AX23" s="220"/>
      <c r="AY23" s="221">
        <f t="shared" si="20"/>
        <v>42976379.630000003</v>
      </c>
      <c r="AZ23" s="210">
        <f t="shared" si="21"/>
        <v>40138271.679999992</v>
      </c>
      <c r="BA23" s="212">
        <f t="shared" si="22"/>
        <v>38649955.879999995</v>
      </c>
      <c r="BB23" s="26"/>
      <c r="BD23" s="27"/>
      <c r="BE23" s="130">
        <v>4190</v>
      </c>
      <c r="BF23" s="223" t="s">
        <v>515</v>
      </c>
      <c r="BG23" s="223"/>
      <c r="BH23" s="215">
        <v>0</v>
      </c>
      <c r="BI23" s="215">
        <v>0</v>
      </c>
      <c r="BJ23" s="215">
        <v>0</v>
      </c>
      <c r="BK23" s="245"/>
      <c r="BL23" s="245"/>
      <c r="BM23" s="24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6">
        <f t="shared" si="23"/>
        <v>0</v>
      </c>
      <c r="CA23" s="224">
        <f t="shared" si="24"/>
        <v>0</v>
      </c>
      <c r="CB23" s="226">
        <f t="shared" si="25"/>
        <v>0</v>
      </c>
      <c r="CC23" s="26"/>
      <c r="CE23" s="33"/>
      <c r="CF23" s="127"/>
      <c r="CG23" s="322" t="s">
        <v>26</v>
      </c>
      <c r="CH23" s="322"/>
      <c r="CI23" s="50">
        <f>SUM(CI24:CI25)</f>
        <v>11218541.780000001</v>
      </c>
      <c r="CJ23" s="50">
        <f t="shared" ref="CJ23:CK23" si="56">SUM(CJ24:CJ25)</f>
        <v>12217603.920000002</v>
      </c>
      <c r="CK23" s="50">
        <f t="shared" si="56"/>
        <v>12185422.470000001</v>
      </c>
      <c r="CL23" s="143" t="s">
        <v>81</v>
      </c>
      <c r="CM23" s="319" t="s">
        <v>27</v>
      </c>
      <c r="CN23" s="319"/>
      <c r="CO23" s="173">
        <f t="shared" si="46"/>
        <v>0</v>
      </c>
      <c r="CP23" s="173">
        <f t="shared" si="47"/>
        <v>0</v>
      </c>
      <c r="CQ23" s="173">
        <f t="shared" si="48"/>
        <v>0</v>
      </c>
      <c r="CR23" s="51"/>
      <c r="CS23" s="26"/>
      <c r="CT23" s="1"/>
      <c r="CU23" s="27"/>
      <c r="CV23" s="131"/>
      <c r="CW23" s="302"/>
      <c r="CX23" s="301"/>
      <c r="CY23" s="50"/>
      <c r="CZ23" s="50"/>
      <c r="DA23" s="50"/>
      <c r="DB23" s="149"/>
      <c r="DC23" s="202"/>
      <c r="DD23" s="202"/>
      <c r="DE23" s="202"/>
      <c r="DF23" s="202"/>
      <c r="DG23" s="202"/>
      <c r="DH23" s="42"/>
      <c r="DI23" s="77"/>
      <c r="DJ23" s="1"/>
      <c r="DK23" s="27"/>
      <c r="DL23" s="130"/>
      <c r="DM23" s="195"/>
      <c r="DN23" s="196"/>
      <c r="DO23" s="54"/>
      <c r="DP23" s="54"/>
      <c r="DQ23" s="54"/>
      <c r="DR23" s="54"/>
      <c r="DS23" s="149"/>
      <c r="DT23" s="202"/>
      <c r="DU23" s="202"/>
      <c r="DV23" s="54"/>
      <c r="DW23" s="54"/>
      <c r="DX23" s="54"/>
      <c r="DY23" s="54"/>
      <c r="DZ23" s="42"/>
      <c r="EA23" s="77"/>
      <c r="EB23" s="1"/>
      <c r="EC23" s="27"/>
      <c r="ED23" s="126" t="s">
        <v>67</v>
      </c>
      <c r="EE23" s="202"/>
      <c r="EF23" s="4" t="s">
        <v>23</v>
      </c>
      <c r="EG23" s="54">
        <f t="shared" si="42"/>
        <v>0</v>
      </c>
      <c r="EH23" s="54">
        <f t="shared" si="38"/>
        <v>0</v>
      </c>
      <c r="EI23" s="163" t="s">
        <v>169</v>
      </c>
      <c r="EJ23" s="202"/>
      <c r="EK23" s="9" t="s">
        <v>206</v>
      </c>
      <c r="EL23" s="173">
        <f>+DP25</f>
        <v>0</v>
      </c>
      <c r="EM23" s="173">
        <f>+DR25</f>
        <v>0</v>
      </c>
      <c r="EN23" s="42"/>
      <c r="EO23" s="26"/>
      <c r="EP23" s="1"/>
      <c r="EQ23" s="27"/>
      <c r="ER23" s="126" t="s">
        <v>67</v>
      </c>
      <c r="ES23" s="1"/>
      <c r="ET23" s="4" t="s">
        <v>23</v>
      </c>
      <c r="EU23" s="54">
        <f t="shared" si="39"/>
        <v>0</v>
      </c>
      <c r="EV23" s="54">
        <f t="shared" si="40"/>
        <v>0</v>
      </c>
      <c r="EW23" s="163" t="s">
        <v>169</v>
      </c>
      <c r="EX23" s="1"/>
      <c r="EY23" s="9" t="s">
        <v>206</v>
      </c>
      <c r="EZ23" s="173">
        <f t="shared" si="52"/>
        <v>0</v>
      </c>
      <c r="FA23" s="173">
        <f t="shared" si="52"/>
        <v>0</v>
      </c>
      <c r="FB23" s="42"/>
      <c r="FC23" s="26"/>
      <c r="FD23" s="26"/>
      <c r="FE23" s="1"/>
      <c r="FF23" s="27"/>
      <c r="FG23" s="130" t="s">
        <v>192</v>
      </c>
      <c r="FH23" s="319" t="s">
        <v>149</v>
      </c>
      <c r="FI23" s="319"/>
      <c r="FJ23" s="179"/>
      <c r="FK23" s="173">
        <f t="shared" ref="FK23:FK25" si="57">+DF43</f>
        <v>12701904.689999999</v>
      </c>
      <c r="FL23" s="179"/>
      <c r="FM23" s="68">
        <v>0</v>
      </c>
      <c r="FN23" s="62">
        <f t="shared" si="53"/>
        <v>12701904.689999999</v>
      </c>
      <c r="FO23" s="58"/>
      <c r="FP23" s="26"/>
      <c r="FQ23" s="1"/>
      <c r="FR23" s="1"/>
    </row>
    <row r="24" spans="2:174" ht="13.9" customHeight="1" x14ac:dyDescent="0.2">
      <c r="B24" s="33"/>
      <c r="C24" s="127">
        <v>4200</v>
      </c>
      <c r="D24" s="233" t="s">
        <v>431</v>
      </c>
      <c r="E24" s="233"/>
      <c r="F24" s="210">
        <f>SUM(F25:F26)</f>
        <v>0</v>
      </c>
      <c r="G24" s="210">
        <f t="shared" ref="G24:N24" si="58">SUM(G25:G26)</f>
        <v>0</v>
      </c>
      <c r="H24" s="210">
        <f t="shared" si="58"/>
        <v>285747</v>
      </c>
      <c r="I24" s="210">
        <f t="shared" si="58"/>
        <v>2064218</v>
      </c>
      <c r="J24" s="210">
        <f t="shared" si="58"/>
        <v>2082034</v>
      </c>
      <c r="K24" s="210">
        <f t="shared" si="58"/>
        <v>2226934</v>
      </c>
      <c r="L24" s="210">
        <f t="shared" si="58"/>
        <v>9154323.7799999993</v>
      </c>
      <c r="M24" s="210">
        <f t="shared" si="58"/>
        <v>10135569.92</v>
      </c>
      <c r="N24" s="210">
        <f t="shared" si="58"/>
        <v>9672741.4700000007</v>
      </c>
      <c r="O24" s="231"/>
      <c r="P24" s="231"/>
      <c r="Q24" s="231"/>
      <c r="R24" s="231"/>
      <c r="S24" s="231"/>
      <c r="T24" s="231"/>
      <c r="U24" s="231"/>
      <c r="V24" s="231"/>
      <c r="W24" s="231"/>
      <c r="X24" s="221">
        <f t="shared" si="31"/>
        <v>11218541.779999999</v>
      </c>
      <c r="Y24" s="210">
        <f t="shared" si="17"/>
        <v>12217603.92</v>
      </c>
      <c r="Z24" s="212">
        <f t="shared" si="18"/>
        <v>12185422.470000001</v>
      </c>
      <c r="AA24" s="26"/>
      <c r="AC24" s="27"/>
      <c r="AD24" s="130">
        <v>1210</v>
      </c>
      <c r="AE24" s="223" t="s">
        <v>477</v>
      </c>
      <c r="AF24" s="223"/>
      <c r="AG24" s="224">
        <v>0</v>
      </c>
      <c r="AH24" s="224">
        <v>0</v>
      </c>
      <c r="AI24" s="224">
        <v>0</v>
      </c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16">
        <f t="shared" si="20"/>
        <v>0</v>
      </c>
      <c r="AZ24" s="224">
        <f t="shared" si="21"/>
        <v>0</v>
      </c>
      <c r="BA24" s="226">
        <f t="shared" si="22"/>
        <v>0</v>
      </c>
      <c r="BB24" s="100"/>
      <c r="BD24" s="27"/>
      <c r="BE24" s="130">
        <v>4210</v>
      </c>
      <c r="BF24" s="223" t="s">
        <v>432</v>
      </c>
      <c r="BG24" s="223"/>
      <c r="BH24" s="215">
        <v>0</v>
      </c>
      <c r="BI24" s="215">
        <v>0</v>
      </c>
      <c r="BJ24" s="215">
        <v>0</v>
      </c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16">
        <f t="shared" si="23"/>
        <v>0</v>
      </c>
      <c r="CA24" s="224">
        <f t="shared" si="24"/>
        <v>0</v>
      </c>
      <c r="CB24" s="226">
        <f t="shared" si="25"/>
        <v>0</v>
      </c>
      <c r="CC24" s="100"/>
      <c r="CE24" s="33"/>
      <c r="CF24" s="126" t="s">
        <v>68</v>
      </c>
      <c r="CG24" s="319" t="s">
        <v>28</v>
      </c>
      <c r="CH24" s="319"/>
      <c r="CI24" s="54">
        <f t="shared" ref="CI24:CK25" si="59">+X25</f>
        <v>1095089.82</v>
      </c>
      <c r="CJ24" s="54">
        <f t="shared" si="59"/>
        <v>2070941.96</v>
      </c>
      <c r="CK24" s="54">
        <f t="shared" si="59"/>
        <v>2627016.4700000002</v>
      </c>
      <c r="CL24" s="143" t="s">
        <v>82</v>
      </c>
      <c r="CM24" s="319" t="s">
        <v>29</v>
      </c>
      <c r="CN24" s="319"/>
      <c r="CO24" s="173">
        <f t="shared" si="46"/>
        <v>0</v>
      </c>
      <c r="CP24" s="173">
        <f t="shared" si="47"/>
        <v>0</v>
      </c>
      <c r="CQ24" s="173">
        <f t="shared" si="48"/>
        <v>0</v>
      </c>
      <c r="CR24" s="51"/>
      <c r="CS24" s="26"/>
      <c r="CT24" s="1"/>
      <c r="CU24" s="27"/>
      <c r="CV24" s="130"/>
      <c r="CW24" s="308" t="s">
        <v>123</v>
      </c>
      <c r="CX24" s="308"/>
      <c r="CY24" s="47">
        <f>SUM(CY25:CY33)</f>
        <v>42976379.630000003</v>
      </c>
      <c r="CZ24" s="47">
        <f t="shared" ref="CZ24:DA24" si="60">SUM(CZ25:CZ33)</f>
        <v>40138271.679999992</v>
      </c>
      <c r="DA24" s="47">
        <f t="shared" si="60"/>
        <v>38649955.879999995</v>
      </c>
      <c r="DB24" s="143"/>
      <c r="DC24" s="308" t="s">
        <v>124</v>
      </c>
      <c r="DD24" s="308"/>
      <c r="DE24" s="174">
        <f>SUM(DE25:DE30)</f>
        <v>0</v>
      </c>
      <c r="DF24" s="174">
        <f t="shared" ref="DF24:DG24" si="61">SUM(DF25:DF30)</f>
        <v>0</v>
      </c>
      <c r="DG24" s="174">
        <f t="shared" si="61"/>
        <v>0</v>
      </c>
      <c r="DH24" s="42"/>
      <c r="DI24" s="77"/>
      <c r="DJ24" s="1"/>
      <c r="DK24" s="27"/>
      <c r="DL24" s="130"/>
      <c r="DM24" s="308" t="s">
        <v>123</v>
      </c>
      <c r="DN24" s="308"/>
      <c r="DO24" s="49">
        <f t="shared" si="8"/>
        <v>0</v>
      </c>
      <c r="DP24" s="49">
        <f t="shared" si="9"/>
        <v>2838107.9500000104</v>
      </c>
      <c r="DQ24" s="49">
        <f t="shared" ref="DQ24:DQ33" si="62">IF((CZ24-DA24)&gt;0,0,-CZ24+DA24)</f>
        <v>0</v>
      </c>
      <c r="DR24" s="49">
        <f t="shared" ref="DR24:DR33" si="63">IF((CZ24-DA24)&gt;0,+CZ24-DA24,0)</f>
        <v>1488315.799999997</v>
      </c>
      <c r="DS24" s="143"/>
      <c r="DT24" s="308" t="s">
        <v>124</v>
      </c>
      <c r="DU24" s="308"/>
      <c r="DV24" s="49">
        <f t="shared" si="12"/>
        <v>0</v>
      </c>
      <c r="DW24" s="49">
        <f t="shared" si="13"/>
        <v>0</v>
      </c>
      <c r="DX24" s="49">
        <f t="shared" ref="DX24:DX50" si="64">IF((DF24-DG24)&gt;0,+DF24-DG24,0)</f>
        <v>0</v>
      </c>
      <c r="DY24" s="49">
        <f t="shared" ref="DY24:DY50" si="65">IF((DF24-DG24)&gt;0,0,-DF24+DG24)</f>
        <v>0</v>
      </c>
      <c r="DZ24" s="42"/>
      <c r="EA24" s="77"/>
      <c r="EB24" s="1"/>
      <c r="EC24" s="27"/>
      <c r="ED24" s="126" t="s">
        <v>68</v>
      </c>
      <c r="EE24" s="202"/>
      <c r="EF24" s="4" t="s">
        <v>28</v>
      </c>
      <c r="EG24" s="54">
        <f>+CI24</f>
        <v>1095089.82</v>
      </c>
      <c r="EH24" s="54">
        <f t="shared" ref="EH24:EH25" si="66">+CJ24</f>
        <v>2070941.96</v>
      </c>
      <c r="EI24" s="160"/>
      <c r="EJ24" s="312" t="s">
        <v>245</v>
      </c>
      <c r="EK24" s="312"/>
      <c r="EL24" s="182">
        <f>EL15-EL20</f>
        <v>-3178940.4400000051</v>
      </c>
      <c r="EM24" s="182">
        <f t="shared" ref="EM24" si="67">EM15-EM20</f>
        <v>-1487703.169999996</v>
      </c>
      <c r="EN24" s="42"/>
      <c r="EO24" s="26"/>
      <c r="EP24" s="1"/>
      <c r="EQ24" s="27"/>
      <c r="ER24" s="126" t="s">
        <v>68</v>
      </c>
      <c r="ES24" s="1"/>
      <c r="ET24" s="4" t="s">
        <v>28</v>
      </c>
      <c r="EU24" s="54">
        <f t="shared" si="39"/>
        <v>0</v>
      </c>
      <c r="EV24" s="54">
        <f t="shared" si="40"/>
        <v>0</v>
      </c>
      <c r="EW24" s="160"/>
      <c r="EX24" s="312" t="s">
        <v>245</v>
      </c>
      <c r="EY24" s="312"/>
      <c r="EZ24" s="182">
        <f>EZ15-EZ20</f>
        <v>0</v>
      </c>
      <c r="FA24" s="182">
        <f t="shared" ref="FA24" si="68">FA15-FA20</f>
        <v>0</v>
      </c>
      <c r="FB24" s="42"/>
      <c r="FC24" s="26"/>
      <c r="FD24" s="26"/>
      <c r="FE24" s="1"/>
      <c r="FF24" s="27"/>
      <c r="FG24" s="130" t="s">
        <v>193</v>
      </c>
      <c r="FH24" s="319" t="s">
        <v>237</v>
      </c>
      <c r="FI24" s="319"/>
      <c r="FJ24" s="179"/>
      <c r="FK24" s="173">
        <f t="shared" si="57"/>
        <v>0</v>
      </c>
      <c r="FL24" s="179"/>
      <c r="FM24" s="68">
        <v>0</v>
      </c>
      <c r="FN24" s="62">
        <f t="shared" si="53"/>
        <v>0</v>
      </c>
      <c r="FO24" s="58"/>
      <c r="FP24" s="26"/>
      <c r="FQ24" s="1"/>
      <c r="FR24" s="1"/>
    </row>
    <row r="25" spans="2:174" ht="13.9" customHeight="1" x14ac:dyDescent="0.2">
      <c r="B25" s="33"/>
      <c r="C25" s="126">
        <v>4210</v>
      </c>
      <c r="D25" s="234" t="s">
        <v>432</v>
      </c>
      <c r="E25" s="234"/>
      <c r="F25" s="224">
        <v>0</v>
      </c>
      <c r="G25" s="224">
        <v>0</v>
      </c>
      <c r="H25" s="224">
        <v>285747</v>
      </c>
      <c r="I25" s="224">
        <v>5394</v>
      </c>
      <c r="J25" s="224"/>
      <c r="K25" s="224"/>
      <c r="L25" s="224">
        <v>1089695.82</v>
      </c>
      <c r="M25" s="224">
        <v>2070941.96</v>
      </c>
      <c r="N25" s="224">
        <v>2341269.4700000002</v>
      </c>
      <c r="O25" s="224"/>
      <c r="P25" s="224"/>
      <c r="Q25" s="224"/>
      <c r="R25" s="224"/>
      <c r="S25" s="224"/>
      <c r="T25" s="224"/>
      <c r="U25" s="224"/>
      <c r="V25" s="224"/>
      <c r="W25" s="224"/>
      <c r="X25" s="216">
        <f t="shared" si="31"/>
        <v>1095089.82</v>
      </c>
      <c r="Y25" s="224">
        <f t="shared" si="17"/>
        <v>2070941.96</v>
      </c>
      <c r="Z25" s="226">
        <f t="shared" si="18"/>
        <v>2627016.4700000002</v>
      </c>
      <c r="AA25" s="26"/>
      <c r="AC25" s="27"/>
      <c r="AD25" s="130">
        <v>1220</v>
      </c>
      <c r="AE25" s="223" t="s">
        <v>478</v>
      </c>
      <c r="AF25" s="223"/>
      <c r="AG25" s="224">
        <v>0</v>
      </c>
      <c r="AH25" s="224">
        <v>0</v>
      </c>
      <c r="AI25" s="224">
        <v>0</v>
      </c>
      <c r="AJ25" s="245"/>
      <c r="AK25" s="245"/>
      <c r="AL25" s="245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16">
        <f t="shared" si="20"/>
        <v>0</v>
      </c>
      <c r="AZ25" s="224">
        <f t="shared" si="21"/>
        <v>0</v>
      </c>
      <c r="BA25" s="226">
        <f t="shared" si="22"/>
        <v>0</v>
      </c>
      <c r="BB25" s="100"/>
      <c r="BD25" s="27"/>
      <c r="BE25" s="130">
        <v>4220</v>
      </c>
      <c r="BF25" s="223" t="s">
        <v>433</v>
      </c>
      <c r="BG25" s="223"/>
      <c r="BH25" s="215">
        <v>0</v>
      </c>
      <c r="BI25" s="215">
        <v>0</v>
      </c>
      <c r="BJ25" s="215">
        <v>0</v>
      </c>
      <c r="BK25" s="245"/>
      <c r="BL25" s="245"/>
      <c r="BM25" s="245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16">
        <f t="shared" si="23"/>
        <v>0</v>
      </c>
      <c r="CA25" s="224">
        <f t="shared" si="24"/>
        <v>0</v>
      </c>
      <c r="CB25" s="226">
        <f t="shared" si="25"/>
        <v>0</v>
      </c>
      <c r="CC25" s="100"/>
      <c r="CE25" s="33"/>
      <c r="CF25" s="126" t="s">
        <v>69</v>
      </c>
      <c r="CG25" s="319" t="s">
        <v>30</v>
      </c>
      <c r="CH25" s="319"/>
      <c r="CI25" s="54">
        <f t="shared" si="59"/>
        <v>10123451.960000001</v>
      </c>
      <c r="CJ25" s="54">
        <f t="shared" si="59"/>
        <v>10146661.960000001</v>
      </c>
      <c r="CK25" s="54">
        <f t="shared" si="59"/>
        <v>9558406</v>
      </c>
      <c r="CL25" s="143" t="s">
        <v>83</v>
      </c>
      <c r="CM25" s="319" t="s">
        <v>31</v>
      </c>
      <c r="CN25" s="319"/>
      <c r="CO25" s="173">
        <f t="shared" si="46"/>
        <v>0</v>
      </c>
      <c r="CP25" s="173">
        <f t="shared" si="47"/>
        <v>0</v>
      </c>
      <c r="CQ25" s="173">
        <f t="shared" si="48"/>
        <v>0</v>
      </c>
      <c r="CR25" s="51"/>
      <c r="CS25" s="26"/>
      <c r="CT25" s="1"/>
      <c r="CU25" s="27"/>
      <c r="CV25" s="130" t="s">
        <v>165</v>
      </c>
      <c r="CW25" s="319" t="s">
        <v>125</v>
      </c>
      <c r="CX25" s="319"/>
      <c r="CY25" s="173">
        <f t="shared" ref="CY25:CY33" si="69">+AY24</f>
        <v>0</v>
      </c>
      <c r="CZ25" s="173">
        <f t="shared" ref="CZ25:CZ33" si="70">+AZ24</f>
        <v>0</v>
      </c>
      <c r="DA25" s="173">
        <f t="shared" ref="DA25:DA33" si="71">+BA24</f>
        <v>0</v>
      </c>
      <c r="DB25" s="143" t="s">
        <v>182</v>
      </c>
      <c r="DC25" s="319" t="s">
        <v>126</v>
      </c>
      <c r="DD25" s="319"/>
      <c r="DE25" s="54">
        <f t="shared" ref="DE25:DG30" si="72">+AY44</f>
        <v>0</v>
      </c>
      <c r="DF25" s="54">
        <f t="shared" si="72"/>
        <v>0</v>
      </c>
      <c r="DG25" s="54">
        <f t="shared" si="72"/>
        <v>0</v>
      </c>
      <c r="DH25" s="42"/>
      <c r="DI25" s="77"/>
      <c r="DJ25" s="1"/>
      <c r="DK25" s="27"/>
      <c r="DL25" s="130" t="s">
        <v>165</v>
      </c>
      <c r="DM25" s="319" t="s">
        <v>125</v>
      </c>
      <c r="DN25" s="319"/>
      <c r="DO25" s="54">
        <f t="shared" si="8"/>
        <v>0</v>
      </c>
      <c r="DP25" s="54">
        <f t="shared" si="9"/>
        <v>0</v>
      </c>
      <c r="DQ25" s="54">
        <f t="shared" si="62"/>
        <v>0</v>
      </c>
      <c r="DR25" s="54">
        <f t="shared" si="63"/>
        <v>0</v>
      </c>
      <c r="DS25" s="143" t="s">
        <v>182</v>
      </c>
      <c r="DT25" s="319" t="s">
        <v>126</v>
      </c>
      <c r="DU25" s="319"/>
      <c r="DV25" s="54">
        <f t="shared" si="12"/>
        <v>0</v>
      </c>
      <c r="DW25" s="54">
        <f t="shared" si="13"/>
        <v>0</v>
      </c>
      <c r="DX25" s="54">
        <f t="shared" si="64"/>
        <v>0</v>
      </c>
      <c r="DY25" s="54">
        <f t="shared" si="65"/>
        <v>0</v>
      </c>
      <c r="DZ25" s="42"/>
      <c r="EA25" s="77"/>
      <c r="EB25" s="1"/>
      <c r="EC25" s="27"/>
      <c r="ED25" s="126" t="s">
        <v>69</v>
      </c>
      <c r="EE25" s="202"/>
      <c r="EF25" s="4" t="s">
        <v>207</v>
      </c>
      <c r="EG25" s="173">
        <f>+CI25</f>
        <v>10123451.960000001</v>
      </c>
      <c r="EH25" s="173">
        <f t="shared" si="66"/>
        <v>10146661.960000001</v>
      </c>
      <c r="EI25" s="160"/>
      <c r="EJ25" s="200"/>
      <c r="EK25" s="8"/>
      <c r="EL25" s="181"/>
      <c r="EM25" s="181"/>
      <c r="EN25" s="42"/>
      <c r="EO25" s="26"/>
      <c r="EP25" s="1"/>
      <c r="EQ25" s="27"/>
      <c r="ER25" s="126" t="s">
        <v>69</v>
      </c>
      <c r="ES25" s="1"/>
      <c r="ET25" s="4" t="s">
        <v>207</v>
      </c>
      <c r="EU25" s="54">
        <f t="shared" si="39"/>
        <v>0</v>
      </c>
      <c r="EV25" s="54">
        <f t="shared" si="40"/>
        <v>0</v>
      </c>
      <c r="EW25" s="160"/>
      <c r="EX25" s="200"/>
      <c r="EY25" s="8"/>
      <c r="EZ25" s="181"/>
      <c r="FA25" s="181"/>
      <c r="FB25" s="42"/>
      <c r="FC25" s="26"/>
      <c r="FD25" s="26"/>
      <c r="FE25" s="1"/>
      <c r="FF25" s="27"/>
      <c r="FG25" s="130" t="s">
        <v>194</v>
      </c>
      <c r="FH25" s="319" t="s">
        <v>151</v>
      </c>
      <c r="FI25" s="319"/>
      <c r="FJ25" s="179"/>
      <c r="FK25" s="173">
        <f t="shared" si="57"/>
        <v>0</v>
      </c>
      <c r="FL25" s="179"/>
      <c r="FM25" s="68">
        <v>0</v>
      </c>
      <c r="FN25" s="62">
        <f t="shared" si="53"/>
        <v>0</v>
      </c>
      <c r="FO25" s="58"/>
      <c r="FP25" s="26"/>
      <c r="FQ25" s="1"/>
      <c r="FR25" s="1"/>
    </row>
    <row r="26" spans="2:174" ht="13.9" customHeight="1" x14ac:dyDescent="0.2">
      <c r="B26" s="33"/>
      <c r="C26" s="126">
        <v>4220</v>
      </c>
      <c r="D26" s="234" t="s">
        <v>433</v>
      </c>
      <c r="E26" s="234"/>
      <c r="F26" s="215">
        <v>0</v>
      </c>
      <c r="G26" s="215">
        <v>0</v>
      </c>
      <c r="H26" s="215">
        <v>0</v>
      </c>
      <c r="I26" s="215">
        <v>2058824</v>
      </c>
      <c r="J26" s="215">
        <v>2082034</v>
      </c>
      <c r="K26" s="215">
        <v>2226934</v>
      </c>
      <c r="L26" s="215">
        <v>8064627.96</v>
      </c>
      <c r="M26" s="215">
        <v>8064627.96</v>
      </c>
      <c r="N26" s="215">
        <v>7331472</v>
      </c>
      <c r="O26" s="215"/>
      <c r="P26" s="215"/>
      <c r="Q26" s="215"/>
      <c r="R26" s="215"/>
      <c r="S26" s="215"/>
      <c r="T26" s="215"/>
      <c r="U26" s="215"/>
      <c r="V26" s="215"/>
      <c r="W26" s="215"/>
      <c r="X26" s="216">
        <f t="shared" si="31"/>
        <v>10123451.960000001</v>
      </c>
      <c r="Y26" s="224">
        <f t="shared" si="17"/>
        <v>10146661.960000001</v>
      </c>
      <c r="Z26" s="226">
        <f t="shared" si="18"/>
        <v>9558406</v>
      </c>
      <c r="AA26" s="26"/>
      <c r="AC26" s="27"/>
      <c r="AD26" s="130">
        <v>1230</v>
      </c>
      <c r="AE26" s="223" t="s">
        <v>479</v>
      </c>
      <c r="AF26" s="223"/>
      <c r="AG26" s="291">
        <v>20640308.41</v>
      </c>
      <c r="AH26" s="291">
        <v>18189839.239999998</v>
      </c>
      <c r="AI26" s="291">
        <v>18189839.239999998</v>
      </c>
      <c r="AJ26" s="215"/>
      <c r="AK26" s="215"/>
      <c r="AL26" s="215"/>
      <c r="AM26" s="305">
        <v>1006074.33</v>
      </c>
      <c r="AN26" s="305">
        <v>1006074.33</v>
      </c>
      <c r="AO26" s="305">
        <v>0</v>
      </c>
      <c r="AP26" s="215"/>
      <c r="AQ26" s="215"/>
      <c r="AR26" s="215"/>
      <c r="AS26" s="215"/>
      <c r="AT26" s="215"/>
      <c r="AU26" s="215"/>
      <c r="AV26" s="215"/>
      <c r="AW26" s="215"/>
      <c r="AX26" s="215"/>
      <c r="AY26" s="216">
        <f t="shared" si="20"/>
        <v>21646382.739999998</v>
      </c>
      <c r="AZ26" s="224">
        <f t="shared" si="21"/>
        <v>19195913.569999997</v>
      </c>
      <c r="BA26" s="226">
        <f t="shared" si="22"/>
        <v>18189839.239999998</v>
      </c>
      <c r="BB26" s="100"/>
      <c r="BD26" s="27"/>
      <c r="BE26" s="130">
        <v>4400</v>
      </c>
      <c r="BF26" s="223" t="s">
        <v>516</v>
      </c>
      <c r="BG26" s="223"/>
      <c r="BH26" s="215">
        <v>0</v>
      </c>
      <c r="BI26" s="215">
        <v>0</v>
      </c>
      <c r="BJ26" s="215">
        <v>0</v>
      </c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6">
        <f t="shared" si="23"/>
        <v>0</v>
      </c>
      <c r="CA26" s="224">
        <f t="shared" si="24"/>
        <v>0</v>
      </c>
      <c r="CB26" s="226">
        <f t="shared" si="25"/>
        <v>0</v>
      </c>
      <c r="CC26" s="100"/>
      <c r="CE26" s="33"/>
      <c r="CF26" s="127"/>
      <c r="CG26" s="112"/>
      <c r="CH26" s="117"/>
      <c r="CI26" s="54"/>
      <c r="CJ26" s="54"/>
      <c r="CK26" s="54"/>
      <c r="CL26" s="143" t="s">
        <v>84</v>
      </c>
      <c r="CM26" s="319" t="s">
        <v>32</v>
      </c>
      <c r="CN26" s="319"/>
      <c r="CO26" s="173">
        <f t="shared" si="46"/>
        <v>0</v>
      </c>
      <c r="CP26" s="173">
        <f t="shared" si="47"/>
        <v>0</v>
      </c>
      <c r="CQ26" s="173">
        <f t="shared" si="48"/>
        <v>0</v>
      </c>
      <c r="CR26" s="51"/>
      <c r="CS26" s="26"/>
      <c r="CT26" s="1"/>
      <c r="CU26" s="27"/>
      <c r="CV26" s="130" t="s">
        <v>166</v>
      </c>
      <c r="CW26" s="319" t="s">
        <v>127</v>
      </c>
      <c r="CX26" s="319"/>
      <c r="CY26" s="173">
        <f t="shared" si="69"/>
        <v>0</v>
      </c>
      <c r="CZ26" s="173">
        <f t="shared" si="70"/>
        <v>0</v>
      </c>
      <c r="DA26" s="173">
        <f t="shared" si="71"/>
        <v>0</v>
      </c>
      <c r="DB26" s="143" t="s">
        <v>183</v>
      </c>
      <c r="DC26" s="319" t="s">
        <v>128</v>
      </c>
      <c r="DD26" s="319"/>
      <c r="DE26" s="54">
        <f t="shared" si="72"/>
        <v>0</v>
      </c>
      <c r="DF26" s="54">
        <f t="shared" si="72"/>
        <v>0</v>
      </c>
      <c r="DG26" s="54">
        <f t="shared" si="72"/>
        <v>0</v>
      </c>
      <c r="DH26" s="42"/>
      <c r="DI26" s="77"/>
      <c r="DJ26" s="1"/>
      <c r="DK26" s="27"/>
      <c r="DL26" s="130" t="s">
        <v>166</v>
      </c>
      <c r="DM26" s="319" t="s">
        <v>127</v>
      </c>
      <c r="DN26" s="319"/>
      <c r="DO26" s="54">
        <f t="shared" si="8"/>
        <v>0</v>
      </c>
      <c r="DP26" s="54">
        <f t="shared" si="9"/>
        <v>0</v>
      </c>
      <c r="DQ26" s="54">
        <f t="shared" si="62"/>
        <v>0</v>
      </c>
      <c r="DR26" s="54">
        <f t="shared" si="63"/>
        <v>0</v>
      </c>
      <c r="DS26" s="143" t="s">
        <v>183</v>
      </c>
      <c r="DT26" s="319" t="s">
        <v>128</v>
      </c>
      <c r="DU26" s="319"/>
      <c r="DV26" s="54">
        <f t="shared" si="12"/>
        <v>0</v>
      </c>
      <c r="DW26" s="54">
        <f t="shared" si="13"/>
        <v>0</v>
      </c>
      <c r="DX26" s="54">
        <f t="shared" si="64"/>
        <v>0</v>
      </c>
      <c r="DY26" s="54">
        <f t="shared" si="65"/>
        <v>0</v>
      </c>
      <c r="DZ26" s="42"/>
      <c r="EA26" s="77"/>
      <c r="EB26" s="1"/>
      <c r="EC26" s="27"/>
      <c r="ED26" s="126" t="s">
        <v>224</v>
      </c>
      <c r="EE26" s="202"/>
      <c r="EF26" s="4" t="s">
        <v>208</v>
      </c>
      <c r="EG26" s="54">
        <f>+CI27</f>
        <v>0</v>
      </c>
      <c r="EH26" s="54">
        <f t="shared" ref="EH26" si="73">+CJ27</f>
        <v>0</v>
      </c>
      <c r="EI26" s="160"/>
      <c r="EJ26" s="8"/>
      <c r="EK26" s="8"/>
      <c r="EL26" s="181"/>
      <c r="EM26" s="181"/>
      <c r="EN26" s="42"/>
      <c r="EO26" s="26"/>
      <c r="EP26" s="1"/>
      <c r="EQ26" s="27"/>
      <c r="ER26" s="126" t="s">
        <v>224</v>
      </c>
      <c r="ES26" s="1"/>
      <c r="ET26" s="4" t="s">
        <v>208</v>
      </c>
      <c r="EU26" s="54">
        <f t="shared" si="39"/>
        <v>0</v>
      </c>
      <c r="EV26" s="54">
        <f t="shared" si="40"/>
        <v>0</v>
      </c>
      <c r="EW26" s="160"/>
      <c r="EX26" s="8"/>
      <c r="EY26" s="8"/>
      <c r="EZ26" s="181"/>
      <c r="FA26" s="181"/>
      <c r="FB26" s="42"/>
      <c r="FC26" s="26"/>
      <c r="FD26" s="26"/>
      <c r="FE26" s="1"/>
      <c r="FF26" s="27"/>
      <c r="FG26" s="158"/>
      <c r="FH26" s="301"/>
      <c r="FI26" s="56"/>
      <c r="FJ26" s="177"/>
      <c r="FK26" s="177"/>
      <c r="FL26" s="177"/>
      <c r="FM26" s="62"/>
      <c r="FN26" s="62"/>
      <c r="FO26" s="58"/>
      <c r="FP26" s="26"/>
      <c r="FQ26" s="1"/>
      <c r="FR26" s="1"/>
    </row>
    <row r="27" spans="2:174" ht="13.9" customHeight="1" thickBot="1" x14ac:dyDescent="0.25">
      <c r="B27" s="33"/>
      <c r="C27" s="127">
        <v>4300</v>
      </c>
      <c r="D27" s="233" t="s">
        <v>434</v>
      </c>
      <c r="E27" s="233"/>
      <c r="F27" s="220">
        <f>SUM(F28:F32)</f>
        <v>0</v>
      </c>
      <c r="G27" s="220">
        <f t="shared" ref="G27:K27" si="74">SUM(G28:G32)</f>
        <v>0</v>
      </c>
      <c r="H27" s="220">
        <f t="shared" si="74"/>
        <v>0</v>
      </c>
      <c r="I27" s="220">
        <f t="shared" si="74"/>
        <v>0</v>
      </c>
      <c r="J27" s="220">
        <f t="shared" si="74"/>
        <v>0</v>
      </c>
      <c r="K27" s="220">
        <f t="shared" si="74"/>
        <v>0</v>
      </c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1">
        <f t="shared" si="31"/>
        <v>0</v>
      </c>
      <c r="Y27" s="210">
        <f t="shared" si="17"/>
        <v>0</v>
      </c>
      <c r="Z27" s="212">
        <f t="shared" si="18"/>
        <v>0</v>
      </c>
      <c r="AA27" s="26"/>
      <c r="AC27" s="27"/>
      <c r="AD27" s="130">
        <v>1240</v>
      </c>
      <c r="AE27" s="223" t="s">
        <v>480</v>
      </c>
      <c r="AF27" s="223"/>
      <c r="AG27" s="291">
        <v>17694078.07</v>
      </c>
      <c r="AH27" s="291">
        <v>17347590.219999999</v>
      </c>
      <c r="AI27" s="291">
        <v>17347590.219999999</v>
      </c>
      <c r="AJ27" s="293">
        <v>382335.78</v>
      </c>
      <c r="AK27" s="293">
        <v>319788.71999999997</v>
      </c>
      <c r="AL27" s="293">
        <v>123095.13</v>
      </c>
      <c r="AM27" s="215">
        <v>1536512.08</v>
      </c>
      <c r="AN27" s="215">
        <v>1217075.72</v>
      </c>
      <c r="AO27" s="215">
        <v>967437.71</v>
      </c>
      <c r="AP27" s="215"/>
      <c r="AQ27" s="215"/>
      <c r="AR27" s="215"/>
      <c r="AS27" s="215"/>
      <c r="AT27" s="215"/>
      <c r="AU27" s="215"/>
      <c r="AV27" s="215"/>
      <c r="AW27" s="215"/>
      <c r="AX27" s="215"/>
      <c r="AY27" s="216">
        <f t="shared" si="20"/>
        <v>19612925.93</v>
      </c>
      <c r="AZ27" s="224">
        <f t="shared" si="21"/>
        <v>18884454.659999996</v>
      </c>
      <c r="BA27" s="226">
        <f t="shared" si="22"/>
        <v>18438123.059999999</v>
      </c>
      <c r="BB27" s="100"/>
      <c r="BD27" s="27"/>
      <c r="BE27" s="131"/>
      <c r="BF27" s="232" t="s">
        <v>517</v>
      </c>
      <c r="BG27" s="232"/>
      <c r="BH27" s="235">
        <f>SUM(BH28:BH43)</f>
        <v>0</v>
      </c>
      <c r="BI27" s="235">
        <f t="shared" ref="BI27:BJ27" si="75">SUM(BI28:BI43)</f>
        <v>0</v>
      </c>
      <c r="BJ27" s="235">
        <f t="shared" si="75"/>
        <v>0</v>
      </c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1">
        <f t="shared" si="23"/>
        <v>0</v>
      </c>
      <c r="CA27" s="210">
        <f t="shared" si="24"/>
        <v>0</v>
      </c>
      <c r="CB27" s="212">
        <f t="shared" si="25"/>
        <v>0</v>
      </c>
      <c r="CC27" s="100"/>
      <c r="CE27" s="33"/>
      <c r="CF27" s="126"/>
      <c r="CG27" s="322" t="s">
        <v>33</v>
      </c>
      <c r="CH27" s="322"/>
      <c r="CI27" s="49">
        <f>SUM(CI28:CI32)</f>
        <v>0</v>
      </c>
      <c r="CJ27" s="49">
        <f t="shared" ref="CJ27:CK27" si="76">SUM(CJ28:CJ32)</f>
        <v>0</v>
      </c>
      <c r="CK27" s="49">
        <f t="shared" si="76"/>
        <v>0</v>
      </c>
      <c r="CL27" s="143" t="s">
        <v>85</v>
      </c>
      <c r="CM27" s="319" t="s">
        <v>34</v>
      </c>
      <c r="CN27" s="319"/>
      <c r="CO27" s="173">
        <f t="shared" si="46"/>
        <v>0</v>
      </c>
      <c r="CP27" s="173">
        <f t="shared" si="47"/>
        <v>0</v>
      </c>
      <c r="CQ27" s="173">
        <f t="shared" si="48"/>
        <v>0</v>
      </c>
      <c r="CR27" s="51"/>
      <c r="CS27" s="26"/>
      <c r="CT27" s="1"/>
      <c r="CU27" s="27"/>
      <c r="CV27" s="130" t="s">
        <v>167</v>
      </c>
      <c r="CW27" s="319" t="s">
        <v>129</v>
      </c>
      <c r="CX27" s="319"/>
      <c r="CY27" s="173">
        <f t="shared" si="69"/>
        <v>21646382.739999998</v>
      </c>
      <c r="CZ27" s="173">
        <f t="shared" si="70"/>
        <v>19195913.569999997</v>
      </c>
      <c r="DA27" s="173">
        <f t="shared" si="71"/>
        <v>18189839.239999998</v>
      </c>
      <c r="DB27" s="143" t="s">
        <v>184</v>
      </c>
      <c r="DC27" s="319" t="s">
        <v>130</v>
      </c>
      <c r="DD27" s="319"/>
      <c r="DE27" s="54">
        <f t="shared" si="72"/>
        <v>0</v>
      </c>
      <c r="DF27" s="54">
        <f t="shared" si="72"/>
        <v>0</v>
      </c>
      <c r="DG27" s="54">
        <f t="shared" si="72"/>
        <v>0</v>
      </c>
      <c r="DH27" s="42"/>
      <c r="DI27" s="77"/>
      <c r="DJ27" s="1"/>
      <c r="DK27" s="27"/>
      <c r="DL27" s="130" t="s">
        <v>167</v>
      </c>
      <c r="DM27" s="319" t="s">
        <v>129</v>
      </c>
      <c r="DN27" s="319"/>
      <c r="DO27" s="54">
        <f t="shared" si="8"/>
        <v>0</v>
      </c>
      <c r="DP27" s="54">
        <f t="shared" si="9"/>
        <v>2450469.1700000018</v>
      </c>
      <c r="DQ27" s="54">
        <f t="shared" si="62"/>
        <v>0</v>
      </c>
      <c r="DR27" s="54">
        <f t="shared" si="63"/>
        <v>1006074.3299999982</v>
      </c>
      <c r="DS27" s="143" t="s">
        <v>184</v>
      </c>
      <c r="DT27" s="319" t="s">
        <v>130</v>
      </c>
      <c r="DU27" s="319"/>
      <c r="DV27" s="54">
        <f t="shared" si="12"/>
        <v>0</v>
      </c>
      <c r="DW27" s="54">
        <f t="shared" si="13"/>
        <v>0</v>
      </c>
      <c r="DX27" s="54">
        <f t="shared" si="64"/>
        <v>0</v>
      </c>
      <c r="DY27" s="54">
        <f t="shared" si="65"/>
        <v>0</v>
      </c>
      <c r="DZ27" s="42"/>
      <c r="EA27" s="77"/>
      <c r="EB27" s="1"/>
      <c r="EC27" s="27"/>
      <c r="ED27" s="157"/>
      <c r="EE27" s="200"/>
      <c r="EF27" s="200"/>
      <c r="EG27" s="52"/>
      <c r="EH27" s="52"/>
      <c r="EI27" s="160"/>
      <c r="EJ27" s="312" t="s">
        <v>209</v>
      </c>
      <c r="EK27" s="312"/>
      <c r="EL27" s="181"/>
      <c r="EM27" s="181"/>
      <c r="EN27" s="42"/>
      <c r="EO27" s="26"/>
      <c r="EP27" s="1"/>
      <c r="EQ27" s="27"/>
      <c r="ER27" s="157"/>
      <c r="ES27" s="200"/>
      <c r="ET27" s="200"/>
      <c r="EU27" s="52"/>
      <c r="EV27" s="52"/>
      <c r="EW27" s="160"/>
      <c r="EX27" s="312" t="s">
        <v>209</v>
      </c>
      <c r="EY27" s="312"/>
      <c r="EZ27" s="181"/>
      <c r="FA27" s="181"/>
      <c r="FB27" s="42"/>
      <c r="FC27" s="26"/>
      <c r="FD27" s="26"/>
      <c r="FE27" s="1"/>
      <c r="FF27" s="27"/>
      <c r="FG27" s="130"/>
      <c r="FH27" s="326" t="s">
        <v>258</v>
      </c>
      <c r="FI27" s="326"/>
      <c r="FJ27" s="180">
        <f>+FJ16+FJ21</f>
        <v>43709422.280000001</v>
      </c>
      <c r="FK27" s="180">
        <f>+FK16+FK21</f>
        <v>15397234.58</v>
      </c>
      <c r="FL27" s="180">
        <f>+FL16+FL21</f>
        <v>0</v>
      </c>
      <c r="FM27" s="69">
        <f>+FM16+FM21</f>
        <v>0</v>
      </c>
      <c r="FN27" s="69">
        <f>SUM(FJ27:FM27)</f>
        <v>59106656.859999999</v>
      </c>
      <c r="FO27" s="58"/>
      <c r="FP27" s="26"/>
      <c r="FQ27" s="1"/>
      <c r="FR27" s="1"/>
    </row>
    <row r="28" spans="2:174" ht="13.9" customHeight="1" x14ac:dyDescent="0.2">
      <c r="B28" s="33"/>
      <c r="C28" s="126">
        <v>4310</v>
      </c>
      <c r="D28" s="234" t="s">
        <v>435</v>
      </c>
      <c r="E28" s="234"/>
      <c r="F28" s="215">
        <v>0</v>
      </c>
      <c r="G28" s="215">
        <v>0</v>
      </c>
      <c r="H28" s="215">
        <v>0</v>
      </c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6">
        <f t="shared" si="31"/>
        <v>0</v>
      </c>
      <c r="Y28" s="224">
        <f t="shared" si="17"/>
        <v>0</v>
      </c>
      <c r="Z28" s="226">
        <f t="shared" si="18"/>
        <v>0</v>
      </c>
      <c r="AA28" s="26"/>
      <c r="AC28" s="27"/>
      <c r="AD28" s="130">
        <v>1250</v>
      </c>
      <c r="AE28" s="223" t="s">
        <v>481</v>
      </c>
      <c r="AF28" s="223"/>
      <c r="AG28" s="291">
        <v>1134149.58</v>
      </c>
      <c r="AH28" s="291">
        <v>1134149.58</v>
      </c>
      <c r="AI28" s="291">
        <v>1134149.58</v>
      </c>
      <c r="AJ28" s="294">
        <v>0</v>
      </c>
      <c r="AK28" s="294">
        <v>0</v>
      </c>
      <c r="AL28" s="294">
        <v>0</v>
      </c>
      <c r="AM28" s="215">
        <v>35297.24</v>
      </c>
      <c r="AN28" s="215">
        <v>35297.24</v>
      </c>
      <c r="AO28" s="215">
        <v>0</v>
      </c>
      <c r="AP28" s="215"/>
      <c r="AQ28" s="215"/>
      <c r="AR28" s="215"/>
      <c r="AS28" s="215"/>
      <c r="AT28" s="215"/>
      <c r="AU28" s="215"/>
      <c r="AV28" s="215"/>
      <c r="AW28" s="215"/>
      <c r="AX28" s="215"/>
      <c r="AY28" s="216">
        <f t="shared" si="20"/>
        <v>1169446.82</v>
      </c>
      <c r="AZ28" s="224">
        <f t="shared" si="21"/>
        <v>1169446.82</v>
      </c>
      <c r="BA28" s="226">
        <f>+AI28+AL28+AO28+AR28+AU28+AX28</f>
        <v>1134149.58</v>
      </c>
      <c r="BB28" s="100"/>
      <c r="BD28" s="27"/>
      <c r="BE28" s="130">
        <v>5110</v>
      </c>
      <c r="BF28" s="223" t="s">
        <v>441</v>
      </c>
      <c r="BG28" s="223"/>
      <c r="BH28" s="215">
        <v>0</v>
      </c>
      <c r="BI28" s="215">
        <v>0</v>
      </c>
      <c r="BJ28" s="215">
        <v>0</v>
      </c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6">
        <f t="shared" si="23"/>
        <v>0</v>
      </c>
      <c r="CA28" s="224">
        <f t="shared" si="24"/>
        <v>0</v>
      </c>
      <c r="CB28" s="226">
        <f t="shared" si="25"/>
        <v>0</v>
      </c>
      <c r="CC28" s="100"/>
      <c r="CE28" s="33"/>
      <c r="CF28" s="126" t="s">
        <v>70</v>
      </c>
      <c r="CG28" s="319" t="s">
        <v>35</v>
      </c>
      <c r="CH28" s="319"/>
      <c r="CI28" s="54">
        <f t="shared" ref="CI28:CK32" si="77">+X28</f>
        <v>0</v>
      </c>
      <c r="CJ28" s="54">
        <f t="shared" si="77"/>
        <v>0</v>
      </c>
      <c r="CK28" s="54">
        <f t="shared" si="77"/>
        <v>0</v>
      </c>
      <c r="CL28" s="143"/>
      <c r="CM28" s="112"/>
      <c r="CN28" s="117"/>
      <c r="CO28" s="66"/>
      <c r="CP28" s="66"/>
      <c r="CQ28" s="66"/>
      <c r="CR28" s="51"/>
      <c r="CS28" s="26"/>
      <c r="CT28" s="1"/>
      <c r="CU28" s="27"/>
      <c r="CV28" s="130" t="s">
        <v>168</v>
      </c>
      <c r="CW28" s="319" t="s">
        <v>131</v>
      </c>
      <c r="CX28" s="319"/>
      <c r="CY28" s="173">
        <f t="shared" si="69"/>
        <v>19612925.93</v>
      </c>
      <c r="CZ28" s="173">
        <f t="shared" si="70"/>
        <v>18884454.659999996</v>
      </c>
      <c r="DA28" s="173">
        <f t="shared" si="71"/>
        <v>18438123.059999999</v>
      </c>
      <c r="DB28" s="143" t="s">
        <v>185</v>
      </c>
      <c r="DC28" s="319" t="s">
        <v>132</v>
      </c>
      <c r="DD28" s="319"/>
      <c r="DE28" s="54">
        <f t="shared" si="72"/>
        <v>0</v>
      </c>
      <c r="DF28" s="54">
        <f t="shared" si="72"/>
        <v>0</v>
      </c>
      <c r="DG28" s="54">
        <f t="shared" si="72"/>
        <v>0</v>
      </c>
      <c r="DH28" s="42"/>
      <c r="DI28" s="77"/>
      <c r="DJ28" s="1"/>
      <c r="DK28" s="27"/>
      <c r="DL28" s="130" t="s">
        <v>168</v>
      </c>
      <c r="DM28" s="319" t="s">
        <v>131</v>
      </c>
      <c r="DN28" s="319"/>
      <c r="DO28" s="54">
        <f t="shared" si="8"/>
        <v>0</v>
      </c>
      <c r="DP28" s="54">
        <f t="shared" si="9"/>
        <v>728471.27000000328</v>
      </c>
      <c r="DQ28" s="54">
        <f t="shared" si="62"/>
        <v>0</v>
      </c>
      <c r="DR28" s="54">
        <f t="shared" si="63"/>
        <v>446331.59999999776</v>
      </c>
      <c r="DS28" s="143" t="s">
        <v>185</v>
      </c>
      <c r="DT28" s="319" t="s">
        <v>132</v>
      </c>
      <c r="DU28" s="319"/>
      <c r="DV28" s="54">
        <f t="shared" si="12"/>
        <v>0</v>
      </c>
      <c r="DW28" s="54">
        <f t="shared" si="13"/>
        <v>0</v>
      </c>
      <c r="DX28" s="54">
        <f t="shared" si="64"/>
        <v>0</v>
      </c>
      <c r="DY28" s="54">
        <f t="shared" si="65"/>
        <v>0</v>
      </c>
      <c r="DZ28" s="42"/>
      <c r="EA28" s="77"/>
      <c r="EB28" s="1"/>
      <c r="EC28" s="27"/>
      <c r="ED28" s="157"/>
      <c r="EE28" s="298" t="s">
        <v>199</v>
      </c>
      <c r="EF28" s="298"/>
      <c r="EG28" s="50">
        <f>SUM(EG29:EG44)</f>
        <v>43658648.640000001</v>
      </c>
      <c r="EH28" s="50">
        <f t="shared" ref="EH28" si="78">SUM(EH29:EH44)</f>
        <v>43444160.090000004</v>
      </c>
      <c r="EI28" s="160"/>
      <c r="EJ28" s="200"/>
      <c r="EK28" s="200"/>
      <c r="EL28" s="183"/>
      <c r="EM28" s="183"/>
      <c r="EN28" s="42"/>
      <c r="EO28" s="26"/>
      <c r="EP28" s="1"/>
      <c r="EQ28" s="27"/>
      <c r="ER28" s="157"/>
      <c r="ES28" s="279" t="s">
        <v>199</v>
      </c>
      <c r="ET28" s="279"/>
      <c r="EU28" s="50">
        <f>SUM(EU29:EU44)</f>
        <v>0</v>
      </c>
      <c r="EV28" s="50">
        <f t="shared" ref="EV28" si="79">SUM(EV29:EV44)</f>
        <v>0</v>
      </c>
      <c r="EW28" s="160"/>
      <c r="EX28" s="200"/>
      <c r="EY28" s="200"/>
      <c r="EZ28" s="183"/>
      <c r="FA28" s="183"/>
      <c r="FB28" s="42"/>
      <c r="FC28" s="26"/>
      <c r="FD28" s="26"/>
      <c r="FE28" s="1"/>
      <c r="FF28" s="27"/>
      <c r="FG28" s="130"/>
      <c r="FH28" s="56"/>
      <c r="FI28" s="200"/>
      <c r="FJ28" s="177"/>
      <c r="FK28" s="177"/>
      <c r="FL28" s="177"/>
      <c r="FM28" s="62"/>
      <c r="FN28" s="62"/>
      <c r="FO28" s="58"/>
      <c r="FP28" s="26"/>
      <c r="FQ28" s="1"/>
      <c r="FR28" s="1"/>
    </row>
    <row r="29" spans="2:174" ht="13.9" customHeight="1" x14ac:dyDescent="0.2">
      <c r="B29" s="33"/>
      <c r="C29" s="126">
        <v>4320</v>
      </c>
      <c r="D29" s="234" t="s">
        <v>436</v>
      </c>
      <c r="E29" s="234"/>
      <c r="F29" s="215">
        <v>0</v>
      </c>
      <c r="G29" s="215">
        <v>0</v>
      </c>
      <c r="H29" s="215">
        <v>0</v>
      </c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6">
        <f t="shared" si="31"/>
        <v>0</v>
      </c>
      <c r="Y29" s="224">
        <f t="shared" si="17"/>
        <v>0</v>
      </c>
      <c r="Z29" s="226">
        <f t="shared" si="18"/>
        <v>0</v>
      </c>
      <c r="AA29" s="26"/>
      <c r="AC29" s="27"/>
      <c r="AD29" s="130">
        <v>1260</v>
      </c>
      <c r="AE29" s="223" t="s">
        <v>482</v>
      </c>
      <c r="AF29" s="223"/>
      <c r="AG29" s="291">
        <v>-8661.84</v>
      </c>
      <c r="AH29" s="291">
        <v>-8661.84</v>
      </c>
      <c r="AI29" s="292">
        <v>0</v>
      </c>
      <c r="AJ29" s="293">
        <v>-110268.47</v>
      </c>
      <c r="AK29" s="293">
        <v>-52731.37</v>
      </c>
      <c r="AL29" s="293">
        <v>-4263.2</v>
      </c>
      <c r="AM29" s="215">
        <v>-535435.58000000007</v>
      </c>
      <c r="AN29" s="215">
        <v>-252140.19</v>
      </c>
      <c r="AO29" s="215">
        <v>-40620.83</v>
      </c>
      <c r="AP29" s="215"/>
      <c r="AQ29" s="215"/>
      <c r="AR29" s="215"/>
      <c r="AS29" s="215"/>
      <c r="AT29" s="215"/>
      <c r="AU29" s="215"/>
      <c r="AV29" s="215"/>
      <c r="AW29" s="215"/>
      <c r="AX29" s="215"/>
      <c r="AY29" s="216">
        <f t="shared" si="20"/>
        <v>-654365.89000000013</v>
      </c>
      <c r="AZ29" s="224">
        <f>+AH29+AK29+AN29+AQ29+AT29+AW29</f>
        <v>-313533.40000000002</v>
      </c>
      <c r="BA29" s="226">
        <f t="shared" si="22"/>
        <v>-44884.03</v>
      </c>
      <c r="BB29" s="100"/>
      <c r="BD29" s="27"/>
      <c r="BE29" s="130">
        <v>5120</v>
      </c>
      <c r="BF29" s="223" t="s">
        <v>442</v>
      </c>
      <c r="BG29" s="223"/>
      <c r="BH29" s="215">
        <v>0</v>
      </c>
      <c r="BI29" s="215">
        <v>0</v>
      </c>
      <c r="BJ29" s="215">
        <v>0</v>
      </c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6">
        <f t="shared" si="23"/>
        <v>0</v>
      </c>
      <c r="CA29" s="224">
        <f t="shared" si="24"/>
        <v>0</v>
      </c>
      <c r="CB29" s="226">
        <f t="shared" si="25"/>
        <v>0</v>
      </c>
      <c r="CC29" s="100"/>
      <c r="CE29" s="33"/>
      <c r="CF29" s="126" t="s">
        <v>71</v>
      </c>
      <c r="CG29" s="319" t="s">
        <v>36</v>
      </c>
      <c r="CH29" s="319"/>
      <c r="CI29" s="54">
        <f t="shared" si="77"/>
        <v>0</v>
      </c>
      <c r="CJ29" s="54">
        <f t="shared" si="77"/>
        <v>0</v>
      </c>
      <c r="CK29" s="54">
        <f t="shared" si="77"/>
        <v>0</v>
      </c>
      <c r="CL29" s="143"/>
      <c r="CM29" s="322" t="s">
        <v>28</v>
      </c>
      <c r="CN29" s="322"/>
      <c r="CO29" s="50">
        <f>SUM(CO30:CO32)</f>
        <v>70000</v>
      </c>
      <c r="CP29" s="50">
        <f t="shared" ref="CP29:CQ29" si="80">SUM(CP30:CP32)</f>
        <v>0</v>
      </c>
      <c r="CQ29" s="50">
        <f t="shared" si="80"/>
        <v>59503.31</v>
      </c>
      <c r="CR29" s="51"/>
      <c r="CS29" s="26"/>
      <c r="CT29" s="1"/>
      <c r="CU29" s="27"/>
      <c r="CV29" s="130" t="s">
        <v>169</v>
      </c>
      <c r="CW29" s="319" t="s">
        <v>133</v>
      </c>
      <c r="CX29" s="319"/>
      <c r="CY29" s="173">
        <f t="shared" si="69"/>
        <v>1169446.82</v>
      </c>
      <c r="CZ29" s="173">
        <f t="shared" si="70"/>
        <v>1169446.82</v>
      </c>
      <c r="DA29" s="173">
        <f t="shared" si="71"/>
        <v>1134149.58</v>
      </c>
      <c r="DB29" s="143" t="s">
        <v>186</v>
      </c>
      <c r="DC29" s="321" t="s">
        <v>134</v>
      </c>
      <c r="DD29" s="321"/>
      <c r="DE29" s="54">
        <f t="shared" si="72"/>
        <v>0</v>
      </c>
      <c r="DF29" s="54">
        <f t="shared" si="72"/>
        <v>0</v>
      </c>
      <c r="DG29" s="54">
        <f t="shared" si="72"/>
        <v>0</v>
      </c>
      <c r="DH29" s="42"/>
      <c r="DI29" s="77"/>
      <c r="DJ29" s="1"/>
      <c r="DK29" s="27"/>
      <c r="DL29" s="130" t="s">
        <v>169</v>
      </c>
      <c r="DM29" s="319" t="s">
        <v>133</v>
      </c>
      <c r="DN29" s="319"/>
      <c r="DO29" s="54">
        <f t="shared" si="8"/>
        <v>0</v>
      </c>
      <c r="DP29" s="54">
        <f t="shared" si="9"/>
        <v>0</v>
      </c>
      <c r="DQ29" s="54">
        <f t="shared" si="62"/>
        <v>0</v>
      </c>
      <c r="DR29" s="54">
        <f t="shared" si="63"/>
        <v>35297.239999999991</v>
      </c>
      <c r="DS29" s="143" t="s">
        <v>186</v>
      </c>
      <c r="DT29" s="321" t="s">
        <v>134</v>
      </c>
      <c r="DU29" s="321"/>
      <c r="DV29" s="54">
        <f t="shared" si="12"/>
        <v>0</v>
      </c>
      <c r="DW29" s="54">
        <f t="shared" si="13"/>
        <v>0</v>
      </c>
      <c r="DX29" s="54">
        <f t="shared" si="64"/>
        <v>0</v>
      </c>
      <c r="DY29" s="54">
        <f t="shared" si="65"/>
        <v>0</v>
      </c>
      <c r="DZ29" s="42"/>
      <c r="EA29" s="77"/>
      <c r="EB29" s="1"/>
      <c r="EC29" s="27"/>
      <c r="ED29" s="130" t="s">
        <v>75</v>
      </c>
      <c r="EE29" s="202"/>
      <c r="EF29" s="4" t="s">
        <v>210</v>
      </c>
      <c r="EG29" s="54">
        <f>+CO14</f>
        <v>27495147.93</v>
      </c>
      <c r="EH29" s="54">
        <f t="shared" ref="EH29:EH31" si="81">+CP14</f>
        <v>25583935.060000002</v>
      </c>
      <c r="EI29" s="160"/>
      <c r="EJ29" s="298" t="s">
        <v>198</v>
      </c>
      <c r="EK29" s="298"/>
      <c r="EL29" s="182">
        <f>EL30+EL33</f>
        <v>1372414.2700000023</v>
      </c>
      <c r="EM29" s="182">
        <f t="shared" ref="EM29" si="82">EM30+EM33</f>
        <v>630591.11000000173</v>
      </c>
      <c r="EN29" s="42"/>
      <c r="EO29" s="26"/>
      <c r="EP29" s="1"/>
      <c r="EQ29" s="27"/>
      <c r="ER29" s="130" t="s">
        <v>75</v>
      </c>
      <c r="ES29" s="1"/>
      <c r="ET29" s="4" t="s">
        <v>210</v>
      </c>
      <c r="EU29" s="54">
        <f t="shared" ref="EU29:EU44" si="83">+BZ28</f>
        <v>0</v>
      </c>
      <c r="EV29" s="54">
        <f t="shared" ref="EV29:EV44" si="84">+CA28</f>
        <v>0</v>
      </c>
      <c r="EW29" s="160"/>
      <c r="EX29" s="279" t="s">
        <v>198</v>
      </c>
      <c r="EY29" s="279"/>
      <c r="EZ29" s="182">
        <f>EZ30+EZ33</f>
        <v>0</v>
      </c>
      <c r="FA29" s="182">
        <f t="shared" ref="FA29" si="85">FA30+FA33</f>
        <v>0</v>
      </c>
      <c r="FB29" s="42"/>
      <c r="FC29" s="26"/>
      <c r="FD29" s="26"/>
      <c r="FE29" s="1"/>
      <c r="FF29" s="27"/>
      <c r="FG29" s="130"/>
      <c r="FH29" s="322" t="s">
        <v>259</v>
      </c>
      <c r="FI29" s="322"/>
      <c r="FJ29" s="178">
        <f>SUM(FJ30:FJ32)</f>
        <v>0</v>
      </c>
      <c r="FK29" s="178"/>
      <c r="FL29" s="178"/>
      <c r="FM29" s="67">
        <f>SUM(FM30:FM32)</f>
        <v>0</v>
      </c>
      <c r="FN29" s="67">
        <f>SUM(FJ29:FM29)</f>
        <v>0</v>
      </c>
      <c r="FO29" s="58"/>
      <c r="FP29" s="26"/>
      <c r="FQ29" s="1"/>
      <c r="FR29" s="1"/>
    </row>
    <row r="30" spans="2:174" ht="13.9" customHeight="1" x14ac:dyDescent="0.2">
      <c r="B30" s="33"/>
      <c r="C30" s="126">
        <v>4330</v>
      </c>
      <c r="D30" s="234" t="s">
        <v>437</v>
      </c>
      <c r="E30" s="234"/>
      <c r="F30" s="215">
        <v>0</v>
      </c>
      <c r="G30" s="215">
        <v>0</v>
      </c>
      <c r="H30" s="215">
        <v>0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6">
        <f t="shared" si="31"/>
        <v>0</v>
      </c>
      <c r="Y30" s="224">
        <f t="shared" si="17"/>
        <v>0</v>
      </c>
      <c r="Z30" s="226">
        <f t="shared" si="18"/>
        <v>0</v>
      </c>
      <c r="AA30" s="26"/>
      <c r="AC30" s="27"/>
      <c r="AD30" s="130">
        <v>1270</v>
      </c>
      <c r="AE30" s="223" t="s">
        <v>483</v>
      </c>
      <c r="AF30" s="223"/>
      <c r="AG30" s="291">
        <v>1201990.03</v>
      </c>
      <c r="AH30" s="291">
        <v>1201990.03</v>
      </c>
      <c r="AI30" s="291">
        <v>932728.03</v>
      </c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6">
        <f t="shared" si="20"/>
        <v>1201990.03</v>
      </c>
      <c r="AZ30" s="224">
        <f>+AH30+AK30+AN30+AQ30+AT30+AW30</f>
        <v>1201990.03</v>
      </c>
      <c r="BA30" s="226">
        <f t="shared" si="22"/>
        <v>932728.03</v>
      </c>
      <c r="BB30" s="100"/>
      <c r="BD30" s="27"/>
      <c r="BE30" s="130">
        <v>5130</v>
      </c>
      <c r="BF30" s="223" t="s">
        <v>443</v>
      </c>
      <c r="BG30" s="223"/>
      <c r="BH30" s="215">
        <v>0</v>
      </c>
      <c r="BI30" s="215">
        <v>0</v>
      </c>
      <c r="BJ30" s="215">
        <v>0</v>
      </c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6">
        <f t="shared" si="23"/>
        <v>0</v>
      </c>
      <c r="CA30" s="224">
        <f t="shared" si="24"/>
        <v>0</v>
      </c>
      <c r="CB30" s="226">
        <f t="shared" si="25"/>
        <v>0</v>
      </c>
      <c r="CC30" s="100"/>
      <c r="CE30" s="33"/>
      <c r="CF30" s="126" t="s">
        <v>72</v>
      </c>
      <c r="CG30" s="321" t="s">
        <v>37</v>
      </c>
      <c r="CH30" s="321"/>
      <c r="CI30" s="54">
        <f t="shared" si="77"/>
        <v>0</v>
      </c>
      <c r="CJ30" s="54">
        <f t="shared" si="77"/>
        <v>0</v>
      </c>
      <c r="CK30" s="54">
        <f t="shared" si="77"/>
        <v>0</v>
      </c>
      <c r="CL30" s="143" t="s">
        <v>86</v>
      </c>
      <c r="CM30" s="319" t="s">
        <v>38</v>
      </c>
      <c r="CN30" s="319"/>
      <c r="CO30" s="54">
        <f t="shared" ref="CO30:CQ32" si="86">+X49</f>
        <v>0</v>
      </c>
      <c r="CP30" s="54">
        <f t="shared" si="86"/>
        <v>0</v>
      </c>
      <c r="CQ30" s="54">
        <f t="shared" si="86"/>
        <v>0</v>
      </c>
      <c r="CR30" s="51"/>
      <c r="CS30" s="26"/>
      <c r="CT30" s="1"/>
      <c r="CU30" s="27"/>
      <c r="CV30" s="130" t="s">
        <v>170</v>
      </c>
      <c r="CW30" s="319" t="s">
        <v>135</v>
      </c>
      <c r="CX30" s="319"/>
      <c r="CY30" s="173">
        <f t="shared" si="69"/>
        <v>-654365.89000000013</v>
      </c>
      <c r="CZ30" s="173">
        <f t="shared" si="70"/>
        <v>-313533.40000000002</v>
      </c>
      <c r="DA30" s="173">
        <f t="shared" si="71"/>
        <v>-44884.03</v>
      </c>
      <c r="DB30" s="143" t="s">
        <v>187</v>
      </c>
      <c r="DC30" s="319" t="s">
        <v>136</v>
      </c>
      <c r="DD30" s="319"/>
      <c r="DE30" s="54">
        <f t="shared" si="72"/>
        <v>0</v>
      </c>
      <c r="DF30" s="54">
        <f t="shared" si="72"/>
        <v>0</v>
      </c>
      <c r="DG30" s="54">
        <f t="shared" si="72"/>
        <v>0</v>
      </c>
      <c r="DH30" s="42"/>
      <c r="DI30" s="77"/>
      <c r="DJ30" s="1"/>
      <c r="DK30" s="27"/>
      <c r="DL30" s="130" t="s">
        <v>170</v>
      </c>
      <c r="DM30" s="319" t="s">
        <v>135</v>
      </c>
      <c r="DN30" s="319"/>
      <c r="DO30" s="54">
        <f t="shared" si="8"/>
        <v>340832.49000000011</v>
      </c>
      <c r="DP30" s="54">
        <f t="shared" si="9"/>
        <v>0</v>
      </c>
      <c r="DQ30" s="54">
        <f t="shared" si="62"/>
        <v>268649.37</v>
      </c>
      <c r="DR30" s="54">
        <f t="shared" si="63"/>
        <v>0</v>
      </c>
      <c r="DS30" s="143" t="s">
        <v>187</v>
      </c>
      <c r="DT30" s="319" t="s">
        <v>136</v>
      </c>
      <c r="DU30" s="319"/>
      <c r="DV30" s="54">
        <f t="shared" si="12"/>
        <v>0</v>
      </c>
      <c r="DW30" s="54">
        <f t="shared" si="13"/>
        <v>0</v>
      </c>
      <c r="DX30" s="54">
        <f t="shared" si="64"/>
        <v>0</v>
      </c>
      <c r="DY30" s="54">
        <f t="shared" si="65"/>
        <v>0</v>
      </c>
      <c r="DZ30" s="42"/>
      <c r="EA30" s="77"/>
      <c r="EB30" s="1"/>
      <c r="EC30" s="27"/>
      <c r="ED30" s="130" t="s">
        <v>76</v>
      </c>
      <c r="EE30" s="202"/>
      <c r="EF30" s="4" t="s">
        <v>13</v>
      </c>
      <c r="EG30" s="54">
        <f>+CO15</f>
        <v>3781855.5599999996</v>
      </c>
      <c r="EH30" s="54">
        <f t="shared" si="81"/>
        <v>4949884.2700000005</v>
      </c>
      <c r="EI30" s="163" t="s">
        <v>184</v>
      </c>
      <c r="EJ30" s="8"/>
      <c r="EK30" s="9" t="s">
        <v>211</v>
      </c>
      <c r="EL30" s="173">
        <f>+EL31+EL32</f>
        <v>0</v>
      </c>
      <c r="EM30" s="173">
        <f t="shared" ref="EM30" si="87">+EM31+EM32</f>
        <v>0</v>
      </c>
      <c r="EN30" s="42"/>
      <c r="EO30" s="26"/>
      <c r="EP30" s="1"/>
      <c r="EQ30" s="27"/>
      <c r="ER30" s="130" t="s">
        <v>76</v>
      </c>
      <c r="ES30" s="1"/>
      <c r="ET30" s="4" t="s">
        <v>13</v>
      </c>
      <c r="EU30" s="54">
        <f t="shared" si="83"/>
        <v>0</v>
      </c>
      <c r="EV30" s="54">
        <f t="shared" si="84"/>
        <v>0</v>
      </c>
      <c r="EW30" s="163" t="s">
        <v>184</v>
      </c>
      <c r="EX30" s="8"/>
      <c r="EY30" s="9" t="s">
        <v>211</v>
      </c>
      <c r="EZ30" s="173">
        <f>+EZ31+EZ32</f>
        <v>0</v>
      </c>
      <c r="FA30" s="173">
        <f t="shared" ref="FA30" si="88">+FA31+FA32</f>
        <v>0</v>
      </c>
      <c r="FB30" s="42"/>
      <c r="FC30" s="26"/>
      <c r="FD30" s="26"/>
      <c r="FE30" s="1"/>
      <c r="FF30" s="27"/>
      <c r="FG30" s="130" t="s">
        <v>188</v>
      </c>
      <c r="FH30" s="319" t="s">
        <v>0</v>
      </c>
      <c r="FI30" s="319"/>
      <c r="FJ30" s="173">
        <f>+DE37-DF37</f>
        <v>0</v>
      </c>
      <c r="FK30" s="179"/>
      <c r="FL30" s="179"/>
      <c r="FM30" s="68">
        <v>0</v>
      </c>
      <c r="FN30" s="62">
        <f>SUM(FJ30:FM30)</f>
        <v>0</v>
      </c>
      <c r="FO30" s="58"/>
      <c r="FP30" s="26"/>
      <c r="FQ30" s="1"/>
      <c r="FR30" s="1"/>
    </row>
    <row r="31" spans="2:174" ht="13.9" customHeight="1" x14ac:dyDescent="0.2">
      <c r="B31" s="33"/>
      <c r="C31" s="126">
        <v>4340</v>
      </c>
      <c r="D31" s="234" t="s">
        <v>438</v>
      </c>
      <c r="E31" s="234"/>
      <c r="F31" s="215">
        <v>0</v>
      </c>
      <c r="G31" s="215">
        <v>0</v>
      </c>
      <c r="H31" s="215">
        <v>0</v>
      </c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6">
        <f t="shared" si="31"/>
        <v>0</v>
      </c>
      <c r="Y31" s="224">
        <f t="shared" si="17"/>
        <v>0</v>
      </c>
      <c r="Z31" s="226">
        <f t="shared" si="18"/>
        <v>0</v>
      </c>
      <c r="AA31" s="26"/>
      <c r="AC31" s="27"/>
      <c r="AD31" s="130">
        <v>1280</v>
      </c>
      <c r="AE31" s="223" t="s">
        <v>484</v>
      </c>
      <c r="AF31" s="223"/>
      <c r="AG31" s="224">
        <v>0</v>
      </c>
      <c r="AH31" s="224">
        <v>0</v>
      </c>
      <c r="AI31" s="224">
        <v>0</v>
      </c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6">
        <f t="shared" si="20"/>
        <v>0</v>
      </c>
      <c r="AZ31" s="224">
        <f t="shared" si="21"/>
        <v>0</v>
      </c>
      <c r="BA31" s="226">
        <f t="shared" si="22"/>
        <v>0</v>
      </c>
      <c r="BB31" s="100"/>
      <c r="BD31" s="27"/>
      <c r="BE31" s="130">
        <v>5210</v>
      </c>
      <c r="BF31" s="223" t="s">
        <v>445</v>
      </c>
      <c r="BG31" s="223"/>
      <c r="BH31" s="215">
        <v>0</v>
      </c>
      <c r="BI31" s="215">
        <v>0</v>
      </c>
      <c r="BJ31" s="215">
        <v>0</v>
      </c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6">
        <f t="shared" si="23"/>
        <v>0</v>
      </c>
      <c r="CA31" s="224">
        <f t="shared" si="24"/>
        <v>0</v>
      </c>
      <c r="CB31" s="226">
        <f t="shared" si="25"/>
        <v>0</v>
      </c>
      <c r="CC31" s="100"/>
      <c r="CE31" s="33"/>
      <c r="CF31" s="126" t="s">
        <v>73</v>
      </c>
      <c r="CG31" s="319" t="s">
        <v>39</v>
      </c>
      <c r="CH31" s="319"/>
      <c r="CI31" s="54">
        <f t="shared" si="77"/>
        <v>0</v>
      </c>
      <c r="CJ31" s="54">
        <f t="shared" si="77"/>
        <v>0</v>
      </c>
      <c r="CK31" s="54">
        <f t="shared" si="77"/>
        <v>0</v>
      </c>
      <c r="CL31" s="143" t="s">
        <v>87</v>
      </c>
      <c r="CM31" s="319" t="s">
        <v>0</v>
      </c>
      <c r="CN31" s="319"/>
      <c r="CO31" s="54">
        <f t="shared" si="86"/>
        <v>0</v>
      </c>
      <c r="CP31" s="54">
        <f t="shared" si="86"/>
        <v>0</v>
      </c>
      <c r="CQ31" s="54">
        <f t="shared" si="86"/>
        <v>0</v>
      </c>
      <c r="CR31" s="51"/>
      <c r="CS31" s="26"/>
      <c r="CT31" s="1"/>
      <c r="CU31" s="27"/>
      <c r="CV31" s="130" t="s">
        <v>171</v>
      </c>
      <c r="CW31" s="319" t="s">
        <v>137</v>
      </c>
      <c r="CX31" s="319"/>
      <c r="CY31" s="173">
        <f t="shared" si="69"/>
        <v>1201990.03</v>
      </c>
      <c r="CZ31" s="173">
        <f t="shared" si="70"/>
        <v>1201990.03</v>
      </c>
      <c r="DA31" s="173">
        <f t="shared" si="71"/>
        <v>932728.03</v>
      </c>
      <c r="DB31" s="143"/>
      <c r="DC31" s="308" t="s">
        <v>139</v>
      </c>
      <c r="DD31" s="308"/>
      <c r="DE31" s="48">
        <f>+DE24</f>
        <v>0</v>
      </c>
      <c r="DF31" s="48">
        <f t="shared" ref="DF31:DG31" si="89">+DF24</f>
        <v>0</v>
      </c>
      <c r="DG31" s="48">
        <f t="shared" si="89"/>
        <v>0</v>
      </c>
      <c r="DH31" s="42"/>
      <c r="DI31" s="77"/>
      <c r="DJ31" s="1"/>
      <c r="DK31" s="27"/>
      <c r="DL31" s="130" t="s">
        <v>171</v>
      </c>
      <c r="DM31" s="319" t="s">
        <v>137</v>
      </c>
      <c r="DN31" s="319"/>
      <c r="DO31" s="54">
        <f t="shared" si="8"/>
        <v>0</v>
      </c>
      <c r="DP31" s="54">
        <f t="shared" si="9"/>
        <v>0</v>
      </c>
      <c r="DQ31" s="54">
        <f t="shared" si="62"/>
        <v>0</v>
      </c>
      <c r="DR31" s="54">
        <f t="shared" si="63"/>
        <v>269262</v>
      </c>
      <c r="DS31" s="143"/>
      <c r="DT31" s="308"/>
      <c r="DU31" s="308"/>
      <c r="DV31" s="54"/>
      <c r="DW31" s="54"/>
      <c r="DX31" s="54"/>
      <c r="DY31" s="54"/>
      <c r="DZ31" s="42"/>
      <c r="EA31" s="77"/>
      <c r="EB31" s="1"/>
      <c r="EC31" s="27"/>
      <c r="ED31" s="130" t="s">
        <v>77</v>
      </c>
      <c r="EE31" s="202"/>
      <c r="EF31" s="4" t="s">
        <v>15</v>
      </c>
      <c r="EG31" s="54">
        <f>+CO16</f>
        <v>11760259.59</v>
      </c>
      <c r="EH31" s="54">
        <f t="shared" si="81"/>
        <v>11027423.15</v>
      </c>
      <c r="EI31" s="163" t="s">
        <v>1</v>
      </c>
      <c r="EJ31" s="200"/>
      <c r="EK31" s="9" t="s">
        <v>212</v>
      </c>
      <c r="EL31" s="54">
        <f>+DV27</f>
        <v>0</v>
      </c>
      <c r="EM31" s="54">
        <f>+DX27</f>
        <v>0</v>
      </c>
      <c r="EN31" s="42"/>
      <c r="EO31" s="26"/>
      <c r="EP31" s="1"/>
      <c r="EQ31" s="27"/>
      <c r="ER31" s="130" t="s">
        <v>77</v>
      </c>
      <c r="ES31" s="1"/>
      <c r="ET31" s="4" t="s">
        <v>15</v>
      </c>
      <c r="EU31" s="54">
        <f t="shared" si="83"/>
        <v>0</v>
      </c>
      <c r="EV31" s="54">
        <f t="shared" si="84"/>
        <v>0</v>
      </c>
      <c r="EW31" s="163" t="s">
        <v>1</v>
      </c>
      <c r="EX31" s="200"/>
      <c r="EY31" s="9" t="s">
        <v>212</v>
      </c>
      <c r="EZ31" s="54">
        <f t="shared" ref="EZ31:FA33" si="90">+BZ58</f>
        <v>0</v>
      </c>
      <c r="FA31" s="54">
        <f t="shared" si="90"/>
        <v>0</v>
      </c>
      <c r="FB31" s="42"/>
      <c r="FC31" s="26"/>
      <c r="FD31" s="26"/>
      <c r="FE31" s="1"/>
      <c r="FF31" s="27"/>
      <c r="FG31" s="130" t="s">
        <v>189</v>
      </c>
      <c r="FH31" s="319" t="s">
        <v>145</v>
      </c>
      <c r="FI31" s="319"/>
      <c r="FJ31" s="173">
        <f t="shared" ref="FJ31:FJ32" si="91">+DE38-DF38</f>
        <v>0</v>
      </c>
      <c r="FK31" s="179"/>
      <c r="FL31" s="179"/>
      <c r="FM31" s="68">
        <v>0</v>
      </c>
      <c r="FN31" s="62">
        <f>SUM(FJ31:FM31)</f>
        <v>0</v>
      </c>
      <c r="FO31" s="58"/>
      <c r="FP31" s="26"/>
      <c r="FQ31" s="1"/>
      <c r="FR31" s="1"/>
    </row>
    <row r="32" spans="2:174" ht="13.9" customHeight="1" x14ac:dyDescent="0.2">
      <c r="B32" s="33"/>
      <c r="C32" s="126">
        <v>4390</v>
      </c>
      <c r="D32" s="234" t="s">
        <v>439</v>
      </c>
      <c r="E32" s="234"/>
      <c r="F32" s="215">
        <v>0</v>
      </c>
      <c r="G32" s="215">
        <v>0</v>
      </c>
      <c r="H32" s="215">
        <v>0</v>
      </c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6">
        <f t="shared" si="31"/>
        <v>0</v>
      </c>
      <c r="Y32" s="224">
        <f t="shared" si="17"/>
        <v>0</v>
      </c>
      <c r="Z32" s="226">
        <f t="shared" si="18"/>
        <v>0</v>
      </c>
      <c r="AA32" s="26"/>
      <c r="AC32" s="27"/>
      <c r="AD32" s="130">
        <v>1290</v>
      </c>
      <c r="AE32" s="223" t="s">
        <v>485</v>
      </c>
      <c r="AF32" s="223"/>
      <c r="AG32" s="224">
        <v>0</v>
      </c>
      <c r="AH32" s="224">
        <v>0</v>
      </c>
      <c r="AI32" s="224">
        <v>0</v>
      </c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6">
        <f t="shared" si="20"/>
        <v>0</v>
      </c>
      <c r="AZ32" s="224">
        <f t="shared" si="21"/>
        <v>0</v>
      </c>
      <c r="BA32" s="226">
        <f t="shared" si="22"/>
        <v>0</v>
      </c>
      <c r="BB32" s="100"/>
      <c r="BD32" s="27"/>
      <c r="BE32" s="130">
        <v>5220</v>
      </c>
      <c r="BF32" s="223" t="s">
        <v>446</v>
      </c>
      <c r="BG32" s="223"/>
      <c r="BH32" s="215">
        <v>0</v>
      </c>
      <c r="BI32" s="215">
        <v>0</v>
      </c>
      <c r="BJ32" s="215">
        <v>0</v>
      </c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6">
        <f t="shared" si="23"/>
        <v>0</v>
      </c>
      <c r="CA32" s="224">
        <f t="shared" si="24"/>
        <v>0</v>
      </c>
      <c r="CB32" s="226">
        <f t="shared" si="25"/>
        <v>0</v>
      </c>
      <c r="CC32" s="100"/>
      <c r="CE32" s="33"/>
      <c r="CF32" s="126" t="s">
        <v>74</v>
      </c>
      <c r="CG32" s="319" t="s">
        <v>40</v>
      </c>
      <c r="CH32" s="319"/>
      <c r="CI32" s="54">
        <f t="shared" si="77"/>
        <v>0</v>
      </c>
      <c r="CJ32" s="54">
        <f t="shared" si="77"/>
        <v>0</v>
      </c>
      <c r="CK32" s="54">
        <f t="shared" si="77"/>
        <v>0</v>
      </c>
      <c r="CL32" s="143" t="s">
        <v>88</v>
      </c>
      <c r="CM32" s="319" t="s">
        <v>41</v>
      </c>
      <c r="CN32" s="319"/>
      <c r="CO32" s="54">
        <f t="shared" si="86"/>
        <v>70000</v>
      </c>
      <c r="CP32" s="54">
        <f t="shared" si="86"/>
        <v>0</v>
      </c>
      <c r="CQ32" s="54">
        <f t="shared" si="86"/>
        <v>59503.31</v>
      </c>
      <c r="CR32" s="51"/>
      <c r="CS32" s="26"/>
      <c r="CT32" s="1"/>
      <c r="CU32" s="27"/>
      <c r="CV32" s="130" t="s">
        <v>172</v>
      </c>
      <c r="CW32" s="319" t="s">
        <v>138</v>
      </c>
      <c r="CX32" s="319"/>
      <c r="CY32" s="173">
        <f t="shared" si="69"/>
        <v>0</v>
      </c>
      <c r="CZ32" s="173">
        <f t="shared" si="70"/>
        <v>0</v>
      </c>
      <c r="DA32" s="173">
        <f t="shared" si="71"/>
        <v>0</v>
      </c>
      <c r="DB32" s="143"/>
      <c r="DC32" s="202"/>
      <c r="DD32" s="202"/>
      <c r="DE32" s="202"/>
      <c r="DF32" s="202"/>
      <c r="DG32" s="202"/>
      <c r="DH32" s="42"/>
      <c r="DI32" s="77"/>
      <c r="DJ32" s="1"/>
      <c r="DK32" s="27"/>
      <c r="DL32" s="130" t="s">
        <v>172</v>
      </c>
      <c r="DM32" s="319" t="s">
        <v>138</v>
      </c>
      <c r="DN32" s="319"/>
      <c r="DO32" s="54">
        <f t="shared" si="8"/>
        <v>0</v>
      </c>
      <c r="DP32" s="54">
        <f t="shared" si="9"/>
        <v>0</v>
      </c>
      <c r="DQ32" s="54">
        <f t="shared" si="62"/>
        <v>0</v>
      </c>
      <c r="DR32" s="54">
        <f t="shared" si="63"/>
        <v>0</v>
      </c>
      <c r="DS32" s="143"/>
      <c r="DT32" s="202"/>
      <c r="DU32" s="202"/>
      <c r="DV32" s="54"/>
      <c r="DW32" s="54"/>
      <c r="DX32" s="54"/>
      <c r="DY32" s="54"/>
      <c r="DZ32" s="42"/>
      <c r="EA32" s="77"/>
      <c r="EB32" s="1"/>
      <c r="EC32" s="27"/>
      <c r="ED32" s="130" t="s">
        <v>78</v>
      </c>
      <c r="EE32" s="202"/>
      <c r="EF32" s="4" t="s">
        <v>20</v>
      </c>
      <c r="EG32" s="173">
        <f t="shared" ref="EG32:EH40" si="92">+CO19</f>
        <v>12600</v>
      </c>
      <c r="EH32" s="173">
        <f t="shared" si="92"/>
        <v>139023.78</v>
      </c>
      <c r="EI32" s="160"/>
      <c r="EJ32" s="200"/>
      <c r="EK32" s="9" t="s">
        <v>213</v>
      </c>
      <c r="EL32" s="54">
        <v>0</v>
      </c>
      <c r="EM32" s="54">
        <v>0</v>
      </c>
      <c r="EN32" s="42"/>
      <c r="EO32" s="26"/>
      <c r="EP32" s="1"/>
      <c r="EQ32" s="27"/>
      <c r="ER32" s="130" t="s">
        <v>78</v>
      </c>
      <c r="ES32" s="1"/>
      <c r="ET32" s="4" t="s">
        <v>20</v>
      </c>
      <c r="EU32" s="54">
        <f t="shared" si="83"/>
        <v>0</v>
      </c>
      <c r="EV32" s="54">
        <f t="shared" si="84"/>
        <v>0</v>
      </c>
      <c r="EW32" s="160"/>
      <c r="EX32" s="200"/>
      <c r="EY32" s="9" t="s">
        <v>213</v>
      </c>
      <c r="EZ32" s="54">
        <f t="shared" si="90"/>
        <v>0</v>
      </c>
      <c r="FA32" s="54">
        <f t="shared" si="90"/>
        <v>0</v>
      </c>
      <c r="FB32" s="42"/>
      <c r="FC32" s="26"/>
      <c r="FD32" s="26"/>
      <c r="FE32" s="1"/>
      <c r="FF32" s="27"/>
      <c r="FG32" s="130" t="s">
        <v>190</v>
      </c>
      <c r="FH32" s="319" t="s">
        <v>234</v>
      </c>
      <c r="FI32" s="319"/>
      <c r="FJ32" s="173">
        <f t="shared" si="91"/>
        <v>0</v>
      </c>
      <c r="FK32" s="179"/>
      <c r="FL32" s="179"/>
      <c r="FM32" s="68">
        <v>0</v>
      </c>
      <c r="FN32" s="62">
        <f>SUM(FJ32:FM32)</f>
        <v>0</v>
      </c>
      <c r="FO32" s="58"/>
      <c r="FP32" s="26"/>
      <c r="FQ32" s="1"/>
      <c r="FR32" s="1"/>
    </row>
    <row r="33" spans="2:174" ht="13.9" customHeight="1" x14ac:dyDescent="0.2">
      <c r="B33" s="33"/>
      <c r="C33" s="127">
        <v>5000</v>
      </c>
      <c r="D33" s="233" t="s">
        <v>7</v>
      </c>
      <c r="E33" s="233"/>
      <c r="F33" s="220">
        <f>+F34+F38+F48+F52+F58+F65</f>
        <v>32849933.319999997</v>
      </c>
      <c r="G33" s="220">
        <f t="shared" ref="G33:R33" si="93">+G34+G38+G48+G52+G58+G65</f>
        <v>32778193.59</v>
      </c>
      <c r="H33" s="220">
        <f t="shared" si="93"/>
        <v>33315995.16</v>
      </c>
      <c r="I33" s="220">
        <f t="shared" si="93"/>
        <v>2430180.86</v>
      </c>
      <c r="J33" s="220">
        <f t="shared" si="93"/>
        <v>2179774.09</v>
      </c>
      <c r="K33" s="220">
        <f>+K34+K38+K48+K52+K58+K65</f>
        <v>2216573.2000000002</v>
      </c>
      <c r="L33" s="220">
        <f t="shared" si="93"/>
        <v>9018773.8300000019</v>
      </c>
      <c r="M33" s="220">
        <f t="shared" si="93"/>
        <v>9439738.3500000015</v>
      </c>
      <c r="N33" s="220">
        <f t="shared" si="93"/>
        <v>9566414.1400000006</v>
      </c>
      <c r="O33" s="220">
        <f t="shared" si="93"/>
        <v>0</v>
      </c>
      <c r="P33" s="220">
        <f t="shared" si="93"/>
        <v>0</v>
      </c>
      <c r="Q33" s="220">
        <f t="shared" si="93"/>
        <v>0</v>
      </c>
      <c r="R33" s="220">
        <f t="shared" si="93"/>
        <v>0</v>
      </c>
      <c r="S33" s="220"/>
      <c r="T33" s="220"/>
      <c r="U33" s="220"/>
      <c r="V33" s="220"/>
      <c r="W33" s="220"/>
      <c r="X33" s="221">
        <f t="shared" si="31"/>
        <v>44298888.010000005</v>
      </c>
      <c r="Y33" s="210">
        <f t="shared" si="17"/>
        <v>44397706.030000001</v>
      </c>
      <c r="Z33" s="212">
        <f t="shared" si="18"/>
        <v>45098982.5</v>
      </c>
      <c r="AA33" s="26"/>
      <c r="AC33" s="27"/>
      <c r="AD33" s="131">
        <v>2000</v>
      </c>
      <c r="AE33" s="232" t="s">
        <v>103</v>
      </c>
      <c r="AF33" s="232"/>
      <c r="AG33" s="220">
        <f>+AG34+AG43</f>
        <v>4774578.38</v>
      </c>
      <c r="AH33" s="220">
        <f t="shared" ref="AH33:AO33" si="94">+AH34+AH43</f>
        <v>3034326.98</v>
      </c>
      <c r="AI33" s="220">
        <f t="shared" si="94"/>
        <v>2209846.75</v>
      </c>
      <c r="AJ33" s="220">
        <f t="shared" si="94"/>
        <v>165055.82999999999</v>
      </c>
      <c r="AK33" s="220">
        <f t="shared" si="94"/>
        <v>151713.81</v>
      </c>
      <c r="AL33" s="220">
        <f t="shared" si="94"/>
        <v>156852.41</v>
      </c>
      <c r="AM33" s="220">
        <f t="shared" si="94"/>
        <v>935067.31</v>
      </c>
      <c r="AN33" s="220">
        <f t="shared" si="94"/>
        <v>1023241.46</v>
      </c>
      <c r="AO33" s="220">
        <f t="shared" si="94"/>
        <v>829273.13</v>
      </c>
      <c r="AP33" s="220"/>
      <c r="AQ33" s="220"/>
      <c r="AR33" s="220"/>
      <c r="AS33" s="220"/>
      <c r="AT33" s="220"/>
      <c r="AU33" s="220"/>
      <c r="AV33" s="220"/>
      <c r="AW33" s="220"/>
      <c r="AX33" s="220"/>
      <c r="AY33" s="221">
        <f t="shared" si="20"/>
        <v>5874701.5199999996</v>
      </c>
      <c r="AZ33" s="210">
        <f t="shared" si="21"/>
        <v>4209282.25</v>
      </c>
      <c r="BA33" s="212">
        <f t="shared" si="22"/>
        <v>3195972.29</v>
      </c>
      <c r="BB33" s="100"/>
      <c r="BD33" s="27"/>
      <c r="BE33" s="130">
        <v>5230</v>
      </c>
      <c r="BF33" s="223" t="s">
        <v>447</v>
      </c>
      <c r="BG33" s="223"/>
      <c r="BH33" s="215">
        <v>0</v>
      </c>
      <c r="BI33" s="215">
        <v>0</v>
      </c>
      <c r="BJ33" s="215">
        <v>0</v>
      </c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6">
        <f t="shared" si="23"/>
        <v>0</v>
      </c>
      <c r="CA33" s="224">
        <f t="shared" si="24"/>
        <v>0</v>
      </c>
      <c r="CB33" s="226">
        <f t="shared" si="25"/>
        <v>0</v>
      </c>
      <c r="CC33" s="100"/>
      <c r="CE33" s="33"/>
      <c r="CF33" s="127"/>
      <c r="CG33" s="112"/>
      <c r="CH33" s="19"/>
      <c r="CI33" s="52"/>
      <c r="CJ33" s="52"/>
      <c r="CK33" s="52"/>
      <c r="CL33" s="143"/>
      <c r="CM33" s="112"/>
      <c r="CN33" s="117"/>
      <c r="CO33" s="66"/>
      <c r="CP33" s="66"/>
      <c r="CQ33" s="66"/>
      <c r="CR33" s="51"/>
      <c r="CS33" s="26"/>
      <c r="CT33" s="1"/>
      <c r="CU33" s="27"/>
      <c r="CV33" s="130" t="s">
        <v>173</v>
      </c>
      <c r="CW33" s="319" t="s">
        <v>140</v>
      </c>
      <c r="CX33" s="319"/>
      <c r="CY33" s="173">
        <f t="shared" si="69"/>
        <v>0</v>
      </c>
      <c r="CZ33" s="173">
        <f t="shared" si="70"/>
        <v>0</v>
      </c>
      <c r="DA33" s="173">
        <f t="shared" si="71"/>
        <v>0</v>
      </c>
      <c r="DB33" s="143"/>
      <c r="DC33" s="308" t="s">
        <v>141</v>
      </c>
      <c r="DD33" s="308"/>
      <c r="DE33" s="48">
        <f>+DE12</f>
        <v>5874701.5199999996</v>
      </c>
      <c r="DF33" s="48">
        <f t="shared" ref="DF33:DG33" si="95">+DF12</f>
        <v>4209282.25</v>
      </c>
      <c r="DG33" s="48">
        <f t="shared" si="95"/>
        <v>3195972.29</v>
      </c>
      <c r="DH33" s="42"/>
      <c r="DI33" s="77"/>
      <c r="DJ33" s="1"/>
      <c r="DK33" s="27"/>
      <c r="DL33" s="130" t="s">
        <v>173</v>
      </c>
      <c r="DM33" s="319" t="s">
        <v>140</v>
      </c>
      <c r="DN33" s="319"/>
      <c r="DO33" s="54">
        <f t="shared" si="8"/>
        <v>0</v>
      </c>
      <c r="DP33" s="54">
        <f t="shared" si="9"/>
        <v>0</v>
      </c>
      <c r="DQ33" s="54">
        <f t="shared" si="62"/>
        <v>0</v>
      </c>
      <c r="DR33" s="54">
        <f t="shared" si="63"/>
        <v>0</v>
      </c>
      <c r="DS33" s="143"/>
      <c r="DT33" s="308"/>
      <c r="DU33" s="308"/>
      <c r="DV33" s="54"/>
      <c r="DW33" s="54"/>
      <c r="DX33" s="54"/>
      <c r="DY33" s="54"/>
      <c r="DZ33" s="42"/>
      <c r="EA33" s="77"/>
      <c r="EB33" s="1"/>
      <c r="EC33" s="27"/>
      <c r="ED33" s="130" t="s">
        <v>79</v>
      </c>
      <c r="EE33" s="202"/>
      <c r="EF33" s="4" t="s">
        <v>215</v>
      </c>
      <c r="EG33" s="54">
        <f t="shared" si="92"/>
        <v>0</v>
      </c>
      <c r="EH33" s="54">
        <f t="shared" si="92"/>
        <v>0</v>
      </c>
      <c r="EI33" s="160"/>
      <c r="EJ33" s="202"/>
      <c r="EK33" s="9" t="s">
        <v>214</v>
      </c>
      <c r="EL33" s="54">
        <f>+DO15+DO16+DO17+DO18+DO19+DO20+DO26+DO30+DO31+DO32+DO33+DV14+DV15+DV16+DV17+DV18+DV19+DV20+DV21+DV25+DV26+DV28+DV29+DV30+DV38+DV39+DV44+DV45+DV46+DV49+DV50+DV43-CO41-CO54+DV42-DW42</f>
        <v>1372414.2700000023</v>
      </c>
      <c r="EM33" s="54">
        <f>+DQ15+DQ16+DQ17+DQ18+DQ19+DQ20+DQ26+DQ30+DQ31+DQ32+DQ33+DX14+DX15+DX16+DX17+DX18+DX19+DX20+DX21+DX25+DX26+DX28+DX29+DX30+DX38+DX39+DX44+DX45+DX46+DX49+DX50+DX43-CP41-CP54+DX42-DY42</f>
        <v>630591.11000000173</v>
      </c>
      <c r="EN33" s="42"/>
      <c r="EO33" s="26"/>
      <c r="EP33" s="1"/>
      <c r="EQ33" s="27"/>
      <c r="ER33" s="130" t="s">
        <v>79</v>
      </c>
      <c r="ES33" s="1"/>
      <c r="ET33" s="4" t="s">
        <v>215</v>
      </c>
      <c r="EU33" s="54">
        <f t="shared" si="83"/>
        <v>0</v>
      </c>
      <c r="EV33" s="54">
        <f t="shared" si="84"/>
        <v>0</v>
      </c>
      <c r="EW33" s="160"/>
      <c r="EX33" s="1"/>
      <c r="EY33" s="9" t="s">
        <v>214</v>
      </c>
      <c r="EZ33" s="54">
        <f t="shared" si="90"/>
        <v>0</v>
      </c>
      <c r="FA33" s="54">
        <f t="shared" si="90"/>
        <v>0</v>
      </c>
      <c r="FB33" s="42"/>
      <c r="FC33" s="26"/>
      <c r="FD33" s="26"/>
      <c r="FE33" s="1"/>
      <c r="FF33" s="27"/>
      <c r="FG33" s="130"/>
      <c r="FH33" s="301"/>
      <c r="FI33" s="56"/>
      <c r="FJ33" s="177"/>
      <c r="FK33" s="177"/>
      <c r="FL33" s="177"/>
      <c r="FM33" s="62"/>
      <c r="FN33" s="62"/>
      <c r="FO33" s="58"/>
      <c r="FP33" s="26"/>
      <c r="FQ33" s="1"/>
      <c r="FR33" s="1"/>
    </row>
    <row r="34" spans="2:174" ht="13.9" customHeight="1" x14ac:dyDescent="0.2">
      <c r="B34" s="33"/>
      <c r="C34" s="127">
        <v>5100</v>
      </c>
      <c r="D34" s="233" t="s">
        <v>440</v>
      </c>
      <c r="E34" s="233"/>
      <c r="F34" s="220">
        <f>SUM(F35:F37)</f>
        <v>32315826.439999998</v>
      </c>
      <c r="G34" s="220">
        <f t="shared" ref="G34:N34" si="96">SUM(G35:G37)</f>
        <v>31790511.399999999</v>
      </c>
      <c r="H34" s="220">
        <f t="shared" si="96"/>
        <v>33022828.91</v>
      </c>
      <c r="I34" s="220">
        <f t="shared" si="96"/>
        <v>2372335.63</v>
      </c>
      <c r="J34" s="220">
        <f t="shared" si="96"/>
        <v>2131305.92</v>
      </c>
      <c r="K34" s="220">
        <f t="shared" si="96"/>
        <v>2151240.69</v>
      </c>
      <c r="L34" s="220">
        <f t="shared" si="96"/>
        <v>8349101.0100000007</v>
      </c>
      <c r="M34" s="220">
        <f t="shared" si="96"/>
        <v>7639425.1600000011</v>
      </c>
      <c r="N34" s="220">
        <f t="shared" si="96"/>
        <v>7706768.7999999998</v>
      </c>
      <c r="O34" s="220"/>
      <c r="P34" s="220"/>
      <c r="Q34" s="220"/>
      <c r="R34" s="220"/>
      <c r="S34" s="220"/>
      <c r="T34" s="220"/>
      <c r="U34" s="220"/>
      <c r="V34" s="220"/>
      <c r="W34" s="220"/>
      <c r="X34" s="221">
        <f t="shared" si="31"/>
        <v>43037263.079999998</v>
      </c>
      <c r="Y34" s="210">
        <f t="shared" si="17"/>
        <v>41561242.480000004</v>
      </c>
      <c r="Z34" s="212">
        <f t="shared" si="18"/>
        <v>42880838.399999999</v>
      </c>
      <c r="AA34" s="26"/>
      <c r="AC34" s="27"/>
      <c r="AD34" s="131">
        <v>2100</v>
      </c>
      <c r="AE34" s="232" t="s">
        <v>486</v>
      </c>
      <c r="AF34" s="232"/>
      <c r="AG34" s="220">
        <f>SUM(AG35:AG42)</f>
        <v>4774578.38</v>
      </c>
      <c r="AH34" s="220">
        <f t="shared" ref="AH34:AO34" si="97">SUM(AH35:AH42)</f>
        <v>3034326.98</v>
      </c>
      <c r="AI34" s="220">
        <f t="shared" si="97"/>
        <v>2209846.75</v>
      </c>
      <c r="AJ34" s="220">
        <f t="shared" si="97"/>
        <v>165055.82999999999</v>
      </c>
      <c r="AK34" s="220">
        <f t="shared" si="97"/>
        <v>151713.81</v>
      </c>
      <c r="AL34" s="220">
        <f t="shared" si="97"/>
        <v>156852.41</v>
      </c>
      <c r="AM34" s="220">
        <f t="shared" si="97"/>
        <v>935067.31</v>
      </c>
      <c r="AN34" s="220">
        <f t="shared" si="97"/>
        <v>1023241.46</v>
      </c>
      <c r="AO34" s="220">
        <f t="shared" si="97"/>
        <v>829273.13</v>
      </c>
      <c r="AP34" s="220"/>
      <c r="AQ34" s="220"/>
      <c r="AR34" s="220"/>
      <c r="AS34" s="220"/>
      <c r="AT34" s="220"/>
      <c r="AU34" s="220"/>
      <c r="AV34" s="220"/>
      <c r="AW34" s="220"/>
      <c r="AX34" s="220"/>
      <c r="AY34" s="221">
        <f t="shared" si="20"/>
        <v>5874701.5199999996</v>
      </c>
      <c r="AZ34" s="210">
        <f>+AH34+AK34+AN34+AQ34+AT34+AW34</f>
        <v>4209282.25</v>
      </c>
      <c r="BA34" s="212">
        <f t="shared" si="22"/>
        <v>3195972.29</v>
      </c>
      <c r="BB34" s="100"/>
      <c r="BD34" s="27"/>
      <c r="BE34" s="130">
        <v>5240</v>
      </c>
      <c r="BF34" s="223" t="s">
        <v>448</v>
      </c>
      <c r="BG34" s="223"/>
      <c r="BH34" s="215">
        <v>0</v>
      </c>
      <c r="BI34" s="215">
        <v>0</v>
      </c>
      <c r="BJ34" s="215">
        <v>0</v>
      </c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6">
        <f t="shared" si="23"/>
        <v>0</v>
      </c>
      <c r="CA34" s="224">
        <f t="shared" si="24"/>
        <v>0</v>
      </c>
      <c r="CB34" s="226">
        <f t="shared" si="25"/>
        <v>0</v>
      </c>
      <c r="CC34" s="100"/>
      <c r="CE34" s="33"/>
      <c r="CF34" s="139"/>
      <c r="CG34" s="308"/>
      <c r="CH34" s="308"/>
      <c r="CI34" s="1"/>
      <c r="CJ34" s="1"/>
      <c r="CK34" s="1"/>
      <c r="CL34" s="144"/>
      <c r="CM34" s="325" t="s">
        <v>43</v>
      </c>
      <c r="CN34" s="325"/>
      <c r="CO34" s="50">
        <f>SUM(CO35:CO39)</f>
        <v>0</v>
      </c>
      <c r="CP34" s="50">
        <f t="shared" ref="CP34:CQ34" si="98">SUM(CP35:CP39)</f>
        <v>0</v>
      </c>
      <c r="CQ34" s="50">
        <f t="shared" si="98"/>
        <v>0</v>
      </c>
      <c r="CR34" s="51"/>
      <c r="CS34" s="26"/>
      <c r="CT34" s="1"/>
      <c r="CU34" s="27"/>
      <c r="CV34" s="130"/>
      <c r="CW34" s="308" t="s">
        <v>142</v>
      </c>
      <c r="CX34" s="308"/>
      <c r="CY34" s="48">
        <f>+CY24</f>
        <v>42976379.630000003</v>
      </c>
      <c r="CZ34" s="48">
        <f t="shared" ref="CZ34:DA34" si="99">+CZ24</f>
        <v>40138271.679999992</v>
      </c>
      <c r="DA34" s="48">
        <f t="shared" si="99"/>
        <v>38649955.879999995</v>
      </c>
      <c r="DB34" s="149"/>
      <c r="DC34" s="325"/>
      <c r="DD34" s="325"/>
      <c r="DE34" s="50"/>
      <c r="DF34" s="50"/>
      <c r="DG34" s="50"/>
      <c r="DH34" s="42"/>
      <c r="DI34" s="77"/>
      <c r="DJ34" s="1"/>
      <c r="DK34" s="27"/>
      <c r="DL34" s="130"/>
      <c r="DM34" s="308"/>
      <c r="DN34" s="308"/>
      <c r="DO34" s="48"/>
      <c r="DP34" s="48"/>
      <c r="DQ34" s="48"/>
      <c r="DR34" s="48"/>
      <c r="DS34" s="149"/>
      <c r="DT34" s="325"/>
      <c r="DU34" s="325"/>
      <c r="DV34" s="54"/>
      <c r="DW34" s="54"/>
      <c r="DX34" s="54"/>
      <c r="DY34" s="54"/>
      <c r="DZ34" s="42"/>
      <c r="EA34" s="77"/>
      <c r="EB34" s="1"/>
      <c r="EC34" s="27"/>
      <c r="ED34" s="130" t="s">
        <v>80</v>
      </c>
      <c r="EE34" s="202"/>
      <c r="EF34" s="4" t="s">
        <v>216</v>
      </c>
      <c r="EG34" s="54">
        <f t="shared" si="92"/>
        <v>0</v>
      </c>
      <c r="EH34" s="54">
        <f t="shared" si="92"/>
        <v>0</v>
      </c>
      <c r="EI34" s="160"/>
      <c r="EJ34" s="202"/>
      <c r="EK34" s="8"/>
      <c r="EL34" s="7"/>
      <c r="EM34" s="7"/>
      <c r="EN34" s="42"/>
      <c r="EO34" s="26"/>
      <c r="EP34" s="1"/>
      <c r="EQ34" s="27"/>
      <c r="ER34" s="130" t="s">
        <v>80</v>
      </c>
      <c r="ES34" s="1"/>
      <c r="ET34" s="4" t="s">
        <v>216</v>
      </c>
      <c r="EU34" s="54">
        <f t="shared" si="83"/>
        <v>0</v>
      </c>
      <c r="EV34" s="54">
        <f t="shared" si="84"/>
        <v>0</v>
      </c>
      <c r="EW34" s="160"/>
      <c r="EX34" s="1"/>
      <c r="EY34" s="8"/>
      <c r="EZ34" s="7"/>
      <c r="FA34" s="7"/>
      <c r="FB34" s="42"/>
      <c r="FC34" s="26"/>
      <c r="FD34" s="26"/>
      <c r="FE34" s="1"/>
      <c r="FF34" s="27"/>
      <c r="FG34" s="130"/>
      <c r="FH34" s="322" t="s">
        <v>235</v>
      </c>
      <c r="FI34" s="322"/>
      <c r="FJ34" s="178"/>
      <c r="FK34" s="178"/>
      <c r="FL34" s="178">
        <f>SUM(FL35:FL38)+FL14</f>
        <v>9010062.5300000012</v>
      </c>
      <c r="FM34" s="67">
        <f>SUM(FM35:FM38)</f>
        <v>0</v>
      </c>
      <c r="FN34" s="67">
        <f>SUM(FJ34:FM34)</f>
        <v>9010062.5300000012</v>
      </c>
      <c r="FO34" s="58"/>
      <c r="FP34" s="26"/>
      <c r="FQ34" s="1"/>
      <c r="FR34" s="1"/>
    </row>
    <row r="35" spans="2:174" ht="13.9" customHeight="1" x14ac:dyDescent="0.2">
      <c r="B35" s="33"/>
      <c r="C35" s="126">
        <v>5110</v>
      </c>
      <c r="D35" s="234" t="s">
        <v>441</v>
      </c>
      <c r="E35" s="234"/>
      <c r="F35" s="291">
        <v>18773846.719999999</v>
      </c>
      <c r="G35" s="291">
        <v>17453743.030000001</v>
      </c>
      <c r="H35" s="291">
        <v>16672045.25</v>
      </c>
      <c r="I35" s="293">
        <v>1690821.91</v>
      </c>
      <c r="J35" s="293">
        <v>1599838.01</v>
      </c>
      <c r="K35" s="293">
        <v>1452686.97</v>
      </c>
      <c r="L35" s="223">
        <v>7030479.3000000007</v>
      </c>
      <c r="M35" s="223">
        <v>6530354.0200000005</v>
      </c>
      <c r="N35" s="223">
        <v>5993026.6799999997</v>
      </c>
      <c r="O35" s="223"/>
      <c r="P35" s="223"/>
      <c r="Q35" s="223"/>
      <c r="R35" s="223"/>
      <c r="S35" s="223"/>
      <c r="T35" s="223"/>
      <c r="U35" s="223"/>
      <c r="V35" s="223"/>
      <c r="W35" s="223"/>
      <c r="X35" s="216">
        <f t="shared" si="31"/>
        <v>27495147.93</v>
      </c>
      <c r="Y35" s="224">
        <f t="shared" si="17"/>
        <v>25583935.060000002</v>
      </c>
      <c r="Z35" s="226">
        <f t="shared" si="18"/>
        <v>24117758.899999999</v>
      </c>
      <c r="AA35" s="26"/>
      <c r="AC35" s="27"/>
      <c r="AD35" s="130">
        <v>2110</v>
      </c>
      <c r="AE35" s="223" t="s">
        <v>487</v>
      </c>
      <c r="AF35" s="223"/>
      <c r="AG35" s="290">
        <v>4774578.38</v>
      </c>
      <c r="AH35" s="290">
        <v>3034326.98</v>
      </c>
      <c r="AI35" s="290">
        <v>2209846.75</v>
      </c>
      <c r="AJ35" s="295">
        <v>165055.82999999999</v>
      </c>
      <c r="AK35" s="295">
        <v>151713.81</v>
      </c>
      <c r="AL35" s="295">
        <v>156852.41</v>
      </c>
      <c r="AM35" s="224">
        <v>935067.31</v>
      </c>
      <c r="AN35" s="224">
        <v>1023241.46</v>
      </c>
      <c r="AO35" s="306">
        <v>829273.13</v>
      </c>
      <c r="AP35" s="223"/>
      <c r="AQ35" s="223"/>
      <c r="AR35" s="223"/>
      <c r="AS35" s="223"/>
      <c r="AT35" s="223"/>
      <c r="AU35" s="223"/>
      <c r="AV35" s="223"/>
      <c r="AW35" s="223"/>
      <c r="AX35" s="223"/>
      <c r="AY35" s="216">
        <f>+AG35+AJ35+AM35+AP35+AS35+AV35</f>
        <v>5874701.5199999996</v>
      </c>
      <c r="AZ35" s="216">
        <f>+AH35+AK35+AN35+AQ35+AT35+AW35</f>
        <v>4209282.25</v>
      </c>
      <c r="BA35" s="216">
        <f>+AI35+AL35+AO35+AR35+AU35+AX35</f>
        <v>3195972.29</v>
      </c>
      <c r="BB35" s="100"/>
      <c r="BD35" s="27"/>
      <c r="BE35" s="130">
        <v>5250</v>
      </c>
      <c r="BF35" s="223" t="s">
        <v>449</v>
      </c>
      <c r="BG35" s="223"/>
      <c r="BH35" s="215">
        <v>0</v>
      </c>
      <c r="BI35" s="215">
        <v>0</v>
      </c>
      <c r="BJ35" s="215">
        <v>0</v>
      </c>
      <c r="BK35" s="245"/>
      <c r="BL35" s="245"/>
      <c r="BM35" s="24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16">
        <f t="shared" si="23"/>
        <v>0</v>
      </c>
      <c r="CA35" s="224">
        <f t="shared" si="24"/>
        <v>0</v>
      </c>
      <c r="CB35" s="226">
        <f t="shared" si="25"/>
        <v>0</v>
      </c>
      <c r="CC35" s="100"/>
      <c r="CE35" s="33"/>
      <c r="CF35" s="127"/>
      <c r="CG35" s="308"/>
      <c r="CH35" s="308"/>
      <c r="CI35" s="71"/>
      <c r="CJ35" s="71"/>
      <c r="CK35" s="71"/>
      <c r="CL35" s="143" t="s">
        <v>89</v>
      </c>
      <c r="CM35" s="319" t="s">
        <v>44</v>
      </c>
      <c r="CN35" s="319"/>
      <c r="CO35" s="54">
        <f t="shared" ref="CO35:CQ39" si="100">+X53</f>
        <v>0</v>
      </c>
      <c r="CP35" s="54">
        <f t="shared" si="100"/>
        <v>0</v>
      </c>
      <c r="CQ35" s="54">
        <f t="shared" si="100"/>
        <v>0</v>
      </c>
      <c r="CR35" s="51"/>
      <c r="CS35" s="26"/>
      <c r="CT35" s="1"/>
      <c r="CU35" s="27"/>
      <c r="CV35" s="131"/>
      <c r="CW35" s="202"/>
      <c r="CX35" s="202"/>
      <c r="CY35" s="48"/>
      <c r="CZ35" s="48"/>
      <c r="DA35" s="48"/>
      <c r="DB35" s="143"/>
      <c r="DC35" s="322" t="s">
        <v>143</v>
      </c>
      <c r="DD35" s="322"/>
      <c r="DE35" s="48">
        <f>DE36+DE41+DE48</f>
        <v>68116719.390000001</v>
      </c>
      <c r="DF35" s="48">
        <f t="shared" ref="DF35:DG35" si="101">DF36+DF41+DF48</f>
        <v>59106656.859999999</v>
      </c>
      <c r="DG35" s="48">
        <f t="shared" si="101"/>
        <v>56399049.25</v>
      </c>
      <c r="DH35" s="42"/>
      <c r="DI35" s="77"/>
      <c r="DJ35" s="1"/>
      <c r="DK35" s="27"/>
      <c r="DL35" s="131"/>
      <c r="DM35" s="202"/>
      <c r="DN35" s="202"/>
      <c r="DO35" s="202"/>
      <c r="DP35" s="202"/>
      <c r="DQ35" s="202"/>
      <c r="DR35" s="202"/>
      <c r="DS35" s="143"/>
      <c r="DT35" s="322" t="s">
        <v>143</v>
      </c>
      <c r="DU35" s="322"/>
      <c r="DV35" s="49">
        <f t="shared" si="12"/>
        <v>9010062.5300000012</v>
      </c>
      <c r="DW35" s="49">
        <f t="shared" si="13"/>
        <v>0</v>
      </c>
      <c r="DX35" s="49">
        <f t="shared" si="64"/>
        <v>2707607.6099999994</v>
      </c>
      <c r="DY35" s="49">
        <f t="shared" si="65"/>
        <v>0</v>
      </c>
      <c r="DZ35" s="42"/>
      <c r="EA35" s="77"/>
      <c r="EB35" s="1"/>
      <c r="EC35" s="27"/>
      <c r="ED35" s="130" t="s">
        <v>81</v>
      </c>
      <c r="EE35" s="202"/>
      <c r="EF35" s="4" t="s">
        <v>25</v>
      </c>
      <c r="EG35" s="54">
        <f t="shared" si="92"/>
        <v>538785.56000000006</v>
      </c>
      <c r="EH35" s="54">
        <f t="shared" si="92"/>
        <v>1743893.83</v>
      </c>
      <c r="EI35" s="160"/>
      <c r="EJ35" s="298" t="s">
        <v>199</v>
      </c>
      <c r="EK35" s="298"/>
      <c r="EL35" s="50">
        <f>EL36+EL39</f>
        <v>2720057.8700000038</v>
      </c>
      <c r="EM35" s="50">
        <f t="shared" ref="EM35" si="102">EM36+EM39</f>
        <v>2270553.16</v>
      </c>
      <c r="EN35" s="42"/>
      <c r="EO35" s="26"/>
      <c r="EP35" s="1"/>
      <c r="EQ35" s="27"/>
      <c r="ER35" s="130" t="s">
        <v>81</v>
      </c>
      <c r="ES35" s="1"/>
      <c r="ET35" s="4" t="s">
        <v>25</v>
      </c>
      <c r="EU35" s="54">
        <f t="shared" si="83"/>
        <v>0</v>
      </c>
      <c r="EV35" s="54">
        <f t="shared" si="84"/>
        <v>0</v>
      </c>
      <c r="EW35" s="160"/>
      <c r="EX35" s="279" t="s">
        <v>199</v>
      </c>
      <c r="EY35" s="279"/>
      <c r="EZ35" s="50">
        <f>EZ36+EZ39</f>
        <v>0</v>
      </c>
      <c r="FA35" s="50">
        <f t="shared" ref="FA35" si="103">FA36+FA39</f>
        <v>0</v>
      </c>
      <c r="FB35" s="42"/>
      <c r="FC35" s="26"/>
      <c r="FD35" s="26"/>
      <c r="FE35" s="1"/>
      <c r="FF35" s="27"/>
      <c r="FG35" s="130" t="s">
        <v>191</v>
      </c>
      <c r="FH35" s="319" t="s">
        <v>236</v>
      </c>
      <c r="FI35" s="319"/>
      <c r="FJ35" s="179"/>
      <c r="FK35" s="179"/>
      <c r="FL35" s="173">
        <f>+DE42-DF42</f>
        <v>6308330.7599999998</v>
      </c>
      <c r="FM35" s="68">
        <v>0</v>
      </c>
      <c r="FN35" s="62">
        <f>SUM(FJ35:FM35)</f>
        <v>6308330.7599999998</v>
      </c>
      <c r="FO35" s="58"/>
      <c r="FP35" s="26"/>
      <c r="FQ35" s="1"/>
      <c r="FR35" s="1"/>
    </row>
    <row r="36" spans="2:174" ht="13.9" customHeight="1" x14ac:dyDescent="0.2">
      <c r="B36" s="33"/>
      <c r="C36" s="126">
        <v>5120</v>
      </c>
      <c r="D36" s="234" t="s">
        <v>442</v>
      </c>
      <c r="E36" s="234"/>
      <c r="F36" s="291">
        <v>2759994.29</v>
      </c>
      <c r="G36" s="291">
        <v>4166302.56</v>
      </c>
      <c r="H36" s="291">
        <v>4479957.93</v>
      </c>
      <c r="I36" s="293">
        <v>162628.01</v>
      </c>
      <c r="J36" s="293">
        <v>102625.98</v>
      </c>
      <c r="K36" s="293">
        <v>100210.97</v>
      </c>
      <c r="L36" s="224">
        <v>859233.26</v>
      </c>
      <c r="M36" s="224">
        <v>680955.7300000001</v>
      </c>
      <c r="N36" s="224">
        <v>1089171.26</v>
      </c>
      <c r="O36" s="224"/>
      <c r="P36" s="224"/>
      <c r="Q36" s="224"/>
      <c r="R36" s="224"/>
      <c r="S36" s="224"/>
      <c r="T36" s="224"/>
      <c r="U36" s="224"/>
      <c r="V36" s="224"/>
      <c r="W36" s="224"/>
      <c r="X36" s="216">
        <f t="shared" si="31"/>
        <v>3781855.5599999996</v>
      </c>
      <c r="Y36" s="224">
        <f t="shared" si="17"/>
        <v>4949884.2700000005</v>
      </c>
      <c r="Z36" s="226">
        <f t="shared" si="18"/>
        <v>5669340.1599999992</v>
      </c>
      <c r="AA36" s="26"/>
      <c r="AC36" s="27"/>
      <c r="AD36" s="130">
        <v>2120</v>
      </c>
      <c r="AE36" s="223" t="s">
        <v>488</v>
      </c>
      <c r="AF36" s="223"/>
      <c r="AG36" s="245">
        <v>0</v>
      </c>
      <c r="AH36" s="245">
        <v>0</v>
      </c>
      <c r="AI36" s="245">
        <v>0</v>
      </c>
      <c r="AJ36" s="238"/>
      <c r="AK36" s="238"/>
      <c r="AL36" s="238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16">
        <f t="shared" si="20"/>
        <v>0</v>
      </c>
      <c r="AZ36" s="224">
        <f t="shared" si="21"/>
        <v>0</v>
      </c>
      <c r="BA36" s="226">
        <f t="shared" si="22"/>
        <v>0</v>
      </c>
      <c r="BB36" s="100"/>
      <c r="BD36" s="27"/>
      <c r="BE36" s="130">
        <v>5260</v>
      </c>
      <c r="BF36" s="223" t="s">
        <v>450</v>
      </c>
      <c r="BG36" s="223"/>
      <c r="BH36" s="215">
        <v>0</v>
      </c>
      <c r="BI36" s="215">
        <v>0</v>
      </c>
      <c r="BJ36" s="215">
        <v>0</v>
      </c>
      <c r="BK36" s="238"/>
      <c r="BL36" s="238"/>
      <c r="BM36" s="238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16">
        <f t="shared" si="23"/>
        <v>0</v>
      </c>
      <c r="CA36" s="224">
        <f t="shared" si="24"/>
        <v>0</v>
      </c>
      <c r="CB36" s="226">
        <f t="shared" si="25"/>
        <v>0</v>
      </c>
      <c r="CC36" s="100"/>
      <c r="CE36" s="33"/>
      <c r="CF36" s="126"/>
      <c r="CG36" s="117"/>
      <c r="CH36" s="117"/>
      <c r="CI36" s="117"/>
      <c r="CJ36" s="200"/>
      <c r="CK36" s="200"/>
      <c r="CL36" s="143" t="s">
        <v>90</v>
      </c>
      <c r="CM36" s="319" t="s">
        <v>45</v>
      </c>
      <c r="CN36" s="319"/>
      <c r="CO36" s="54">
        <f t="shared" si="100"/>
        <v>0</v>
      </c>
      <c r="CP36" s="54">
        <f t="shared" si="100"/>
        <v>0</v>
      </c>
      <c r="CQ36" s="54">
        <f t="shared" si="100"/>
        <v>0</v>
      </c>
      <c r="CR36" s="51"/>
      <c r="CS36" s="26"/>
      <c r="CT36" s="1"/>
      <c r="CU36" s="27"/>
      <c r="CV36" s="130"/>
      <c r="CW36" s="296"/>
      <c r="CX36" s="302"/>
      <c r="CY36" s="52"/>
      <c r="CZ36" s="52"/>
      <c r="DA36" s="52"/>
      <c r="DB36" s="143"/>
      <c r="DC36" s="308" t="s">
        <v>144</v>
      </c>
      <c r="DD36" s="308"/>
      <c r="DE36" s="48">
        <f>SUM(DE37:DE39)</f>
        <v>43709422.280000001</v>
      </c>
      <c r="DF36" s="48">
        <f t="shared" ref="DF36:DG36" si="104">SUM(DF37:DF39)</f>
        <v>43709422.280000001</v>
      </c>
      <c r="DG36" s="48">
        <f t="shared" si="104"/>
        <v>43709422.280000001</v>
      </c>
      <c r="DH36" s="42"/>
      <c r="DI36" s="77"/>
      <c r="DJ36" s="1"/>
      <c r="DK36" s="27"/>
      <c r="DL36" s="130"/>
      <c r="DM36" s="201"/>
      <c r="DN36" s="195"/>
      <c r="DO36" s="52"/>
      <c r="DP36" s="52"/>
      <c r="DQ36" s="52"/>
      <c r="DR36" s="52"/>
      <c r="DS36" s="143"/>
      <c r="DT36" s="308" t="s">
        <v>144</v>
      </c>
      <c r="DU36" s="308"/>
      <c r="DV36" s="49">
        <f t="shared" si="12"/>
        <v>0</v>
      </c>
      <c r="DW36" s="49">
        <f t="shared" si="13"/>
        <v>0</v>
      </c>
      <c r="DX36" s="49">
        <f t="shared" si="64"/>
        <v>0</v>
      </c>
      <c r="DY36" s="49">
        <f t="shared" si="65"/>
        <v>0</v>
      </c>
      <c r="DZ36" s="42"/>
      <c r="EA36" s="77"/>
      <c r="EB36" s="1"/>
      <c r="EC36" s="27"/>
      <c r="ED36" s="130" t="s">
        <v>240</v>
      </c>
      <c r="EE36" s="202"/>
      <c r="EF36" s="4" t="s">
        <v>27</v>
      </c>
      <c r="EG36" s="54">
        <f t="shared" si="92"/>
        <v>0</v>
      </c>
      <c r="EH36" s="54">
        <f t="shared" si="92"/>
        <v>0</v>
      </c>
      <c r="EI36" s="163" t="s">
        <v>184</v>
      </c>
      <c r="EJ36" s="202"/>
      <c r="EK36" s="9" t="s">
        <v>217</v>
      </c>
      <c r="EL36" s="54">
        <f>+EL37+EL38</f>
        <v>0</v>
      </c>
      <c r="EM36" s="54">
        <f t="shared" ref="EM36" si="105">+EM37+EM38</f>
        <v>0</v>
      </c>
      <c r="EN36" s="42"/>
      <c r="EO36" s="26"/>
      <c r="EP36" s="1"/>
      <c r="EQ36" s="27"/>
      <c r="ER36" s="130" t="s">
        <v>240</v>
      </c>
      <c r="ES36" s="1"/>
      <c r="ET36" s="4" t="s">
        <v>27</v>
      </c>
      <c r="EU36" s="54">
        <f t="shared" si="83"/>
        <v>0</v>
      </c>
      <c r="EV36" s="54">
        <f t="shared" si="84"/>
        <v>0</v>
      </c>
      <c r="EW36" s="163" t="s">
        <v>184</v>
      </c>
      <c r="EX36" s="1"/>
      <c r="EY36" s="9" t="s">
        <v>217</v>
      </c>
      <c r="EZ36" s="54">
        <f>+EZ37+EZ38</f>
        <v>0</v>
      </c>
      <c r="FA36" s="54">
        <f t="shared" ref="FA36" si="106">+FA37+FA38</f>
        <v>0</v>
      </c>
      <c r="FB36" s="42"/>
      <c r="FC36" s="26"/>
      <c r="FD36" s="26"/>
      <c r="FE36" s="1"/>
      <c r="FF36" s="27"/>
      <c r="FG36" s="130" t="s">
        <v>192</v>
      </c>
      <c r="FH36" s="319" t="s">
        <v>149</v>
      </c>
      <c r="FI36" s="319"/>
      <c r="FJ36" s="179"/>
      <c r="FK36" s="179"/>
      <c r="FL36" s="173">
        <f t="shared" ref="FL36:FL38" si="107">+DE43-DF43</f>
        <v>2701731.7700000014</v>
      </c>
      <c r="FM36" s="68">
        <v>0</v>
      </c>
      <c r="FN36" s="62">
        <f>SUM(FJ36:FM36)</f>
        <v>2701731.7700000014</v>
      </c>
      <c r="FO36" s="58"/>
      <c r="FP36" s="26"/>
      <c r="FQ36" s="1"/>
      <c r="FR36" s="1"/>
    </row>
    <row r="37" spans="2:174" ht="13.9" customHeight="1" x14ac:dyDescent="0.2">
      <c r="B37" s="33"/>
      <c r="C37" s="126">
        <v>5130</v>
      </c>
      <c r="D37" s="234" t="s">
        <v>443</v>
      </c>
      <c r="E37" s="234"/>
      <c r="F37" s="291">
        <v>10781985.43</v>
      </c>
      <c r="G37" s="291">
        <v>10170465.810000001</v>
      </c>
      <c r="H37" s="291">
        <v>11870825.73</v>
      </c>
      <c r="I37" s="293">
        <v>518885.71</v>
      </c>
      <c r="J37" s="293">
        <v>428841.93</v>
      </c>
      <c r="K37" s="293">
        <v>598342.75</v>
      </c>
      <c r="L37" s="223">
        <v>459388.45</v>
      </c>
      <c r="M37" s="223">
        <v>428115.41000000003</v>
      </c>
      <c r="N37" s="223">
        <v>624570.86</v>
      </c>
      <c r="O37" s="223"/>
      <c r="P37" s="223"/>
      <c r="Q37" s="223"/>
      <c r="R37" s="223"/>
      <c r="S37" s="223"/>
      <c r="T37" s="223"/>
      <c r="U37" s="223"/>
      <c r="V37" s="223"/>
      <c r="W37" s="223"/>
      <c r="X37" s="216">
        <f t="shared" si="31"/>
        <v>11760259.59</v>
      </c>
      <c r="Y37" s="224">
        <f t="shared" si="17"/>
        <v>11027423.15</v>
      </c>
      <c r="Z37" s="226">
        <f t="shared" si="18"/>
        <v>13093739.34</v>
      </c>
      <c r="AA37" s="26"/>
      <c r="AC37" s="27"/>
      <c r="AD37" s="130">
        <v>2130</v>
      </c>
      <c r="AE37" s="223" t="s">
        <v>489</v>
      </c>
      <c r="AF37" s="223"/>
      <c r="AG37" s="245">
        <v>0</v>
      </c>
      <c r="AH37" s="245">
        <v>0</v>
      </c>
      <c r="AI37" s="245">
        <v>0</v>
      </c>
      <c r="AJ37" s="245"/>
      <c r="AK37" s="245"/>
      <c r="AL37" s="245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16">
        <f t="shared" si="20"/>
        <v>0</v>
      </c>
      <c r="AZ37" s="224">
        <f t="shared" si="21"/>
        <v>0</v>
      </c>
      <c r="BA37" s="226">
        <f t="shared" si="22"/>
        <v>0</v>
      </c>
      <c r="BB37" s="100"/>
      <c r="BD37" s="27"/>
      <c r="BE37" s="130">
        <v>5270</v>
      </c>
      <c r="BF37" s="223" t="s">
        <v>451</v>
      </c>
      <c r="BG37" s="223"/>
      <c r="BH37" s="215">
        <v>0</v>
      </c>
      <c r="BI37" s="215">
        <v>0</v>
      </c>
      <c r="BJ37" s="215">
        <v>0</v>
      </c>
      <c r="BK37" s="245"/>
      <c r="BL37" s="245"/>
      <c r="BM37" s="24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16">
        <f t="shared" si="23"/>
        <v>0</v>
      </c>
      <c r="CA37" s="224">
        <f t="shared" si="24"/>
        <v>0</v>
      </c>
      <c r="CB37" s="226">
        <f t="shared" si="25"/>
        <v>0</v>
      </c>
      <c r="CC37" s="100"/>
      <c r="CE37" s="33"/>
      <c r="CF37" s="126"/>
      <c r="CG37" s="117"/>
      <c r="CH37" s="117"/>
      <c r="CI37" s="117"/>
      <c r="CJ37" s="200"/>
      <c r="CK37" s="200"/>
      <c r="CL37" s="143" t="s">
        <v>91</v>
      </c>
      <c r="CM37" s="319" t="s">
        <v>46</v>
      </c>
      <c r="CN37" s="319"/>
      <c r="CO37" s="54">
        <f t="shared" si="100"/>
        <v>0</v>
      </c>
      <c r="CP37" s="54">
        <f t="shared" si="100"/>
        <v>0</v>
      </c>
      <c r="CQ37" s="54">
        <f t="shared" si="100"/>
        <v>0</v>
      </c>
      <c r="CR37" s="51"/>
      <c r="CS37" s="26"/>
      <c r="CT37" s="1"/>
      <c r="CU37" s="27"/>
      <c r="CV37" s="130"/>
      <c r="CW37" s="296"/>
      <c r="CX37" s="296"/>
      <c r="CY37" s="52"/>
      <c r="CZ37" s="52"/>
      <c r="DA37" s="52"/>
      <c r="DB37" s="143" t="s">
        <v>188</v>
      </c>
      <c r="DC37" s="319" t="s">
        <v>0</v>
      </c>
      <c r="DD37" s="319"/>
      <c r="DE37" s="173">
        <f t="shared" ref="DE37:DG39" si="108">+AY52</f>
        <v>39755709.850000001</v>
      </c>
      <c r="DF37" s="173">
        <f t="shared" si="108"/>
        <v>39755709.850000001</v>
      </c>
      <c r="DG37" s="173">
        <f t="shared" si="108"/>
        <v>39755709.850000001</v>
      </c>
      <c r="DH37" s="42"/>
      <c r="DI37" s="77"/>
      <c r="DJ37" s="1"/>
      <c r="DK37" s="27"/>
      <c r="DL37" s="130"/>
      <c r="DM37" s="201"/>
      <c r="DN37" s="201"/>
      <c r="DO37" s="52"/>
      <c r="DP37" s="52"/>
      <c r="DQ37" s="52"/>
      <c r="DR37" s="52"/>
      <c r="DS37" s="143" t="s">
        <v>188</v>
      </c>
      <c r="DT37" s="319" t="s">
        <v>0</v>
      </c>
      <c r="DU37" s="319"/>
      <c r="DV37" s="54">
        <f t="shared" si="12"/>
        <v>0</v>
      </c>
      <c r="DW37" s="54">
        <f t="shared" si="13"/>
        <v>0</v>
      </c>
      <c r="DX37" s="54">
        <f t="shared" si="64"/>
        <v>0</v>
      </c>
      <c r="DY37" s="54">
        <f t="shared" si="65"/>
        <v>0</v>
      </c>
      <c r="DZ37" s="42"/>
      <c r="EA37" s="77"/>
      <c r="EB37" s="1"/>
      <c r="EC37" s="27"/>
      <c r="ED37" s="130" t="s">
        <v>82</v>
      </c>
      <c r="EE37" s="202"/>
      <c r="EF37" s="4" t="s">
        <v>29</v>
      </c>
      <c r="EG37" s="54">
        <f t="shared" si="92"/>
        <v>0</v>
      </c>
      <c r="EH37" s="54">
        <f t="shared" si="92"/>
        <v>0</v>
      </c>
      <c r="EI37" s="163" t="s">
        <v>1</v>
      </c>
      <c r="EJ37" s="202"/>
      <c r="EK37" s="9" t="s">
        <v>212</v>
      </c>
      <c r="EL37" s="54">
        <f>+DW16</f>
        <v>0</v>
      </c>
      <c r="EM37" s="54">
        <f>+DY16</f>
        <v>0</v>
      </c>
      <c r="EN37" s="42"/>
      <c r="EO37" s="26"/>
      <c r="EP37" s="1"/>
      <c r="EQ37" s="27"/>
      <c r="ER37" s="130" t="s">
        <v>82</v>
      </c>
      <c r="ES37" s="1"/>
      <c r="ET37" s="4" t="s">
        <v>29</v>
      </c>
      <c r="EU37" s="54">
        <f t="shared" si="83"/>
        <v>0</v>
      </c>
      <c r="EV37" s="54">
        <f t="shared" si="84"/>
        <v>0</v>
      </c>
      <c r="EW37" s="163" t="s">
        <v>1</v>
      </c>
      <c r="EX37" s="1"/>
      <c r="EY37" s="9" t="s">
        <v>212</v>
      </c>
      <c r="EZ37" s="54">
        <f t="shared" ref="EZ37:FA39" si="109">+BZ63</f>
        <v>0</v>
      </c>
      <c r="FA37" s="54">
        <f t="shared" si="109"/>
        <v>0</v>
      </c>
      <c r="FB37" s="42"/>
      <c r="FC37" s="26"/>
      <c r="FD37" s="26"/>
      <c r="FE37" s="1"/>
      <c r="FF37" s="27"/>
      <c r="FG37" s="130" t="s">
        <v>193</v>
      </c>
      <c r="FH37" s="319" t="s">
        <v>237</v>
      </c>
      <c r="FI37" s="319"/>
      <c r="FJ37" s="179"/>
      <c r="FK37" s="179"/>
      <c r="FL37" s="173">
        <f t="shared" si="107"/>
        <v>0</v>
      </c>
      <c r="FM37" s="68">
        <v>0</v>
      </c>
      <c r="FN37" s="62">
        <f>SUM(FJ37:FM37)</f>
        <v>0</v>
      </c>
      <c r="FO37" s="58"/>
      <c r="FP37" s="26"/>
      <c r="FQ37" s="1"/>
      <c r="FR37" s="1"/>
    </row>
    <row r="38" spans="2:174" ht="13.9" customHeight="1" x14ac:dyDescent="0.2">
      <c r="B38" s="33"/>
      <c r="C38" s="127">
        <v>5200</v>
      </c>
      <c r="D38" s="233" t="s">
        <v>444</v>
      </c>
      <c r="E38" s="233"/>
      <c r="F38" s="210">
        <f>SUM(F39:F47)</f>
        <v>164700</v>
      </c>
      <c r="G38" s="210">
        <f t="shared" ref="G38:N38" si="110">SUM(G39:G47)</f>
        <v>294123.78000000003</v>
      </c>
      <c r="H38" s="210">
        <f t="shared" si="110"/>
        <v>293166.25</v>
      </c>
      <c r="I38" s="210">
        <f t="shared" si="110"/>
        <v>308.13</v>
      </c>
      <c r="J38" s="210">
        <f t="shared" si="110"/>
        <v>0</v>
      </c>
      <c r="K38" s="210">
        <f t="shared" si="110"/>
        <v>1566</v>
      </c>
      <c r="L38" s="210">
        <f t="shared" si="110"/>
        <v>386377.43</v>
      </c>
      <c r="M38" s="210">
        <f t="shared" si="110"/>
        <v>1588793.83</v>
      </c>
      <c r="N38" s="210">
        <f t="shared" si="110"/>
        <v>1820414.7699999998</v>
      </c>
      <c r="O38" s="210"/>
      <c r="P38" s="210"/>
      <c r="Q38" s="210"/>
      <c r="R38" s="210"/>
      <c r="S38" s="210"/>
      <c r="T38" s="210"/>
      <c r="U38" s="210"/>
      <c r="V38" s="210"/>
      <c r="W38" s="210"/>
      <c r="X38" s="221">
        <f t="shared" si="31"/>
        <v>551385.56000000006</v>
      </c>
      <c r="Y38" s="210">
        <f t="shared" si="17"/>
        <v>1882917.61</v>
      </c>
      <c r="Z38" s="212">
        <f t="shared" si="18"/>
        <v>2115147.0199999996</v>
      </c>
      <c r="AA38" s="26"/>
      <c r="AC38" s="27"/>
      <c r="AD38" s="130">
        <v>2140</v>
      </c>
      <c r="AE38" s="223" t="s">
        <v>490</v>
      </c>
      <c r="AF38" s="246"/>
      <c r="AG38" s="245">
        <v>0</v>
      </c>
      <c r="AH38" s="245">
        <v>0</v>
      </c>
      <c r="AI38" s="245">
        <v>0</v>
      </c>
      <c r="AJ38" s="239"/>
      <c r="AK38" s="239"/>
      <c r="AL38" s="239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16">
        <f t="shared" si="20"/>
        <v>0</v>
      </c>
      <c r="AZ38" s="224">
        <f t="shared" si="21"/>
        <v>0</v>
      </c>
      <c r="BA38" s="226">
        <f t="shared" si="22"/>
        <v>0</v>
      </c>
      <c r="BB38" s="100"/>
      <c r="BD38" s="27"/>
      <c r="BE38" s="130">
        <v>5280</v>
      </c>
      <c r="BF38" s="223" t="s">
        <v>32</v>
      </c>
      <c r="BG38" s="247"/>
      <c r="BH38" s="215">
        <v>0</v>
      </c>
      <c r="BI38" s="215">
        <v>0</v>
      </c>
      <c r="BJ38" s="215">
        <v>0</v>
      </c>
      <c r="BK38" s="240"/>
      <c r="BL38" s="240"/>
      <c r="BM38" s="240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16">
        <f t="shared" si="23"/>
        <v>0</v>
      </c>
      <c r="CA38" s="224">
        <f t="shared" si="24"/>
        <v>0</v>
      </c>
      <c r="CB38" s="226">
        <f t="shared" si="25"/>
        <v>0</v>
      </c>
      <c r="CC38" s="100"/>
      <c r="CE38" s="33"/>
      <c r="CF38" s="126"/>
      <c r="CG38" s="117"/>
      <c r="CH38" s="117"/>
      <c r="CI38" s="117"/>
      <c r="CJ38" s="200"/>
      <c r="CK38" s="200"/>
      <c r="CL38" s="143" t="s">
        <v>92</v>
      </c>
      <c r="CM38" s="319" t="s">
        <v>47</v>
      </c>
      <c r="CN38" s="319"/>
      <c r="CO38" s="54">
        <f t="shared" si="100"/>
        <v>0</v>
      </c>
      <c r="CP38" s="54">
        <f t="shared" si="100"/>
        <v>0</v>
      </c>
      <c r="CQ38" s="54">
        <f t="shared" si="100"/>
        <v>0</v>
      </c>
      <c r="CR38" s="51"/>
      <c r="CS38" s="26"/>
      <c r="CT38" s="1"/>
      <c r="CU38" s="27"/>
      <c r="CV38" s="130"/>
      <c r="CW38" s="296"/>
      <c r="CX38" s="296"/>
      <c r="CY38" s="72"/>
      <c r="CZ38" s="72"/>
      <c r="DA38" s="72"/>
      <c r="DB38" s="143" t="s">
        <v>189</v>
      </c>
      <c r="DC38" s="319" t="s">
        <v>145</v>
      </c>
      <c r="DD38" s="319"/>
      <c r="DE38" s="173">
        <f t="shared" si="108"/>
        <v>3953712.43</v>
      </c>
      <c r="DF38" s="173">
        <f t="shared" si="108"/>
        <v>3953712.43</v>
      </c>
      <c r="DG38" s="173">
        <f t="shared" si="108"/>
        <v>3953712.43</v>
      </c>
      <c r="DH38" s="42"/>
      <c r="DI38" s="77"/>
      <c r="DJ38" s="1"/>
      <c r="DK38" s="27"/>
      <c r="DL38" s="130"/>
      <c r="DM38" s="201"/>
      <c r="DN38" s="201"/>
      <c r="DO38" s="72"/>
      <c r="DP38" s="72"/>
      <c r="DQ38" s="72"/>
      <c r="DR38" s="72"/>
      <c r="DS38" s="143" t="s">
        <v>189</v>
      </c>
      <c r="DT38" s="319" t="s">
        <v>145</v>
      </c>
      <c r="DU38" s="319"/>
      <c r="DV38" s="54">
        <f t="shared" si="12"/>
        <v>0</v>
      </c>
      <c r="DW38" s="54">
        <f t="shared" si="13"/>
        <v>0</v>
      </c>
      <c r="DX38" s="54">
        <f t="shared" si="64"/>
        <v>0</v>
      </c>
      <c r="DY38" s="54">
        <f t="shared" si="65"/>
        <v>0</v>
      </c>
      <c r="DZ38" s="42"/>
      <c r="EA38" s="77"/>
      <c r="EB38" s="1"/>
      <c r="EC38" s="27"/>
      <c r="ED38" s="130" t="s">
        <v>83</v>
      </c>
      <c r="EE38" s="202"/>
      <c r="EF38" s="4" t="s">
        <v>31</v>
      </c>
      <c r="EG38" s="54">
        <f t="shared" si="92"/>
        <v>0</v>
      </c>
      <c r="EH38" s="54">
        <f t="shared" si="92"/>
        <v>0</v>
      </c>
      <c r="EI38" s="120"/>
      <c r="EJ38" s="202"/>
      <c r="EK38" s="9" t="s">
        <v>213</v>
      </c>
      <c r="EL38" s="53">
        <v>0</v>
      </c>
      <c r="EM38" s="53">
        <v>0</v>
      </c>
      <c r="EN38" s="42"/>
      <c r="EO38" s="26"/>
      <c r="EP38" s="1"/>
      <c r="EQ38" s="27"/>
      <c r="ER38" s="130" t="s">
        <v>83</v>
      </c>
      <c r="ES38" s="1"/>
      <c r="ET38" s="4" t="s">
        <v>31</v>
      </c>
      <c r="EU38" s="54">
        <f t="shared" si="83"/>
        <v>0</v>
      </c>
      <c r="EV38" s="54">
        <f t="shared" si="84"/>
        <v>0</v>
      </c>
      <c r="EW38" s="120"/>
      <c r="EX38" s="1"/>
      <c r="EY38" s="9" t="s">
        <v>213</v>
      </c>
      <c r="EZ38" s="54">
        <f t="shared" si="109"/>
        <v>0</v>
      </c>
      <c r="FA38" s="54">
        <f t="shared" si="109"/>
        <v>0</v>
      </c>
      <c r="FB38" s="42"/>
      <c r="FC38" s="26"/>
      <c r="FD38" s="26"/>
      <c r="FE38" s="1"/>
      <c r="FF38" s="27"/>
      <c r="FG38" s="130" t="s">
        <v>194</v>
      </c>
      <c r="FH38" s="319" t="s">
        <v>151</v>
      </c>
      <c r="FI38" s="319"/>
      <c r="FJ38" s="179"/>
      <c r="FK38" s="179"/>
      <c r="FL38" s="173">
        <f t="shared" si="107"/>
        <v>0</v>
      </c>
      <c r="FM38" s="68">
        <v>0</v>
      </c>
      <c r="FN38" s="62">
        <f>SUM(FJ38:FM38)</f>
        <v>0</v>
      </c>
      <c r="FO38" s="58"/>
      <c r="FP38" s="26"/>
      <c r="FQ38" s="1"/>
      <c r="FR38" s="1"/>
    </row>
    <row r="39" spans="2:174" ht="13.9" customHeight="1" x14ac:dyDescent="0.2">
      <c r="B39" s="33"/>
      <c r="C39" s="126">
        <v>5210</v>
      </c>
      <c r="D39" s="234" t="s">
        <v>445</v>
      </c>
      <c r="E39" s="234"/>
      <c r="F39" s="291">
        <v>12600</v>
      </c>
      <c r="G39" s="291">
        <v>139023.78</v>
      </c>
      <c r="H39" s="291">
        <v>177466.25</v>
      </c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16">
        <f t="shared" si="31"/>
        <v>12600</v>
      </c>
      <c r="Y39" s="224">
        <f t="shared" si="17"/>
        <v>139023.78</v>
      </c>
      <c r="Z39" s="226">
        <f t="shared" si="18"/>
        <v>177466.25</v>
      </c>
      <c r="AA39" s="26"/>
      <c r="AC39" s="27"/>
      <c r="AD39" s="130">
        <v>2150</v>
      </c>
      <c r="AE39" s="223" t="s">
        <v>491</v>
      </c>
      <c r="AF39" s="223"/>
      <c r="AG39" s="245">
        <v>0</v>
      </c>
      <c r="AH39" s="245">
        <v>0</v>
      </c>
      <c r="AI39" s="245">
        <v>0</v>
      </c>
      <c r="AJ39" s="245"/>
      <c r="AK39" s="245"/>
      <c r="AL39" s="245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16">
        <f t="shared" si="20"/>
        <v>0</v>
      </c>
      <c r="AZ39" s="224">
        <f t="shared" si="21"/>
        <v>0</v>
      </c>
      <c r="BA39" s="226">
        <f t="shared" si="22"/>
        <v>0</v>
      </c>
      <c r="BB39" s="100"/>
      <c r="BD39" s="27"/>
      <c r="BE39" s="130">
        <v>5290</v>
      </c>
      <c r="BF39" s="223" t="s">
        <v>452</v>
      </c>
      <c r="BG39" s="223"/>
      <c r="BH39" s="215">
        <v>0</v>
      </c>
      <c r="BI39" s="215">
        <v>0</v>
      </c>
      <c r="BJ39" s="215">
        <v>0</v>
      </c>
      <c r="BK39" s="245"/>
      <c r="BL39" s="245"/>
      <c r="BM39" s="245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16">
        <f t="shared" si="23"/>
        <v>0</v>
      </c>
      <c r="CA39" s="224">
        <f t="shared" si="24"/>
        <v>0</v>
      </c>
      <c r="CB39" s="226">
        <f t="shared" si="25"/>
        <v>0</v>
      </c>
      <c r="CC39" s="100"/>
      <c r="CE39" s="33"/>
      <c r="CF39" s="126"/>
      <c r="CG39" s="117"/>
      <c r="CH39" s="117"/>
      <c r="CI39" s="117"/>
      <c r="CJ39" s="200"/>
      <c r="CK39" s="200"/>
      <c r="CL39" s="143" t="s">
        <v>93</v>
      </c>
      <c r="CM39" s="319" t="s">
        <v>48</v>
      </c>
      <c r="CN39" s="319"/>
      <c r="CO39" s="54">
        <f t="shared" si="100"/>
        <v>0</v>
      </c>
      <c r="CP39" s="54">
        <f t="shared" si="100"/>
        <v>0</v>
      </c>
      <c r="CQ39" s="54">
        <f t="shared" si="100"/>
        <v>0</v>
      </c>
      <c r="CR39" s="51"/>
      <c r="CS39" s="26"/>
      <c r="CT39" s="1"/>
      <c r="CU39" s="27"/>
      <c r="CV39" s="130"/>
      <c r="CW39" s="296"/>
      <c r="CX39" s="73"/>
      <c r="CY39" s="73"/>
      <c r="CZ39" s="73"/>
      <c r="DA39" s="73"/>
      <c r="DB39" s="143" t="s">
        <v>190</v>
      </c>
      <c r="DC39" s="323" t="s">
        <v>146</v>
      </c>
      <c r="DD39" s="323"/>
      <c r="DE39" s="173">
        <f t="shared" si="108"/>
        <v>0</v>
      </c>
      <c r="DF39" s="173">
        <f t="shared" si="108"/>
        <v>0</v>
      </c>
      <c r="DG39" s="173">
        <f t="shared" si="108"/>
        <v>0</v>
      </c>
      <c r="DH39" s="42"/>
      <c r="DI39" s="77"/>
      <c r="DJ39" s="1"/>
      <c r="DK39" s="27"/>
      <c r="DL39" s="130"/>
      <c r="DM39" s="201"/>
      <c r="DN39" s="73"/>
      <c r="DO39" s="73"/>
      <c r="DP39" s="72"/>
      <c r="DQ39" s="73"/>
      <c r="DR39" s="72"/>
      <c r="DS39" s="143" t="s">
        <v>190</v>
      </c>
      <c r="DT39" s="323" t="s">
        <v>146</v>
      </c>
      <c r="DU39" s="323"/>
      <c r="DV39" s="54">
        <f t="shared" si="12"/>
        <v>0</v>
      </c>
      <c r="DW39" s="54">
        <f t="shared" si="13"/>
        <v>0</v>
      </c>
      <c r="DX39" s="54">
        <f t="shared" si="64"/>
        <v>0</v>
      </c>
      <c r="DY39" s="54">
        <f t="shared" si="65"/>
        <v>0</v>
      </c>
      <c r="DZ39" s="42"/>
      <c r="EA39" s="77"/>
      <c r="EB39" s="1"/>
      <c r="EC39" s="27"/>
      <c r="ED39" s="130" t="s">
        <v>84</v>
      </c>
      <c r="EE39" s="202"/>
      <c r="EF39" s="4" t="s">
        <v>32</v>
      </c>
      <c r="EG39" s="54">
        <f t="shared" si="92"/>
        <v>0</v>
      </c>
      <c r="EH39" s="54">
        <f t="shared" si="92"/>
        <v>0</v>
      </c>
      <c r="EI39" s="160"/>
      <c r="EJ39" s="202"/>
      <c r="EK39" s="9" t="s">
        <v>218</v>
      </c>
      <c r="EL39" s="54">
        <f>+DP15+DP16+DP17+DP18+DP19+DP20+DP26+DP30+DP31+DP32+DP33+DW14+DW15+DW16+DW17+DW18+DW19+DW20+DW21+DW25+DW26+DW28+DW29+DW30+DW38+DW39+DW44+DW45+DW46+DW49+DW50+DW43</f>
        <v>2720057.8700000038</v>
      </c>
      <c r="EM39" s="54">
        <f>+DR15+DR16+DR17+DR18+DR19+DR20+DR26+DR30+DR31+DR32+DR33+DY14+DY15+DY16+DY17+DY18+DY19+DY20+DY21+DY25+DY26+DY28+DY29+DY30+DY38+DY39+DY44+DY45+DY46+DY49+DY50+DY43</f>
        <v>2270553.16</v>
      </c>
      <c r="EN39" s="42"/>
      <c r="EO39" s="26"/>
      <c r="EP39" s="1"/>
      <c r="EQ39" s="27"/>
      <c r="ER39" s="130" t="s">
        <v>84</v>
      </c>
      <c r="ES39" s="1"/>
      <c r="ET39" s="4" t="s">
        <v>32</v>
      </c>
      <c r="EU39" s="54">
        <f t="shared" si="83"/>
        <v>0</v>
      </c>
      <c r="EV39" s="54">
        <f t="shared" si="84"/>
        <v>0</v>
      </c>
      <c r="EW39" s="160"/>
      <c r="EX39" s="1"/>
      <c r="EY39" s="9" t="s">
        <v>218</v>
      </c>
      <c r="EZ39" s="54">
        <f t="shared" si="109"/>
        <v>0</v>
      </c>
      <c r="FA39" s="54">
        <f t="shared" si="109"/>
        <v>0</v>
      </c>
      <c r="FB39" s="42"/>
      <c r="FC39" s="26"/>
      <c r="FD39" s="26"/>
      <c r="FE39" s="1"/>
      <c r="FF39" s="27"/>
      <c r="FG39" s="165"/>
      <c r="FH39" s="301"/>
      <c r="FI39" s="56"/>
      <c r="FJ39" s="177"/>
      <c r="FK39" s="177"/>
      <c r="FL39" s="173"/>
      <c r="FM39" s="62"/>
      <c r="FN39" s="62"/>
      <c r="FO39" s="58"/>
      <c r="FP39" s="26"/>
      <c r="FQ39" s="1"/>
      <c r="FR39" s="1"/>
    </row>
    <row r="40" spans="2:174" ht="13.9" customHeight="1" x14ac:dyDescent="0.2">
      <c r="B40" s="33"/>
      <c r="C40" s="126">
        <v>5220</v>
      </c>
      <c r="D40" s="234" t="s">
        <v>446</v>
      </c>
      <c r="E40" s="234"/>
      <c r="F40" s="215">
        <v>0</v>
      </c>
      <c r="G40" s="215">
        <v>0</v>
      </c>
      <c r="H40" s="215">
        <v>0</v>
      </c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6">
        <f t="shared" si="31"/>
        <v>0</v>
      </c>
      <c r="Y40" s="224">
        <f t="shared" si="17"/>
        <v>0</v>
      </c>
      <c r="Z40" s="226">
        <f t="shared" si="18"/>
        <v>0</v>
      </c>
      <c r="AA40" s="26"/>
      <c r="AC40" s="27"/>
      <c r="AD40" s="130">
        <v>2160</v>
      </c>
      <c r="AE40" s="223" t="s">
        <v>492</v>
      </c>
      <c r="AF40" s="223"/>
      <c r="AG40" s="245">
        <v>0</v>
      </c>
      <c r="AH40" s="245">
        <v>0</v>
      </c>
      <c r="AI40" s="245">
        <v>0</v>
      </c>
      <c r="AJ40" s="245"/>
      <c r="AK40" s="245"/>
      <c r="AL40" s="24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6">
        <f t="shared" si="20"/>
        <v>0</v>
      </c>
      <c r="AZ40" s="224">
        <f t="shared" si="21"/>
        <v>0</v>
      </c>
      <c r="BA40" s="226">
        <f t="shared" si="22"/>
        <v>0</v>
      </c>
      <c r="BB40" s="100"/>
      <c r="BD40" s="27"/>
      <c r="BE40" s="130">
        <v>5310</v>
      </c>
      <c r="BF40" s="223" t="s">
        <v>38</v>
      </c>
      <c r="BG40" s="223"/>
      <c r="BH40" s="215">
        <v>0</v>
      </c>
      <c r="BI40" s="215">
        <v>0</v>
      </c>
      <c r="BJ40" s="215">
        <v>0</v>
      </c>
      <c r="BK40" s="245"/>
      <c r="BL40" s="245"/>
      <c r="BM40" s="24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6">
        <f t="shared" si="23"/>
        <v>0</v>
      </c>
      <c r="CA40" s="224">
        <f t="shared" si="24"/>
        <v>0</v>
      </c>
      <c r="CB40" s="226">
        <f t="shared" si="25"/>
        <v>0</v>
      </c>
      <c r="CC40" s="100"/>
      <c r="CE40" s="33"/>
      <c r="CF40" s="126"/>
      <c r="CG40" s="117"/>
      <c r="CH40" s="117"/>
      <c r="CI40" s="117"/>
      <c r="CJ40" s="200"/>
      <c r="CK40" s="200"/>
      <c r="CL40" s="143"/>
      <c r="CM40" s="112"/>
      <c r="CN40" s="117"/>
      <c r="CO40" s="66"/>
      <c r="CP40" s="66"/>
      <c r="CQ40" s="66"/>
      <c r="CR40" s="51"/>
      <c r="CS40" s="26"/>
      <c r="CT40" s="1"/>
      <c r="CU40" s="27"/>
      <c r="CV40" s="130"/>
      <c r="CW40" s="296"/>
      <c r="CX40" s="73"/>
      <c r="CY40" s="73"/>
      <c r="CZ40" s="73"/>
      <c r="DA40" s="73"/>
      <c r="DB40" s="143"/>
      <c r="DC40" s="314"/>
      <c r="DD40" s="314"/>
      <c r="DE40" s="52"/>
      <c r="DF40" s="52"/>
      <c r="DG40" s="52"/>
      <c r="DH40" s="42"/>
      <c r="DI40" s="77"/>
      <c r="DJ40" s="1"/>
      <c r="DK40" s="27"/>
      <c r="DL40" s="130"/>
      <c r="DM40" s="201"/>
      <c r="DN40" s="73"/>
      <c r="DO40" s="73"/>
      <c r="DP40" s="72"/>
      <c r="DQ40" s="73"/>
      <c r="DR40" s="72"/>
      <c r="DS40" s="143"/>
      <c r="DT40" s="314"/>
      <c r="DU40" s="314"/>
      <c r="DV40" s="54"/>
      <c r="DW40" s="54"/>
      <c r="DX40" s="54"/>
      <c r="DY40" s="54"/>
      <c r="DZ40" s="42"/>
      <c r="EA40" s="77"/>
      <c r="EB40" s="1"/>
      <c r="EC40" s="27"/>
      <c r="ED40" s="130" t="s">
        <v>85</v>
      </c>
      <c r="EE40" s="202"/>
      <c r="EF40" s="4" t="s">
        <v>34</v>
      </c>
      <c r="EG40" s="54">
        <f t="shared" si="92"/>
        <v>0</v>
      </c>
      <c r="EH40" s="54">
        <f t="shared" si="92"/>
        <v>0</v>
      </c>
      <c r="EI40" s="160"/>
      <c r="EJ40" s="200"/>
      <c r="EK40" s="8"/>
      <c r="EL40" s="7"/>
      <c r="EM40" s="7"/>
      <c r="EN40" s="42"/>
      <c r="EO40" s="26"/>
      <c r="EP40" s="1"/>
      <c r="EQ40" s="27"/>
      <c r="ER40" s="130" t="s">
        <v>85</v>
      </c>
      <c r="ES40" s="1"/>
      <c r="ET40" s="4" t="s">
        <v>34</v>
      </c>
      <c r="EU40" s="54">
        <f t="shared" si="83"/>
        <v>0</v>
      </c>
      <c r="EV40" s="54">
        <f t="shared" si="84"/>
        <v>0</v>
      </c>
      <c r="EW40" s="160"/>
      <c r="EX40" s="200"/>
      <c r="EY40" s="8"/>
      <c r="EZ40" s="7"/>
      <c r="FA40" s="7"/>
      <c r="FB40" s="42"/>
      <c r="FC40" s="26"/>
      <c r="FD40" s="26"/>
      <c r="FE40" s="1"/>
      <c r="FF40" s="27"/>
      <c r="FG40" s="166"/>
      <c r="FH40" s="324" t="s">
        <v>260</v>
      </c>
      <c r="FI40" s="324"/>
      <c r="FJ40" s="74">
        <f>FJ27+FJ29+FJ34</f>
        <v>43709422.280000001</v>
      </c>
      <c r="FK40" s="74">
        <f>FK27+FK29+FK34</f>
        <v>15397234.58</v>
      </c>
      <c r="FL40" s="74">
        <f>FL27+FL29+FL34</f>
        <v>9010062.5300000012</v>
      </c>
      <c r="FM40" s="74">
        <f>FM27+FM29+FM34</f>
        <v>0</v>
      </c>
      <c r="FN40" s="74">
        <f>SUM(FJ40:FM40)</f>
        <v>68116719.390000001</v>
      </c>
      <c r="FO40" s="75"/>
      <c r="FP40" s="26"/>
      <c r="FQ40" s="1"/>
      <c r="FR40" s="1"/>
    </row>
    <row r="41" spans="2:174" ht="13.9" customHeight="1" x14ac:dyDescent="0.2">
      <c r="B41" s="33"/>
      <c r="C41" s="126">
        <v>5230</v>
      </c>
      <c r="D41" s="234" t="s">
        <v>447</v>
      </c>
      <c r="E41" s="234"/>
      <c r="F41" s="215">
        <v>0</v>
      </c>
      <c r="G41" s="215">
        <v>0</v>
      </c>
      <c r="H41" s="215">
        <v>0</v>
      </c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6">
        <f t="shared" si="31"/>
        <v>0</v>
      </c>
      <c r="Y41" s="224">
        <f t="shared" si="17"/>
        <v>0</v>
      </c>
      <c r="Z41" s="226">
        <f t="shared" si="18"/>
        <v>0</v>
      </c>
      <c r="AA41" s="26"/>
      <c r="AC41" s="27"/>
      <c r="AD41" s="130">
        <v>2170</v>
      </c>
      <c r="AE41" s="223" t="s">
        <v>493</v>
      </c>
      <c r="AF41" s="223"/>
      <c r="AG41" s="215">
        <v>0</v>
      </c>
      <c r="AH41" s="215">
        <v>0</v>
      </c>
      <c r="AI41" s="215">
        <v>0</v>
      </c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6">
        <f t="shared" si="20"/>
        <v>0</v>
      </c>
      <c r="AZ41" s="224">
        <f t="shared" si="21"/>
        <v>0</v>
      </c>
      <c r="BA41" s="226">
        <f t="shared" si="22"/>
        <v>0</v>
      </c>
      <c r="BB41" s="100"/>
      <c r="BD41" s="27"/>
      <c r="BE41" s="130">
        <v>5320</v>
      </c>
      <c r="BF41" s="223" t="s">
        <v>0</v>
      </c>
      <c r="BG41" s="223"/>
      <c r="BH41" s="215">
        <v>0</v>
      </c>
      <c r="BI41" s="215">
        <v>0</v>
      </c>
      <c r="BJ41" s="215">
        <v>0</v>
      </c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6">
        <f t="shared" si="23"/>
        <v>0</v>
      </c>
      <c r="CA41" s="224">
        <f t="shared" si="24"/>
        <v>0</v>
      </c>
      <c r="CB41" s="226">
        <f t="shared" si="25"/>
        <v>0</v>
      </c>
      <c r="CC41" s="100"/>
      <c r="CE41" s="33"/>
      <c r="CF41" s="126"/>
      <c r="CG41" s="117"/>
      <c r="CH41" s="117"/>
      <c r="CI41" s="117"/>
      <c r="CJ41" s="200"/>
      <c r="CK41" s="200"/>
      <c r="CL41" s="143"/>
      <c r="CM41" s="322" t="s">
        <v>49</v>
      </c>
      <c r="CN41" s="322"/>
      <c r="CO41" s="50">
        <f>SUM(CO42:CO47)</f>
        <v>640239.36999999988</v>
      </c>
      <c r="CP41" s="50">
        <f t="shared" ref="CP41:CQ41" si="111">SUM(CP42:CP47)</f>
        <v>953545.94000000006</v>
      </c>
      <c r="CQ41" s="50">
        <f t="shared" si="111"/>
        <v>43493.77</v>
      </c>
      <c r="CR41" s="51"/>
      <c r="CS41" s="26"/>
      <c r="CT41" s="1"/>
      <c r="CU41" s="27"/>
      <c r="CV41" s="130"/>
      <c r="CW41" s="296"/>
      <c r="CX41" s="73"/>
      <c r="CY41" s="73"/>
      <c r="CZ41" s="73"/>
      <c r="DA41" s="73"/>
      <c r="DB41" s="143"/>
      <c r="DC41" s="308" t="s">
        <v>147</v>
      </c>
      <c r="DD41" s="308"/>
      <c r="DE41" s="48">
        <f>SUM(DE42:DE46)</f>
        <v>24407297.109999999</v>
      </c>
      <c r="DF41" s="48">
        <f t="shared" ref="DF41:DG41" si="112">SUM(DF42:DF46)</f>
        <v>15397234.58</v>
      </c>
      <c r="DG41" s="48">
        <f t="shared" si="112"/>
        <v>12689626.969999999</v>
      </c>
      <c r="DH41" s="42"/>
      <c r="DI41" s="77"/>
      <c r="DJ41" s="1"/>
      <c r="DK41" s="27"/>
      <c r="DL41" s="130"/>
      <c r="DM41" s="201"/>
      <c r="DN41" s="73"/>
      <c r="DO41" s="73"/>
      <c r="DP41" s="72"/>
      <c r="DQ41" s="73"/>
      <c r="DR41" s="72"/>
      <c r="DS41" s="143"/>
      <c r="DT41" s="308" t="s">
        <v>147</v>
      </c>
      <c r="DU41" s="308"/>
      <c r="DV41" s="49">
        <f t="shared" si="12"/>
        <v>9010062.5299999993</v>
      </c>
      <c r="DW41" s="49">
        <f t="shared" si="13"/>
        <v>0</v>
      </c>
      <c r="DX41" s="49">
        <f t="shared" si="64"/>
        <v>2707607.6100000013</v>
      </c>
      <c r="DY41" s="49">
        <f t="shared" si="65"/>
        <v>0</v>
      </c>
      <c r="DZ41" s="42"/>
      <c r="EA41" s="77"/>
      <c r="EB41" s="1"/>
      <c r="EC41" s="27"/>
      <c r="ED41" s="130" t="s">
        <v>86</v>
      </c>
      <c r="EE41" s="202"/>
      <c r="EF41" s="4" t="s">
        <v>219</v>
      </c>
      <c r="EG41" s="54">
        <f>+CO30</f>
        <v>0</v>
      </c>
      <c r="EH41" s="54">
        <f t="shared" ref="EH41:EH43" si="113">+CP30</f>
        <v>0</v>
      </c>
      <c r="EI41" s="160"/>
      <c r="EJ41" s="312" t="s">
        <v>238</v>
      </c>
      <c r="EK41" s="312"/>
      <c r="EL41" s="50">
        <f>EL29-EL35</f>
        <v>-1347643.6000000015</v>
      </c>
      <c r="EM41" s="50">
        <f t="shared" ref="EM41" si="114">EM29-EM35</f>
        <v>-1639962.0499999984</v>
      </c>
      <c r="EN41" s="42"/>
      <c r="EO41" s="26"/>
      <c r="EP41" s="1"/>
      <c r="EQ41" s="27"/>
      <c r="ER41" s="130" t="s">
        <v>86</v>
      </c>
      <c r="ES41" s="1"/>
      <c r="ET41" s="4" t="s">
        <v>219</v>
      </c>
      <c r="EU41" s="54">
        <f t="shared" si="83"/>
        <v>0</v>
      </c>
      <c r="EV41" s="54">
        <f t="shared" si="84"/>
        <v>0</v>
      </c>
      <c r="EW41" s="160"/>
      <c r="EX41" s="312" t="s">
        <v>238</v>
      </c>
      <c r="EY41" s="312"/>
      <c r="EZ41" s="50">
        <f>EZ29-EZ35</f>
        <v>0</v>
      </c>
      <c r="FA41" s="50">
        <f t="shared" ref="FA41" si="115">FA29-FA35</f>
        <v>0</v>
      </c>
      <c r="FB41" s="42"/>
      <c r="FC41" s="26"/>
      <c r="FD41" s="26"/>
      <c r="FE41" s="1"/>
      <c r="FF41" s="27"/>
      <c r="FG41" s="120"/>
      <c r="FH41" s="76"/>
      <c r="FI41" s="76"/>
      <c r="FJ41" s="76"/>
      <c r="FK41" s="76"/>
      <c r="FL41" s="76"/>
      <c r="FM41" s="76"/>
      <c r="FN41" s="76"/>
      <c r="FO41" s="302"/>
      <c r="FP41" s="26"/>
      <c r="FQ41" s="1"/>
      <c r="FR41" s="1"/>
    </row>
    <row r="42" spans="2:174" ht="13.9" customHeight="1" thickBot="1" x14ac:dyDescent="0.25">
      <c r="B42" s="33"/>
      <c r="C42" s="126">
        <v>5240</v>
      </c>
      <c r="D42" s="234" t="s">
        <v>448</v>
      </c>
      <c r="E42" s="234"/>
      <c r="F42" s="291">
        <v>152100</v>
      </c>
      <c r="G42" s="291">
        <v>155100</v>
      </c>
      <c r="H42" s="291">
        <v>115700</v>
      </c>
      <c r="I42" s="293">
        <v>308.13</v>
      </c>
      <c r="J42" s="294">
        <v>0</v>
      </c>
      <c r="K42" s="293">
        <v>1566</v>
      </c>
      <c r="L42" s="215">
        <v>386377.43</v>
      </c>
      <c r="M42" s="215">
        <v>1588793.83</v>
      </c>
      <c r="N42" s="215">
        <v>1820414.7699999998</v>
      </c>
      <c r="O42" s="215"/>
      <c r="P42" s="215"/>
      <c r="Q42" s="215"/>
      <c r="R42" s="215"/>
      <c r="S42" s="215"/>
      <c r="T42" s="215"/>
      <c r="U42" s="215"/>
      <c r="V42" s="215"/>
      <c r="W42" s="215"/>
      <c r="X42" s="216">
        <f t="shared" si="31"/>
        <v>538785.56000000006</v>
      </c>
      <c r="Y42" s="224">
        <f t="shared" si="17"/>
        <v>1743893.83</v>
      </c>
      <c r="Z42" s="226">
        <f t="shared" si="18"/>
        <v>1937680.7699999998</v>
      </c>
      <c r="AA42" s="26"/>
      <c r="AC42" s="27"/>
      <c r="AD42" s="130">
        <v>2190</v>
      </c>
      <c r="AE42" s="223" t="s">
        <v>494</v>
      </c>
      <c r="AF42" s="223"/>
      <c r="AG42" s="215">
        <v>0</v>
      </c>
      <c r="AH42" s="215">
        <v>0</v>
      </c>
      <c r="AI42" s="215">
        <v>0</v>
      </c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6">
        <f t="shared" si="20"/>
        <v>0</v>
      </c>
      <c r="AZ42" s="224">
        <f t="shared" si="21"/>
        <v>0</v>
      </c>
      <c r="BA42" s="226">
        <f t="shared" si="22"/>
        <v>0</v>
      </c>
      <c r="BB42" s="100"/>
      <c r="BD42" s="27"/>
      <c r="BE42" s="130">
        <v>5330</v>
      </c>
      <c r="BF42" s="223" t="s">
        <v>41</v>
      </c>
      <c r="BG42" s="223"/>
      <c r="BH42" s="215">
        <v>0</v>
      </c>
      <c r="BI42" s="215">
        <v>0</v>
      </c>
      <c r="BJ42" s="215">
        <v>0</v>
      </c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6">
        <f t="shared" si="23"/>
        <v>0</v>
      </c>
      <c r="CA42" s="224">
        <f t="shared" si="24"/>
        <v>0</v>
      </c>
      <c r="CB42" s="226">
        <f t="shared" si="25"/>
        <v>0</v>
      </c>
      <c r="CC42" s="100"/>
      <c r="CE42" s="33"/>
      <c r="CF42" s="126"/>
      <c r="CG42" s="117"/>
      <c r="CH42" s="117"/>
      <c r="CI42" s="117"/>
      <c r="CJ42" s="200"/>
      <c r="CK42" s="200"/>
      <c r="CL42" s="143" t="s">
        <v>94</v>
      </c>
      <c r="CM42" s="321" t="s">
        <v>50</v>
      </c>
      <c r="CN42" s="321"/>
      <c r="CO42" s="54">
        <f t="shared" ref="CO42:CQ47" si="116">+X59</f>
        <v>640239.36999999988</v>
      </c>
      <c r="CP42" s="54">
        <f t="shared" si="116"/>
        <v>953545.94000000006</v>
      </c>
      <c r="CQ42" s="54">
        <f t="shared" si="116"/>
        <v>43493.77</v>
      </c>
      <c r="CR42" s="51"/>
      <c r="CS42" s="26"/>
      <c r="CT42" s="1"/>
      <c r="CU42" s="27"/>
      <c r="CV42" s="130"/>
      <c r="CW42" s="296"/>
      <c r="CX42" s="73"/>
      <c r="CY42" s="73"/>
      <c r="CZ42" s="73"/>
      <c r="DA42" s="73"/>
      <c r="DB42" s="143" t="s">
        <v>191</v>
      </c>
      <c r="DC42" s="319" t="s">
        <v>148</v>
      </c>
      <c r="DD42" s="319"/>
      <c r="DE42" s="54">
        <f t="shared" ref="DE42:DG46" si="117">+AY56</f>
        <v>9003660.6500000004</v>
      </c>
      <c r="DF42" s="54">
        <f t="shared" si="117"/>
        <v>2695329.8900000006</v>
      </c>
      <c r="DG42" s="54">
        <f t="shared" si="117"/>
        <v>502147.22999999765</v>
      </c>
      <c r="DH42" s="42"/>
      <c r="DI42" s="77"/>
      <c r="DJ42" s="1"/>
      <c r="DK42" s="27"/>
      <c r="DL42" s="130"/>
      <c r="DM42" s="201"/>
      <c r="DN42" s="73"/>
      <c r="DO42" s="73"/>
      <c r="DP42" s="72"/>
      <c r="DQ42" s="73"/>
      <c r="DR42" s="72"/>
      <c r="DS42" s="143" t="s">
        <v>191</v>
      </c>
      <c r="DT42" s="319" t="s">
        <v>148</v>
      </c>
      <c r="DU42" s="319"/>
      <c r="DV42" s="54">
        <f t="shared" si="12"/>
        <v>6308330.7599999998</v>
      </c>
      <c r="DW42" s="54">
        <f t="shared" si="13"/>
        <v>0</v>
      </c>
      <c r="DX42" s="54">
        <f t="shared" si="64"/>
        <v>2193182.6600000029</v>
      </c>
      <c r="DY42" s="54">
        <f t="shared" si="65"/>
        <v>0</v>
      </c>
      <c r="DZ42" s="42"/>
      <c r="EA42" s="77"/>
      <c r="EB42" s="1"/>
      <c r="EC42" s="27"/>
      <c r="ED42" s="130" t="s">
        <v>87</v>
      </c>
      <c r="EE42" s="202"/>
      <c r="EF42" s="4" t="s">
        <v>220</v>
      </c>
      <c r="EG42" s="54">
        <f>+CO31</f>
        <v>0</v>
      </c>
      <c r="EH42" s="54">
        <f t="shared" si="113"/>
        <v>0</v>
      </c>
      <c r="EI42" s="160"/>
      <c r="EJ42" s="200"/>
      <c r="EK42" s="8"/>
      <c r="EL42" s="7"/>
      <c r="EM42" s="7"/>
      <c r="EN42" s="42"/>
      <c r="EO42" s="26"/>
      <c r="EP42" s="1"/>
      <c r="EQ42" s="27"/>
      <c r="ER42" s="130" t="s">
        <v>87</v>
      </c>
      <c r="ES42" s="1"/>
      <c r="ET42" s="4" t="s">
        <v>220</v>
      </c>
      <c r="EU42" s="54">
        <f t="shared" si="83"/>
        <v>0</v>
      </c>
      <c r="EV42" s="54">
        <f t="shared" si="84"/>
        <v>0</v>
      </c>
      <c r="EW42" s="160"/>
      <c r="EX42" s="200"/>
      <c r="EY42" s="8"/>
      <c r="EZ42" s="7"/>
      <c r="FA42" s="7"/>
      <c r="FB42" s="42"/>
      <c r="FC42" s="26"/>
      <c r="FD42" s="26"/>
      <c r="FE42" s="1"/>
      <c r="FF42" s="63"/>
      <c r="FG42" s="129"/>
      <c r="FH42" s="17"/>
      <c r="FI42" s="17"/>
      <c r="FJ42" s="17"/>
      <c r="FK42" s="17"/>
      <c r="FL42" s="17"/>
      <c r="FM42" s="17"/>
      <c r="FN42" s="17"/>
      <c r="FO42" s="80"/>
      <c r="FP42" s="81"/>
      <c r="FQ42" s="1"/>
      <c r="FR42" s="1"/>
    </row>
    <row r="43" spans="2:174" ht="13.9" customHeight="1" x14ac:dyDescent="0.2">
      <c r="B43" s="33"/>
      <c r="C43" s="126">
        <v>5250</v>
      </c>
      <c r="D43" s="234" t="s">
        <v>449</v>
      </c>
      <c r="E43" s="234"/>
      <c r="F43" s="224">
        <v>0</v>
      </c>
      <c r="G43" s="224">
        <v>0</v>
      </c>
      <c r="H43" s="224">
        <v>0</v>
      </c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6">
        <f t="shared" si="31"/>
        <v>0</v>
      </c>
      <c r="Y43" s="224">
        <f t="shared" si="17"/>
        <v>0</v>
      </c>
      <c r="Z43" s="226">
        <f t="shared" si="18"/>
        <v>0</v>
      </c>
      <c r="AA43" s="26"/>
      <c r="AC43" s="27"/>
      <c r="AD43" s="131">
        <v>2200</v>
      </c>
      <c r="AE43" s="232" t="s">
        <v>495</v>
      </c>
      <c r="AF43" s="232"/>
      <c r="AG43" s="220">
        <f>SUM(AG44:AG49)</f>
        <v>0</v>
      </c>
      <c r="AH43" s="220">
        <f t="shared" ref="AH43:AI43" si="118">SUM(AH44:AH49)</f>
        <v>0</v>
      </c>
      <c r="AI43" s="220">
        <f t="shared" si="118"/>
        <v>0</v>
      </c>
      <c r="AJ43" s="220"/>
      <c r="AK43" s="220"/>
      <c r="AL43" s="22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21">
        <f t="shared" si="20"/>
        <v>0</v>
      </c>
      <c r="AZ43" s="210">
        <f t="shared" si="21"/>
        <v>0</v>
      </c>
      <c r="BA43" s="212">
        <f t="shared" si="22"/>
        <v>0</v>
      </c>
      <c r="BB43" s="100"/>
      <c r="BD43" s="27"/>
      <c r="BE43" s="130">
        <v>4500</v>
      </c>
      <c r="BF43" s="223" t="s">
        <v>518</v>
      </c>
      <c r="BG43" s="223"/>
      <c r="BH43" s="215">
        <v>0</v>
      </c>
      <c r="BI43" s="215">
        <v>0</v>
      </c>
      <c r="BJ43" s="215">
        <v>0</v>
      </c>
      <c r="BK43" s="215"/>
      <c r="BL43" s="215"/>
      <c r="BM43" s="215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16">
        <f t="shared" si="23"/>
        <v>0</v>
      </c>
      <c r="CA43" s="224">
        <f t="shared" si="24"/>
        <v>0</v>
      </c>
      <c r="CB43" s="226">
        <f t="shared" si="25"/>
        <v>0</v>
      </c>
      <c r="CC43" s="100"/>
      <c r="CE43" s="33"/>
      <c r="CF43" s="126"/>
      <c r="CG43" s="117"/>
      <c r="CH43" s="117"/>
      <c r="CI43" s="117"/>
      <c r="CJ43" s="200"/>
      <c r="CK43" s="200"/>
      <c r="CL43" s="143" t="s">
        <v>95</v>
      </c>
      <c r="CM43" s="319" t="s">
        <v>51</v>
      </c>
      <c r="CN43" s="319"/>
      <c r="CO43" s="54">
        <f t="shared" si="116"/>
        <v>0</v>
      </c>
      <c r="CP43" s="54">
        <f t="shared" si="116"/>
        <v>0</v>
      </c>
      <c r="CQ43" s="54">
        <f t="shared" si="116"/>
        <v>0</v>
      </c>
      <c r="CR43" s="51"/>
      <c r="CS43" s="26"/>
      <c r="CT43" s="1"/>
      <c r="CU43" s="27"/>
      <c r="CV43" s="130"/>
      <c r="CW43" s="296"/>
      <c r="CX43" s="73"/>
      <c r="CY43" s="73"/>
      <c r="CZ43" s="73"/>
      <c r="DA43" s="73"/>
      <c r="DB43" s="143" t="s">
        <v>192</v>
      </c>
      <c r="DC43" s="319" t="s">
        <v>149</v>
      </c>
      <c r="DD43" s="319"/>
      <c r="DE43" s="54">
        <f t="shared" si="117"/>
        <v>15403636.460000001</v>
      </c>
      <c r="DF43" s="54">
        <f t="shared" si="117"/>
        <v>12701904.689999999</v>
      </c>
      <c r="DG43" s="54">
        <f t="shared" si="117"/>
        <v>12187479.74</v>
      </c>
      <c r="DH43" s="42"/>
      <c r="DI43" s="77"/>
      <c r="DJ43" s="1"/>
      <c r="DK43" s="27"/>
      <c r="DL43" s="130"/>
      <c r="DM43" s="201"/>
      <c r="DN43" s="73"/>
      <c r="DO43" s="73"/>
      <c r="DP43" s="72"/>
      <c r="DQ43" s="73"/>
      <c r="DR43" s="72"/>
      <c r="DS43" s="143" t="s">
        <v>192</v>
      </c>
      <c r="DT43" s="319" t="s">
        <v>149</v>
      </c>
      <c r="DU43" s="319"/>
      <c r="DV43" s="54">
        <f t="shared" si="12"/>
        <v>2701731.7700000014</v>
      </c>
      <c r="DW43" s="54">
        <f t="shared" si="13"/>
        <v>0</v>
      </c>
      <c r="DX43" s="54">
        <f t="shared" si="64"/>
        <v>514424.94999999925</v>
      </c>
      <c r="DY43" s="54">
        <f t="shared" si="65"/>
        <v>0</v>
      </c>
      <c r="DZ43" s="42"/>
      <c r="EA43" s="77"/>
      <c r="EB43" s="1"/>
      <c r="EC43" s="27"/>
      <c r="ED43" s="130" t="s">
        <v>88</v>
      </c>
      <c r="EE43" s="202"/>
      <c r="EF43" s="4" t="s">
        <v>41</v>
      </c>
      <c r="EG43" s="54">
        <f>+CO32</f>
        <v>70000</v>
      </c>
      <c r="EH43" s="54">
        <f t="shared" si="113"/>
        <v>0</v>
      </c>
      <c r="EI43" s="160"/>
      <c r="EJ43" s="200"/>
      <c r="EK43" s="8"/>
      <c r="EL43" s="7"/>
      <c r="EM43" s="7"/>
      <c r="EN43" s="42"/>
      <c r="EO43" s="26"/>
      <c r="EP43" s="1"/>
      <c r="EQ43" s="27"/>
      <c r="ER43" s="130" t="s">
        <v>88</v>
      </c>
      <c r="ES43" s="1"/>
      <c r="ET43" s="4" t="s">
        <v>41</v>
      </c>
      <c r="EU43" s="54">
        <f t="shared" si="83"/>
        <v>0</v>
      </c>
      <c r="EV43" s="54">
        <f t="shared" si="84"/>
        <v>0</v>
      </c>
      <c r="EW43" s="160"/>
      <c r="EX43" s="200"/>
      <c r="EY43" s="8"/>
      <c r="EZ43" s="7"/>
      <c r="FA43" s="7"/>
      <c r="FB43" s="42"/>
      <c r="FC43" s="26"/>
      <c r="FD43" s="26"/>
      <c r="FE43" s="1"/>
      <c r="FF43" s="1"/>
      <c r="FG43" s="20"/>
      <c r="FH43" s="1"/>
      <c r="FI43" s="1"/>
      <c r="FJ43" s="1"/>
      <c r="FK43" s="1"/>
      <c r="FL43" s="1"/>
      <c r="FM43" s="1"/>
      <c r="FN43" s="175">
        <f>+FN27-DF35</f>
        <v>0</v>
      </c>
      <c r="FO43" s="1"/>
      <c r="FP43" s="1"/>
      <c r="FQ43" s="1"/>
      <c r="FR43" s="1"/>
    </row>
    <row r="44" spans="2:174" ht="13.9" customHeight="1" x14ac:dyDescent="0.2">
      <c r="B44" s="33"/>
      <c r="C44" s="126">
        <v>5260</v>
      </c>
      <c r="D44" s="234" t="s">
        <v>450</v>
      </c>
      <c r="E44" s="234"/>
      <c r="F44" s="224">
        <v>0</v>
      </c>
      <c r="G44" s="224">
        <v>0</v>
      </c>
      <c r="H44" s="224">
        <v>0</v>
      </c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16">
        <f t="shared" si="31"/>
        <v>0</v>
      </c>
      <c r="Y44" s="224">
        <f t="shared" si="17"/>
        <v>0</v>
      </c>
      <c r="Z44" s="226">
        <f t="shared" si="18"/>
        <v>0</v>
      </c>
      <c r="AA44" s="26"/>
      <c r="AC44" s="27"/>
      <c r="AD44" s="130">
        <v>2210</v>
      </c>
      <c r="AE44" s="223" t="s">
        <v>496</v>
      </c>
      <c r="AF44" s="223"/>
      <c r="AG44" s="215">
        <v>0</v>
      </c>
      <c r="AH44" s="215">
        <v>0</v>
      </c>
      <c r="AI44" s="215">
        <v>0</v>
      </c>
      <c r="AJ44" s="215"/>
      <c r="AK44" s="215"/>
      <c r="AL44" s="215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16">
        <f t="shared" si="20"/>
        <v>0</v>
      </c>
      <c r="AZ44" s="224">
        <f t="shared" si="21"/>
        <v>0</v>
      </c>
      <c r="BA44" s="226">
        <f t="shared" si="22"/>
        <v>0</v>
      </c>
      <c r="BB44" s="100"/>
      <c r="BD44" s="27"/>
      <c r="BE44" s="131"/>
      <c r="BF44" s="232" t="s">
        <v>519</v>
      </c>
      <c r="BG44" s="232"/>
      <c r="BH44" s="220">
        <f>+BH15-BH27</f>
        <v>0</v>
      </c>
      <c r="BI44" s="220">
        <f t="shared" ref="BI44:BJ44" si="119">+BI15-BI27</f>
        <v>0</v>
      </c>
      <c r="BJ44" s="220">
        <f t="shared" si="119"/>
        <v>0</v>
      </c>
      <c r="BK44" s="220"/>
      <c r="BL44" s="220"/>
      <c r="BM44" s="22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  <c r="BZ44" s="221">
        <f t="shared" si="23"/>
        <v>0</v>
      </c>
      <c r="CA44" s="210">
        <f t="shared" si="24"/>
        <v>0</v>
      </c>
      <c r="CB44" s="212">
        <f t="shared" si="25"/>
        <v>0</v>
      </c>
      <c r="CC44" s="100"/>
      <c r="CE44" s="33"/>
      <c r="CF44" s="126"/>
      <c r="CG44" s="117"/>
      <c r="CH44" s="117"/>
      <c r="CI44" s="117"/>
      <c r="CJ44" s="200"/>
      <c r="CK44" s="200"/>
      <c r="CL44" s="143" t="s">
        <v>96</v>
      </c>
      <c r="CM44" s="319" t="s">
        <v>52</v>
      </c>
      <c r="CN44" s="319"/>
      <c r="CO44" s="54">
        <f t="shared" si="116"/>
        <v>0</v>
      </c>
      <c r="CP44" s="54">
        <f t="shared" si="116"/>
        <v>0</v>
      </c>
      <c r="CQ44" s="54">
        <f t="shared" si="116"/>
        <v>0</v>
      </c>
      <c r="CR44" s="51"/>
      <c r="CS44" s="26"/>
      <c r="CT44" s="1"/>
      <c r="CU44" s="27"/>
      <c r="CV44" s="130"/>
      <c r="CW44" s="296"/>
      <c r="CX44" s="73"/>
      <c r="CY44" s="73"/>
      <c r="CZ44" s="73"/>
      <c r="DA44" s="73"/>
      <c r="DB44" s="143" t="s">
        <v>193</v>
      </c>
      <c r="DC44" s="319" t="s">
        <v>150</v>
      </c>
      <c r="DD44" s="319"/>
      <c r="DE44" s="54">
        <f t="shared" si="117"/>
        <v>0</v>
      </c>
      <c r="DF44" s="54">
        <f t="shared" si="117"/>
        <v>0</v>
      </c>
      <c r="DG44" s="54">
        <f t="shared" si="117"/>
        <v>0</v>
      </c>
      <c r="DH44" s="42"/>
      <c r="DI44" s="77"/>
      <c r="DJ44" s="1"/>
      <c r="DK44" s="27"/>
      <c r="DL44" s="130"/>
      <c r="DM44" s="201"/>
      <c r="DN44" s="73"/>
      <c r="DO44" s="73"/>
      <c r="DP44" s="72"/>
      <c r="DQ44" s="73"/>
      <c r="DR44" s="72"/>
      <c r="DS44" s="143" t="s">
        <v>193</v>
      </c>
      <c r="DT44" s="319" t="s">
        <v>150</v>
      </c>
      <c r="DU44" s="319"/>
      <c r="DV44" s="54">
        <f t="shared" si="12"/>
        <v>0</v>
      </c>
      <c r="DW44" s="54">
        <f t="shared" si="13"/>
        <v>0</v>
      </c>
      <c r="DX44" s="54">
        <f t="shared" si="64"/>
        <v>0</v>
      </c>
      <c r="DY44" s="54">
        <f t="shared" si="65"/>
        <v>0</v>
      </c>
      <c r="DZ44" s="42"/>
      <c r="EA44" s="77"/>
      <c r="EB44" s="1"/>
      <c r="EC44" s="27"/>
      <c r="ED44" s="130" t="s">
        <v>225</v>
      </c>
      <c r="EE44" s="202"/>
      <c r="EF44" s="4" t="s">
        <v>222</v>
      </c>
      <c r="EG44" s="54">
        <f>+CO34</f>
        <v>0</v>
      </c>
      <c r="EH44" s="54">
        <f t="shared" ref="EH44" si="120">+CP34</f>
        <v>0</v>
      </c>
      <c r="EI44" s="160"/>
      <c r="EJ44" s="313" t="s">
        <v>221</v>
      </c>
      <c r="EK44" s="313"/>
      <c r="EL44" s="78">
        <f>+EG49+EL24+EL41</f>
        <v>5117315.9799999893</v>
      </c>
      <c r="EM44" s="78">
        <f>+EH49+EM24+EM41</f>
        <v>521210.61000000359</v>
      </c>
      <c r="EN44" s="42"/>
      <c r="EO44" s="26"/>
      <c r="EP44" s="1"/>
      <c r="EQ44" s="27"/>
      <c r="ER44" s="130" t="s">
        <v>225</v>
      </c>
      <c r="ES44" s="1"/>
      <c r="ET44" s="4" t="s">
        <v>222</v>
      </c>
      <c r="EU44" s="54">
        <f t="shared" si="83"/>
        <v>0</v>
      </c>
      <c r="EV44" s="54">
        <f t="shared" si="84"/>
        <v>0</v>
      </c>
      <c r="EW44" s="160"/>
      <c r="EX44" s="313" t="s">
        <v>221</v>
      </c>
      <c r="EY44" s="313"/>
      <c r="EZ44" s="78">
        <f>+EU49+EZ24+EZ41</f>
        <v>0</v>
      </c>
      <c r="FA44" s="78">
        <f>+EV49+FA24+FA41</f>
        <v>0</v>
      </c>
      <c r="FB44" s="42"/>
      <c r="FC44" s="26"/>
      <c r="FD44" s="26"/>
      <c r="FE44" s="1"/>
      <c r="FF44" s="1"/>
      <c r="FG44" s="20"/>
      <c r="FH44" s="1"/>
      <c r="FI44" s="1"/>
      <c r="FJ44" s="1"/>
      <c r="FK44" s="1"/>
      <c r="FL44" s="1"/>
      <c r="FM44" s="1"/>
      <c r="FN44" s="175">
        <f>+FN40-DE35</f>
        <v>0</v>
      </c>
      <c r="FO44" s="1"/>
      <c r="FP44" s="1"/>
      <c r="FQ44" s="1"/>
      <c r="FR44" s="1"/>
    </row>
    <row r="45" spans="2:174" ht="14.45" customHeight="1" x14ac:dyDescent="0.2">
      <c r="B45" s="33"/>
      <c r="C45" s="126">
        <v>5270</v>
      </c>
      <c r="D45" s="234" t="s">
        <v>451</v>
      </c>
      <c r="E45" s="234"/>
      <c r="F45" s="215">
        <v>0</v>
      </c>
      <c r="G45" s="215">
        <v>0</v>
      </c>
      <c r="H45" s="215">
        <v>0</v>
      </c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6">
        <f t="shared" si="31"/>
        <v>0</v>
      </c>
      <c r="Y45" s="224">
        <f t="shared" si="17"/>
        <v>0</v>
      </c>
      <c r="Z45" s="226">
        <f t="shared" si="18"/>
        <v>0</v>
      </c>
      <c r="AA45" s="26"/>
      <c r="AC45" s="27"/>
      <c r="AD45" s="130">
        <v>2220</v>
      </c>
      <c r="AE45" s="223" t="s">
        <v>497</v>
      </c>
      <c r="AF45" s="223"/>
      <c r="AG45" s="215">
        <v>0</v>
      </c>
      <c r="AH45" s="215">
        <v>0</v>
      </c>
      <c r="AI45" s="215">
        <v>0</v>
      </c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6">
        <f t="shared" si="20"/>
        <v>0</v>
      </c>
      <c r="AZ45" s="224">
        <f t="shared" si="21"/>
        <v>0</v>
      </c>
      <c r="BA45" s="226">
        <f t="shared" si="22"/>
        <v>0</v>
      </c>
      <c r="BB45" s="100"/>
      <c r="BD45" s="27"/>
      <c r="BE45" s="131"/>
      <c r="BF45" s="232" t="s">
        <v>520</v>
      </c>
      <c r="BG45" s="232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1">
        <f t="shared" si="23"/>
        <v>0</v>
      </c>
      <c r="CA45" s="210">
        <f t="shared" si="24"/>
        <v>0</v>
      </c>
      <c r="CB45" s="212">
        <f t="shared" si="25"/>
        <v>0</v>
      </c>
      <c r="CC45" s="100"/>
      <c r="CE45" s="33"/>
      <c r="CF45" s="126"/>
      <c r="CG45" s="117"/>
      <c r="CH45" s="117"/>
      <c r="CI45" s="117"/>
      <c r="CJ45" s="200"/>
      <c r="CK45" s="200"/>
      <c r="CL45" s="143" t="s">
        <v>97</v>
      </c>
      <c r="CM45" s="321" t="s">
        <v>53</v>
      </c>
      <c r="CN45" s="321"/>
      <c r="CO45" s="54">
        <f t="shared" si="116"/>
        <v>0</v>
      </c>
      <c r="CP45" s="54">
        <f t="shared" si="116"/>
        <v>0</v>
      </c>
      <c r="CQ45" s="54">
        <f t="shared" si="116"/>
        <v>0</v>
      </c>
      <c r="CR45" s="51"/>
      <c r="CS45" s="26"/>
      <c r="CT45" s="1"/>
      <c r="CU45" s="27"/>
      <c r="CV45" s="130"/>
      <c r="CW45" s="296"/>
      <c r="CX45" s="73"/>
      <c r="CY45" s="73"/>
      <c r="CZ45" s="73"/>
      <c r="DA45" s="73"/>
      <c r="DB45" s="143" t="s">
        <v>194</v>
      </c>
      <c r="DC45" s="319" t="s">
        <v>151</v>
      </c>
      <c r="DD45" s="319"/>
      <c r="DE45" s="54">
        <f t="shared" si="117"/>
        <v>0</v>
      </c>
      <c r="DF45" s="54">
        <f t="shared" si="117"/>
        <v>0</v>
      </c>
      <c r="DG45" s="54">
        <f t="shared" si="117"/>
        <v>0</v>
      </c>
      <c r="DH45" s="42"/>
      <c r="DI45" s="77"/>
      <c r="DJ45" s="1"/>
      <c r="DK45" s="27"/>
      <c r="DL45" s="130"/>
      <c r="DM45" s="201"/>
      <c r="DN45" s="73"/>
      <c r="DO45" s="73"/>
      <c r="DP45" s="72"/>
      <c r="DQ45" s="73"/>
      <c r="DR45" s="72"/>
      <c r="DS45" s="143" t="s">
        <v>194</v>
      </c>
      <c r="DT45" s="319" t="s">
        <v>151</v>
      </c>
      <c r="DU45" s="319"/>
      <c r="DV45" s="54">
        <f t="shared" si="12"/>
        <v>0</v>
      </c>
      <c r="DW45" s="54">
        <f t="shared" si="13"/>
        <v>0</v>
      </c>
      <c r="DX45" s="54">
        <f t="shared" si="64"/>
        <v>0</v>
      </c>
      <c r="DY45" s="54">
        <f t="shared" si="65"/>
        <v>0</v>
      </c>
      <c r="DZ45" s="42"/>
      <c r="EA45" s="77"/>
      <c r="EB45" s="1"/>
      <c r="EC45" s="27"/>
      <c r="ED45" s="158"/>
      <c r="EE45" s="202"/>
      <c r="EF45" s="202"/>
      <c r="EG45" s="202"/>
      <c r="EH45" s="202"/>
      <c r="EI45" s="160"/>
      <c r="EJ45" s="8"/>
      <c r="EK45" s="8"/>
      <c r="EL45" s="7"/>
      <c r="EM45" s="7"/>
      <c r="EN45" s="42"/>
      <c r="EO45" s="26"/>
      <c r="EP45" s="1"/>
      <c r="EQ45" s="27"/>
      <c r="ER45" s="158"/>
      <c r="ES45" s="1"/>
      <c r="ET45" s="1"/>
      <c r="EU45" s="1"/>
      <c r="EV45" s="1"/>
      <c r="EW45" s="160"/>
      <c r="EX45" s="8"/>
      <c r="EY45" s="8"/>
      <c r="EZ45" s="7"/>
      <c r="FA45" s="7"/>
      <c r="FB45" s="42"/>
      <c r="FC45" s="26"/>
      <c r="FD45" s="26"/>
      <c r="FE45" s="1"/>
      <c r="FF45" s="1"/>
      <c r="FG45" s="20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</row>
    <row r="46" spans="2:174" ht="13.9" customHeight="1" x14ac:dyDescent="0.2">
      <c r="B46" s="33"/>
      <c r="C46" s="126">
        <v>5280</v>
      </c>
      <c r="D46" s="234" t="s">
        <v>32</v>
      </c>
      <c r="E46" s="234"/>
      <c r="F46" s="215">
        <v>0</v>
      </c>
      <c r="G46" s="215">
        <v>0</v>
      </c>
      <c r="H46" s="215">
        <v>0</v>
      </c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6">
        <f t="shared" ref="X46:X67" si="121">+F46+I46+L46+O46+R46+U46</f>
        <v>0</v>
      </c>
      <c r="Y46" s="224">
        <f t="shared" ref="Y46:Y67" si="122">+G46+J46+M46+P46+S46+V46</f>
        <v>0</v>
      </c>
      <c r="Z46" s="226">
        <f t="shared" ref="Z46:Z67" si="123">+H46+K46+N46+Q46+T46+W46</f>
        <v>0</v>
      </c>
      <c r="AA46" s="26"/>
      <c r="AC46" s="27"/>
      <c r="AD46" s="130">
        <v>2230</v>
      </c>
      <c r="AE46" s="223" t="s">
        <v>498</v>
      </c>
      <c r="AF46" s="223"/>
      <c r="AG46" s="215">
        <v>0</v>
      </c>
      <c r="AH46" s="215">
        <v>0</v>
      </c>
      <c r="AI46" s="215">
        <v>0</v>
      </c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6">
        <f t="shared" ref="AY46:AY63" si="124">+AG46+AJ46+AM46+AP46+AS46+AV46</f>
        <v>0</v>
      </c>
      <c r="AZ46" s="224">
        <f t="shared" ref="AZ46:AZ63" si="125">+AH46+AK46+AN46+AQ46+AT46+AW46</f>
        <v>0</v>
      </c>
      <c r="BA46" s="226">
        <f t="shared" ref="BA46:BA63" si="126">+AI46+AL46+AO46+AR46+AU46+AX46</f>
        <v>0</v>
      </c>
      <c r="BB46" s="100"/>
      <c r="BD46" s="27"/>
      <c r="BE46" s="131"/>
      <c r="BF46" s="232" t="s">
        <v>514</v>
      </c>
      <c r="BG46" s="232"/>
      <c r="BH46" s="220">
        <f>SUM(BH47:BH49)</f>
        <v>0</v>
      </c>
      <c r="BI46" s="220">
        <f t="shared" ref="BI46:BJ46" si="127">SUM(BI47:BI49)</f>
        <v>0</v>
      </c>
      <c r="BJ46" s="220">
        <f t="shared" si="127"/>
        <v>0</v>
      </c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1">
        <f t="shared" ref="BZ46:BZ69" si="128">+BH46+BK46+BN46+BQ46+BT46+BW46</f>
        <v>0</v>
      </c>
      <c r="CA46" s="210">
        <f t="shared" ref="CA46:CA69" si="129">+BI46+BL46+BO46+BR46+BU46+BX46</f>
        <v>0</v>
      </c>
      <c r="CB46" s="212">
        <f t="shared" ref="CB46:CB69" si="130">+BJ46+BM46+BP46+BS46+BV46+BY46</f>
        <v>0</v>
      </c>
      <c r="CC46" s="100"/>
      <c r="CE46" s="33"/>
      <c r="CF46" s="126"/>
      <c r="CG46" s="117"/>
      <c r="CH46" s="117"/>
      <c r="CI46" s="117"/>
      <c r="CJ46" s="200"/>
      <c r="CK46" s="200"/>
      <c r="CL46" s="143" t="s">
        <v>98</v>
      </c>
      <c r="CM46" s="319" t="s">
        <v>54</v>
      </c>
      <c r="CN46" s="319"/>
      <c r="CO46" s="54">
        <f t="shared" si="116"/>
        <v>0</v>
      </c>
      <c r="CP46" s="54">
        <f t="shared" si="116"/>
        <v>0</v>
      </c>
      <c r="CQ46" s="54">
        <f t="shared" si="116"/>
        <v>0</v>
      </c>
      <c r="CR46" s="51"/>
      <c r="CS46" s="26"/>
      <c r="CT46" s="1"/>
      <c r="CU46" s="27"/>
      <c r="CV46" s="130"/>
      <c r="CW46" s="296"/>
      <c r="CX46" s="296"/>
      <c r="CY46" s="72"/>
      <c r="CZ46" s="72"/>
      <c r="DA46" s="72"/>
      <c r="DB46" s="143" t="s">
        <v>195</v>
      </c>
      <c r="DC46" s="319" t="s">
        <v>152</v>
      </c>
      <c r="DD46" s="319"/>
      <c r="DE46" s="54">
        <f t="shared" si="117"/>
        <v>0</v>
      </c>
      <c r="DF46" s="54">
        <f t="shared" si="117"/>
        <v>0</v>
      </c>
      <c r="DG46" s="54">
        <f t="shared" si="117"/>
        <v>0</v>
      </c>
      <c r="DH46" s="42"/>
      <c r="DI46" s="77"/>
      <c r="DJ46" s="1"/>
      <c r="DK46" s="27"/>
      <c r="DL46" s="130"/>
      <c r="DM46" s="201"/>
      <c r="DN46" s="201"/>
      <c r="DO46" s="72"/>
      <c r="DP46" s="72"/>
      <c r="DQ46" s="72"/>
      <c r="DR46" s="72"/>
      <c r="DS46" s="143" t="s">
        <v>195</v>
      </c>
      <c r="DT46" s="319" t="s">
        <v>152</v>
      </c>
      <c r="DU46" s="319"/>
      <c r="DV46" s="54">
        <f t="shared" si="12"/>
        <v>0</v>
      </c>
      <c r="DW46" s="54">
        <f t="shared" si="13"/>
        <v>0</v>
      </c>
      <c r="DX46" s="54">
        <f t="shared" si="64"/>
        <v>0</v>
      </c>
      <c r="DY46" s="54">
        <f t="shared" si="65"/>
        <v>0</v>
      </c>
      <c r="DZ46" s="42"/>
      <c r="EA46" s="77"/>
      <c r="EB46" s="1"/>
      <c r="EC46" s="27"/>
      <c r="ED46" s="157"/>
      <c r="EE46" s="200"/>
      <c r="EF46" s="5"/>
      <c r="EG46" s="54"/>
      <c r="EH46" s="54"/>
      <c r="EI46" s="160"/>
      <c r="EJ46" s="8"/>
      <c r="EK46" s="8"/>
      <c r="EL46" s="7"/>
      <c r="EM46" s="7"/>
      <c r="EN46" s="42"/>
      <c r="EO46" s="26"/>
      <c r="EP46" s="1"/>
      <c r="EQ46" s="27"/>
      <c r="ER46" s="157"/>
      <c r="ES46" s="200"/>
      <c r="ET46" s="5"/>
      <c r="EU46" s="54"/>
      <c r="EV46" s="54"/>
      <c r="EW46" s="160"/>
      <c r="EX46" s="8"/>
      <c r="EY46" s="8"/>
      <c r="EZ46" s="7"/>
      <c r="FA46" s="7"/>
      <c r="FB46" s="42"/>
      <c r="FC46" s="26"/>
      <c r="FD46" s="26"/>
      <c r="FE46" s="1"/>
      <c r="FF46" s="1"/>
      <c r="FG46" s="20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</row>
    <row r="47" spans="2:174" ht="13.9" customHeight="1" x14ac:dyDescent="0.2">
      <c r="B47" s="33"/>
      <c r="C47" s="126">
        <v>5290</v>
      </c>
      <c r="D47" s="234" t="s">
        <v>452</v>
      </c>
      <c r="E47" s="234"/>
      <c r="F47" s="215">
        <v>0</v>
      </c>
      <c r="G47" s="215">
        <v>0</v>
      </c>
      <c r="H47" s="215">
        <v>0</v>
      </c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6">
        <f t="shared" si="121"/>
        <v>0</v>
      </c>
      <c r="Y47" s="224">
        <f t="shared" si="122"/>
        <v>0</v>
      </c>
      <c r="Z47" s="226">
        <f t="shared" si="123"/>
        <v>0</v>
      </c>
      <c r="AA47" s="26"/>
      <c r="AC47" s="27"/>
      <c r="AD47" s="130">
        <v>2240</v>
      </c>
      <c r="AE47" s="223" t="s">
        <v>499</v>
      </c>
      <c r="AF47" s="223"/>
      <c r="AG47" s="215">
        <v>0</v>
      </c>
      <c r="AH47" s="215">
        <v>0</v>
      </c>
      <c r="AI47" s="215">
        <v>0</v>
      </c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6">
        <f t="shared" si="124"/>
        <v>0</v>
      </c>
      <c r="AZ47" s="224">
        <f t="shared" si="125"/>
        <v>0</v>
      </c>
      <c r="BA47" s="226">
        <f t="shared" si="126"/>
        <v>0</v>
      </c>
      <c r="BB47" s="100"/>
      <c r="BD47" s="27"/>
      <c r="BE47" s="130"/>
      <c r="BF47" s="223" t="s">
        <v>479</v>
      </c>
      <c r="BG47" s="223"/>
      <c r="BH47" s="215">
        <v>0</v>
      </c>
      <c r="BI47" s="215">
        <v>0</v>
      </c>
      <c r="BJ47" s="215">
        <v>0</v>
      </c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6">
        <f t="shared" si="128"/>
        <v>0</v>
      </c>
      <c r="CA47" s="224">
        <f t="shared" si="129"/>
        <v>0</v>
      </c>
      <c r="CB47" s="226">
        <f t="shared" si="130"/>
        <v>0</v>
      </c>
      <c r="CC47" s="100"/>
      <c r="CE47" s="33"/>
      <c r="CF47" s="126"/>
      <c r="CG47" s="117"/>
      <c r="CH47" s="117"/>
      <c r="CI47" s="117"/>
      <c r="CJ47" s="200"/>
      <c r="CK47" s="200"/>
      <c r="CL47" s="143" t="s">
        <v>99</v>
      </c>
      <c r="CM47" s="319" t="s">
        <v>55</v>
      </c>
      <c r="CN47" s="319"/>
      <c r="CO47" s="54">
        <f t="shared" si="116"/>
        <v>0</v>
      </c>
      <c r="CP47" s="54">
        <f t="shared" si="116"/>
        <v>0</v>
      </c>
      <c r="CQ47" s="54">
        <f t="shared" si="116"/>
        <v>0</v>
      </c>
      <c r="CR47" s="51"/>
      <c r="CS47" s="26"/>
      <c r="CT47" s="1"/>
      <c r="CU47" s="27"/>
      <c r="CV47" s="130"/>
      <c r="CW47" s="296"/>
      <c r="CX47" s="296"/>
      <c r="CY47" s="72"/>
      <c r="CZ47" s="72"/>
      <c r="DA47" s="72"/>
      <c r="DB47" s="143"/>
      <c r="DC47" s="314"/>
      <c r="DD47" s="314"/>
      <c r="DE47" s="52"/>
      <c r="DF47" s="52"/>
      <c r="DG47" s="52"/>
      <c r="DH47" s="42"/>
      <c r="DI47" s="77"/>
      <c r="DJ47" s="1"/>
      <c r="DK47" s="27"/>
      <c r="DL47" s="130"/>
      <c r="DM47" s="201"/>
      <c r="DN47" s="201"/>
      <c r="DO47" s="72"/>
      <c r="DP47" s="72"/>
      <c r="DQ47" s="72"/>
      <c r="DR47" s="72"/>
      <c r="DS47" s="143"/>
      <c r="DT47" s="314"/>
      <c r="DU47" s="314"/>
      <c r="DV47" s="54"/>
      <c r="DW47" s="54"/>
      <c r="DX47" s="54"/>
      <c r="DY47" s="54"/>
      <c r="DZ47" s="42"/>
      <c r="EA47" s="77"/>
      <c r="EB47" s="1"/>
      <c r="EC47" s="27"/>
      <c r="ED47" s="157"/>
      <c r="EE47" s="202"/>
      <c r="EF47" s="202"/>
      <c r="EG47" s="202"/>
      <c r="EH47" s="202"/>
      <c r="EI47" s="160"/>
      <c r="EJ47" s="8"/>
      <c r="EK47" s="8"/>
      <c r="EL47" s="7"/>
      <c r="EM47" s="7"/>
      <c r="EN47" s="42"/>
      <c r="EO47" s="26"/>
      <c r="EP47" s="1"/>
      <c r="EQ47" s="27"/>
      <c r="ER47" s="157"/>
      <c r="ES47" s="1"/>
      <c r="ET47" s="1"/>
      <c r="EU47" s="1"/>
      <c r="EV47" s="1"/>
      <c r="EW47" s="160"/>
      <c r="EX47" s="8"/>
      <c r="EY47" s="8"/>
      <c r="EZ47" s="7"/>
      <c r="FA47" s="7"/>
      <c r="FB47" s="42"/>
      <c r="FC47" s="26"/>
      <c r="FD47" s="26"/>
      <c r="FE47" s="1"/>
      <c r="FF47" s="1"/>
      <c r="FG47" s="20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</row>
    <row r="48" spans="2:174" ht="14.45" customHeight="1" x14ac:dyDescent="0.2">
      <c r="B48" s="33"/>
      <c r="C48" s="127">
        <v>5300</v>
      </c>
      <c r="D48" s="233" t="s">
        <v>453</v>
      </c>
      <c r="E48" s="233"/>
      <c r="F48" s="220">
        <f>SUM(F49:F51)</f>
        <v>70000</v>
      </c>
      <c r="G48" s="220">
        <f t="shared" ref="G48:N48" si="131">SUM(G49:G51)</f>
        <v>0</v>
      </c>
      <c r="H48" s="220">
        <f t="shared" si="131"/>
        <v>0</v>
      </c>
      <c r="I48" s="220">
        <f t="shared" si="131"/>
        <v>0</v>
      </c>
      <c r="J48" s="220">
        <f t="shared" si="131"/>
        <v>0</v>
      </c>
      <c r="K48" s="220">
        <f t="shared" si="131"/>
        <v>59503.31</v>
      </c>
      <c r="L48" s="220">
        <f t="shared" si="131"/>
        <v>0</v>
      </c>
      <c r="M48" s="220">
        <f t="shared" si="131"/>
        <v>0</v>
      </c>
      <c r="N48" s="220">
        <f t="shared" si="131"/>
        <v>0</v>
      </c>
      <c r="O48" s="220"/>
      <c r="P48" s="220"/>
      <c r="Q48" s="220"/>
      <c r="R48" s="220"/>
      <c r="S48" s="220"/>
      <c r="T48" s="220"/>
      <c r="U48" s="220"/>
      <c r="V48" s="220"/>
      <c r="W48" s="220"/>
      <c r="X48" s="221">
        <f t="shared" si="121"/>
        <v>70000</v>
      </c>
      <c r="Y48" s="210">
        <f t="shared" si="122"/>
        <v>0</v>
      </c>
      <c r="Z48" s="212">
        <f t="shared" si="123"/>
        <v>59503.31</v>
      </c>
      <c r="AA48" s="26"/>
      <c r="AC48" s="27"/>
      <c r="AD48" s="130">
        <v>2250</v>
      </c>
      <c r="AE48" s="223" t="s">
        <v>500</v>
      </c>
      <c r="AF48" s="223"/>
      <c r="AG48" s="215">
        <v>0</v>
      </c>
      <c r="AH48" s="215">
        <v>0</v>
      </c>
      <c r="AI48" s="215">
        <v>0</v>
      </c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6">
        <f t="shared" si="124"/>
        <v>0</v>
      </c>
      <c r="AZ48" s="224">
        <f t="shared" si="125"/>
        <v>0</v>
      </c>
      <c r="BA48" s="226">
        <f t="shared" si="126"/>
        <v>0</v>
      </c>
      <c r="BB48" s="100"/>
      <c r="BD48" s="27"/>
      <c r="BE48" s="130"/>
      <c r="BF48" s="223" t="s">
        <v>480</v>
      </c>
      <c r="BG48" s="223"/>
      <c r="BH48" s="215">
        <v>0</v>
      </c>
      <c r="BI48" s="215">
        <v>0</v>
      </c>
      <c r="BJ48" s="215">
        <v>0</v>
      </c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6">
        <f t="shared" si="128"/>
        <v>0</v>
      </c>
      <c r="CA48" s="224">
        <f t="shared" si="129"/>
        <v>0</v>
      </c>
      <c r="CB48" s="226">
        <f t="shared" si="130"/>
        <v>0</v>
      </c>
      <c r="CC48" s="100"/>
      <c r="CE48" s="33"/>
      <c r="CF48" s="126"/>
      <c r="CG48" s="117"/>
      <c r="CH48" s="117"/>
      <c r="CI48" s="117"/>
      <c r="CJ48" s="200"/>
      <c r="CK48" s="200"/>
      <c r="CL48" s="143"/>
      <c r="CM48" s="112"/>
      <c r="CN48" s="117"/>
      <c r="CO48" s="66"/>
      <c r="CP48" s="66"/>
      <c r="CQ48" s="66"/>
      <c r="CR48" s="51"/>
      <c r="CS48" s="26"/>
      <c r="CT48" s="1"/>
      <c r="CU48" s="27"/>
      <c r="CV48" s="130"/>
      <c r="CW48" s="296"/>
      <c r="CX48" s="296"/>
      <c r="CY48" s="72"/>
      <c r="CZ48" s="72"/>
      <c r="DA48" s="72"/>
      <c r="DB48" s="143"/>
      <c r="DC48" s="308" t="s">
        <v>153</v>
      </c>
      <c r="DD48" s="308"/>
      <c r="DE48" s="48">
        <f>SUM(DE49:DE50)</f>
        <v>0</v>
      </c>
      <c r="DF48" s="48">
        <f t="shared" ref="DF48:DG48" si="132">SUM(DF49:DF50)</f>
        <v>0</v>
      </c>
      <c r="DG48" s="48">
        <f t="shared" si="132"/>
        <v>0</v>
      </c>
      <c r="DH48" s="42"/>
      <c r="DI48" s="77"/>
      <c r="DJ48" s="1"/>
      <c r="DK48" s="27"/>
      <c r="DL48" s="130"/>
      <c r="DM48" s="201"/>
      <c r="DN48" s="201"/>
      <c r="DO48" s="72"/>
      <c r="DP48" s="72"/>
      <c r="DQ48" s="72"/>
      <c r="DR48" s="72"/>
      <c r="DS48" s="143"/>
      <c r="DT48" s="308" t="s">
        <v>153</v>
      </c>
      <c r="DU48" s="308"/>
      <c r="DV48" s="49">
        <f t="shared" si="12"/>
        <v>0</v>
      </c>
      <c r="DW48" s="49">
        <f t="shared" si="13"/>
        <v>0</v>
      </c>
      <c r="DX48" s="49">
        <f t="shared" si="64"/>
        <v>0</v>
      </c>
      <c r="DY48" s="49">
        <f t="shared" si="65"/>
        <v>0</v>
      </c>
      <c r="DZ48" s="42"/>
      <c r="EA48" s="77"/>
      <c r="EB48" s="1"/>
      <c r="EC48" s="27"/>
      <c r="ED48" s="157"/>
      <c r="EE48" s="200"/>
      <c r="EF48" s="200"/>
      <c r="EG48" s="52"/>
      <c r="EH48" s="52"/>
      <c r="EI48" s="163" t="s">
        <v>158</v>
      </c>
      <c r="EJ48" s="313" t="s">
        <v>243</v>
      </c>
      <c r="EK48" s="313"/>
      <c r="EL48" s="184">
        <f>+CZ14</f>
        <v>2188080.34</v>
      </c>
      <c r="EM48" s="184">
        <f>+DA14</f>
        <v>1666869.73</v>
      </c>
      <c r="EN48" s="42"/>
      <c r="EO48" s="26"/>
      <c r="EP48" s="1"/>
      <c r="EQ48" s="27"/>
      <c r="ER48" s="157"/>
      <c r="ES48" s="200"/>
      <c r="ET48" s="200"/>
      <c r="EU48" s="52"/>
      <c r="EV48" s="52"/>
      <c r="EW48" s="163" t="s">
        <v>158</v>
      </c>
      <c r="EX48" s="313" t="s">
        <v>243</v>
      </c>
      <c r="EY48" s="313"/>
      <c r="EZ48" s="184">
        <f>+BZ68</f>
        <v>0</v>
      </c>
      <c r="FA48" s="184">
        <f>+CA68</f>
        <v>0</v>
      </c>
      <c r="FB48" s="42"/>
      <c r="FC48" s="26"/>
      <c r="FD48" s="26"/>
      <c r="FE48" s="1"/>
      <c r="FF48" s="1"/>
      <c r="FG48" s="20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</row>
    <row r="49" spans="2:174" ht="13.9" customHeight="1" x14ac:dyDescent="0.2">
      <c r="B49" s="33"/>
      <c r="C49" s="126">
        <v>5310</v>
      </c>
      <c r="D49" s="234" t="s">
        <v>38</v>
      </c>
      <c r="E49" s="234"/>
      <c r="F49" s="215">
        <v>0</v>
      </c>
      <c r="G49" s="215">
        <v>0</v>
      </c>
      <c r="H49" s="215">
        <v>0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6">
        <f t="shared" si="121"/>
        <v>0</v>
      </c>
      <c r="Y49" s="224">
        <f t="shared" si="122"/>
        <v>0</v>
      </c>
      <c r="Z49" s="226">
        <f t="shared" si="123"/>
        <v>0</v>
      </c>
      <c r="AA49" s="26"/>
      <c r="AC49" s="27"/>
      <c r="AD49" s="130">
        <v>2260</v>
      </c>
      <c r="AE49" s="223" t="s">
        <v>501</v>
      </c>
      <c r="AF49" s="223"/>
      <c r="AG49" s="215">
        <v>0</v>
      </c>
      <c r="AH49" s="215">
        <v>0</v>
      </c>
      <c r="AI49" s="215">
        <v>0</v>
      </c>
      <c r="AJ49" s="245"/>
      <c r="AK49" s="245"/>
      <c r="AL49" s="24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6">
        <f t="shared" si="124"/>
        <v>0</v>
      </c>
      <c r="AZ49" s="224">
        <f t="shared" si="125"/>
        <v>0</v>
      </c>
      <c r="BA49" s="226">
        <f t="shared" si="126"/>
        <v>0</v>
      </c>
      <c r="BB49" s="100"/>
      <c r="BD49" s="27"/>
      <c r="BE49" s="130"/>
      <c r="BF49" s="223" t="s">
        <v>521</v>
      </c>
      <c r="BG49" s="223"/>
      <c r="BH49" s="245">
        <v>0</v>
      </c>
      <c r="BI49" s="245">
        <v>0</v>
      </c>
      <c r="BJ49" s="245">
        <v>0</v>
      </c>
      <c r="BK49" s="245"/>
      <c r="BL49" s="245"/>
      <c r="BM49" s="24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6">
        <f t="shared" si="128"/>
        <v>0</v>
      </c>
      <c r="CA49" s="224">
        <f t="shared" si="129"/>
        <v>0</v>
      </c>
      <c r="CB49" s="226">
        <f t="shared" si="130"/>
        <v>0</v>
      </c>
      <c r="CC49" s="100"/>
      <c r="CE49" s="33"/>
      <c r="CF49" s="126"/>
      <c r="CG49" s="117"/>
      <c r="CH49" s="117"/>
      <c r="CI49" s="117"/>
      <c r="CJ49" s="200"/>
      <c r="CK49" s="200"/>
      <c r="CL49" s="143"/>
      <c r="CM49" s="322" t="s">
        <v>56</v>
      </c>
      <c r="CN49" s="322"/>
      <c r="CO49" s="50">
        <f>SUM(CO50)</f>
        <v>0</v>
      </c>
      <c r="CP49" s="50">
        <f t="shared" ref="CP49:CQ49" si="133">SUM(CP50)</f>
        <v>0</v>
      </c>
      <c r="CQ49" s="50">
        <f t="shared" si="133"/>
        <v>0</v>
      </c>
      <c r="CR49" s="51"/>
      <c r="CS49" s="26"/>
      <c r="CT49" s="1"/>
      <c r="CU49" s="27"/>
      <c r="CV49" s="130"/>
      <c r="CW49" s="296"/>
      <c r="CX49" s="296"/>
      <c r="CY49" s="72"/>
      <c r="CZ49" s="72"/>
      <c r="DA49" s="72"/>
      <c r="DB49" s="143" t="s">
        <v>196</v>
      </c>
      <c r="DC49" s="319" t="s">
        <v>154</v>
      </c>
      <c r="DD49" s="319"/>
      <c r="DE49" s="54">
        <f t="shared" ref="DE49:DG50" si="134">+AY62</f>
        <v>0</v>
      </c>
      <c r="DF49" s="54">
        <f t="shared" si="134"/>
        <v>0</v>
      </c>
      <c r="DG49" s="54">
        <f t="shared" si="134"/>
        <v>0</v>
      </c>
      <c r="DH49" s="42"/>
      <c r="DI49" s="77"/>
      <c r="DJ49" s="1"/>
      <c r="DK49" s="27"/>
      <c r="DL49" s="130"/>
      <c r="DM49" s="201"/>
      <c r="DN49" s="201"/>
      <c r="DO49" s="72"/>
      <c r="DP49" s="72"/>
      <c r="DQ49" s="72"/>
      <c r="DR49" s="72"/>
      <c r="DS49" s="143" t="s">
        <v>196</v>
      </c>
      <c r="DT49" s="319" t="s">
        <v>154</v>
      </c>
      <c r="DU49" s="319"/>
      <c r="DV49" s="54">
        <f t="shared" si="12"/>
        <v>0</v>
      </c>
      <c r="DW49" s="54">
        <f t="shared" si="13"/>
        <v>0</v>
      </c>
      <c r="DX49" s="54">
        <f t="shared" si="64"/>
        <v>0</v>
      </c>
      <c r="DY49" s="54">
        <f t="shared" si="65"/>
        <v>0</v>
      </c>
      <c r="DZ49" s="42"/>
      <c r="EA49" s="77"/>
      <c r="EB49" s="1"/>
      <c r="EC49" s="27"/>
      <c r="ED49" s="159"/>
      <c r="EE49" s="312" t="s">
        <v>223</v>
      </c>
      <c r="EF49" s="312"/>
      <c r="EG49" s="78">
        <f>EG15-EG28</f>
        <v>9643900.0199999958</v>
      </c>
      <c r="EH49" s="78">
        <f t="shared" ref="EH49" si="135">EH15-EH28</f>
        <v>3648875.8299999982</v>
      </c>
      <c r="EI49" s="163" t="s">
        <v>158</v>
      </c>
      <c r="EJ49" s="313" t="s">
        <v>244</v>
      </c>
      <c r="EK49" s="313"/>
      <c r="EL49" s="49">
        <f>+CY14</f>
        <v>7305396.3200000003</v>
      </c>
      <c r="EM49" s="49">
        <f>+CZ14</f>
        <v>2188080.34</v>
      </c>
      <c r="EN49" s="83"/>
      <c r="EO49" s="84"/>
      <c r="EP49" s="1"/>
      <c r="EQ49" s="27"/>
      <c r="ER49" s="159"/>
      <c r="ES49" s="312" t="s">
        <v>223</v>
      </c>
      <c r="ET49" s="312"/>
      <c r="EU49" s="78">
        <f>EU15-EU28</f>
        <v>0</v>
      </c>
      <c r="EV49" s="78">
        <f t="shared" ref="EV49" si="136">EV15-EV28</f>
        <v>0</v>
      </c>
      <c r="EW49" s="163" t="s">
        <v>158</v>
      </c>
      <c r="EX49" s="313" t="s">
        <v>244</v>
      </c>
      <c r="EY49" s="313"/>
      <c r="EZ49" s="184">
        <f>+BZ69</f>
        <v>0</v>
      </c>
      <c r="FA49" s="184">
        <f>+CA69</f>
        <v>0</v>
      </c>
      <c r="FB49" s="83"/>
      <c r="FC49" s="84"/>
      <c r="FD49" s="84"/>
      <c r="FE49" s="1"/>
      <c r="FF49" s="1"/>
      <c r="FG49" s="20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</row>
    <row r="50" spans="2:174" ht="13.9" customHeight="1" x14ac:dyDescent="0.2">
      <c r="B50" s="33"/>
      <c r="C50" s="126">
        <v>5320</v>
      </c>
      <c r="D50" s="234" t="s">
        <v>0</v>
      </c>
      <c r="E50" s="234"/>
      <c r="F50" s="215">
        <v>0</v>
      </c>
      <c r="G50" s="215">
        <v>0</v>
      </c>
      <c r="H50" s="215">
        <v>0</v>
      </c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6">
        <f t="shared" si="121"/>
        <v>0</v>
      </c>
      <c r="Y50" s="224">
        <f t="shared" si="122"/>
        <v>0</v>
      </c>
      <c r="Z50" s="226">
        <f t="shared" si="123"/>
        <v>0</v>
      </c>
      <c r="AA50" s="26"/>
      <c r="AC50" s="27"/>
      <c r="AD50" s="131">
        <v>3000</v>
      </c>
      <c r="AE50" s="248" t="s">
        <v>143</v>
      </c>
      <c r="AF50" s="248"/>
      <c r="AG50" s="258">
        <f>+AG51+AG55+AG61</f>
        <v>64092264.580000006</v>
      </c>
      <c r="AH50" s="258">
        <f t="shared" ref="AH50:AO50" si="137">+AH51+AH55+AH61</f>
        <v>55808712.570000008</v>
      </c>
      <c r="AI50" s="258">
        <f t="shared" si="137"/>
        <v>54362791.310000002</v>
      </c>
      <c r="AJ50" s="258">
        <f t="shared" si="137"/>
        <v>225032.95000000013</v>
      </c>
      <c r="AK50" s="258">
        <f t="shared" si="137"/>
        <v>287335.81000000017</v>
      </c>
      <c r="AL50" s="258">
        <f t="shared" si="137"/>
        <v>232218.17999999982</v>
      </c>
      <c r="AM50" s="258">
        <f t="shared" si="137"/>
        <v>3799421.859999998</v>
      </c>
      <c r="AN50" s="258">
        <f t="shared" si="137"/>
        <v>3010608.4799999986</v>
      </c>
      <c r="AO50" s="258">
        <f t="shared" si="137"/>
        <v>1804039.7599999993</v>
      </c>
      <c r="AP50" s="220"/>
      <c r="AQ50" s="220"/>
      <c r="AR50" s="220"/>
      <c r="AS50" s="220"/>
      <c r="AT50" s="220"/>
      <c r="AU50" s="220"/>
      <c r="AV50" s="220"/>
      <c r="AW50" s="220"/>
      <c r="AX50" s="220"/>
      <c r="AY50" s="221">
        <f t="shared" si="124"/>
        <v>68116719.390000001</v>
      </c>
      <c r="AZ50" s="210">
        <f t="shared" si="125"/>
        <v>59106656.860000007</v>
      </c>
      <c r="BA50" s="212">
        <f t="shared" si="126"/>
        <v>56399049.25</v>
      </c>
      <c r="BB50" s="100"/>
      <c r="BD50" s="27"/>
      <c r="BE50" s="131"/>
      <c r="BF50" s="248" t="s">
        <v>517</v>
      </c>
      <c r="BG50" s="248"/>
      <c r="BH50" s="220">
        <f>SUM(BH51:BH53)</f>
        <v>0</v>
      </c>
      <c r="BI50" s="220">
        <f t="shared" ref="BI50:BJ50" si="138">SUM(BI51:BI53)</f>
        <v>0</v>
      </c>
      <c r="BJ50" s="220">
        <f t="shared" si="138"/>
        <v>0</v>
      </c>
      <c r="BK50" s="244"/>
      <c r="BL50" s="244"/>
      <c r="BM50" s="244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  <c r="BZ50" s="221">
        <f t="shared" si="128"/>
        <v>0</v>
      </c>
      <c r="CA50" s="210">
        <f t="shared" si="129"/>
        <v>0</v>
      </c>
      <c r="CB50" s="212">
        <f t="shared" si="130"/>
        <v>0</v>
      </c>
      <c r="CC50" s="100"/>
      <c r="CE50" s="33"/>
      <c r="CF50" s="126"/>
      <c r="CG50" s="117"/>
      <c r="CH50" s="117"/>
      <c r="CI50" s="117"/>
      <c r="CJ50" s="200"/>
      <c r="CK50" s="200"/>
      <c r="CL50" s="143" t="s">
        <v>100</v>
      </c>
      <c r="CM50" s="319" t="s">
        <v>57</v>
      </c>
      <c r="CN50" s="319"/>
      <c r="CO50" s="54">
        <f>+X66</f>
        <v>0</v>
      </c>
      <c r="CP50" s="54">
        <f>+Y66</f>
        <v>0</v>
      </c>
      <c r="CQ50" s="54">
        <f>+Z66</f>
        <v>0</v>
      </c>
      <c r="CR50" s="51"/>
      <c r="CS50" s="26"/>
      <c r="CT50" s="1"/>
      <c r="CU50" s="27"/>
      <c r="CV50" s="130"/>
      <c r="CW50" s="296"/>
      <c r="CX50" s="296"/>
      <c r="CY50" s="72"/>
      <c r="CZ50" s="72"/>
      <c r="DA50" s="72"/>
      <c r="DB50" s="143" t="s">
        <v>197</v>
      </c>
      <c r="DC50" s="319" t="s">
        <v>155</v>
      </c>
      <c r="DD50" s="319"/>
      <c r="DE50" s="54">
        <f t="shared" si="134"/>
        <v>0</v>
      </c>
      <c r="DF50" s="54">
        <f t="shared" si="134"/>
        <v>0</v>
      </c>
      <c r="DG50" s="54">
        <f t="shared" si="134"/>
        <v>0</v>
      </c>
      <c r="DH50" s="42"/>
      <c r="DI50" s="77"/>
      <c r="DJ50" s="1"/>
      <c r="DK50" s="27"/>
      <c r="DL50" s="130"/>
      <c r="DM50" s="201"/>
      <c r="DN50" s="201"/>
      <c r="DO50" s="72"/>
      <c r="DP50" s="72"/>
      <c r="DQ50" s="72"/>
      <c r="DR50" s="72"/>
      <c r="DS50" s="143" t="s">
        <v>197</v>
      </c>
      <c r="DT50" s="319" t="s">
        <v>155</v>
      </c>
      <c r="DU50" s="319"/>
      <c r="DV50" s="54">
        <f t="shared" si="12"/>
        <v>0</v>
      </c>
      <c r="DW50" s="54">
        <f t="shared" si="13"/>
        <v>0</v>
      </c>
      <c r="DX50" s="54">
        <f t="shared" si="64"/>
        <v>0</v>
      </c>
      <c r="DY50" s="54">
        <f t="shared" si="65"/>
        <v>0</v>
      </c>
      <c r="DZ50" s="42"/>
      <c r="EA50" s="77"/>
      <c r="EB50" s="1"/>
      <c r="EC50" s="27"/>
      <c r="ED50" s="159"/>
      <c r="EE50" s="303"/>
      <c r="EF50" s="298"/>
      <c r="EG50" s="82"/>
      <c r="EH50" s="82"/>
      <c r="EI50" s="164"/>
      <c r="EJ50" s="10"/>
      <c r="EK50" s="10"/>
      <c r="EL50" s="85"/>
      <c r="EM50" s="85"/>
      <c r="EN50" s="83"/>
      <c r="EO50" s="84"/>
      <c r="EP50" s="1"/>
      <c r="EQ50" s="27"/>
      <c r="ER50" s="159"/>
      <c r="ES50" s="277"/>
      <c r="ET50" s="279"/>
      <c r="EU50" s="82"/>
      <c r="EV50" s="82"/>
      <c r="EW50" s="164"/>
      <c r="EX50" s="10"/>
      <c r="EY50" s="10"/>
      <c r="EZ50" s="85"/>
      <c r="FA50" s="85"/>
      <c r="FB50" s="83"/>
      <c r="FC50" s="84"/>
      <c r="FD50" s="84"/>
      <c r="FE50" s="1"/>
      <c r="FF50" s="1"/>
      <c r="FG50" s="20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</row>
    <row r="51" spans="2:174" ht="13.9" customHeight="1" x14ac:dyDescent="0.2">
      <c r="B51" s="33"/>
      <c r="C51" s="126">
        <v>5330</v>
      </c>
      <c r="D51" s="234" t="s">
        <v>41</v>
      </c>
      <c r="E51" s="234"/>
      <c r="F51" s="291">
        <v>70000</v>
      </c>
      <c r="G51" s="292">
        <v>0</v>
      </c>
      <c r="H51" s="292">
        <v>0</v>
      </c>
      <c r="I51" s="294">
        <v>0</v>
      </c>
      <c r="J51" s="294">
        <v>0</v>
      </c>
      <c r="K51" s="293">
        <v>59503.31</v>
      </c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6">
        <f t="shared" si="121"/>
        <v>70000</v>
      </c>
      <c r="Y51" s="224">
        <f t="shared" si="122"/>
        <v>0</v>
      </c>
      <c r="Z51" s="226">
        <f t="shared" si="123"/>
        <v>59503.31</v>
      </c>
      <c r="AA51" s="26"/>
      <c r="AC51" s="27"/>
      <c r="AD51" s="131">
        <v>3100</v>
      </c>
      <c r="AE51" s="232" t="s">
        <v>502</v>
      </c>
      <c r="AF51" s="232"/>
      <c r="AG51" s="220">
        <f>SUM(AG52:AG54)</f>
        <v>44149969.130000003</v>
      </c>
      <c r="AH51" s="220">
        <f t="shared" ref="AH51:AO51" si="139">SUM(AH52:AH54)</f>
        <v>44149969.130000003</v>
      </c>
      <c r="AI51" s="220">
        <f t="shared" si="139"/>
        <v>44149969.130000003</v>
      </c>
      <c r="AJ51" s="220">
        <f t="shared" si="139"/>
        <v>0</v>
      </c>
      <c r="AK51" s="220">
        <f t="shared" si="139"/>
        <v>0</v>
      </c>
      <c r="AL51" s="220">
        <f t="shared" si="139"/>
        <v>0</v>
      </c>
      <c r="AM51" s="220">
        <f t="shared" si="139"/>
        <v>-440546.85</v>
      </c>
      <c r="AN51" s="220">
        <f t="shared" si="139"/>
        <v>-440546.85</v>
      </c>
      <c r="AO51" s="220">
        <f t="shared" si="139"/>
        <v>-440546.85</v>
      </c>
      <c r="AP51" s="220"/>
      <c r="AQ51" s="220"/>
      <c r="AR51" s="220"/>
      <c r="AS51" s="220"/>
      <c r="AT51" s="220"/>
      <c r="AU51" s="220"/>
      <c r="AV51" s="220"/>
      <c r="AW51" s="220"/>
      <c r="AX51" s="220"/>
      <c r="AY51" s="221">
        <f t="shared" si="124"/>
        <v>43709422.280000001</v>
      </c>
      <c r="AZ51" s="210">
        <f t="shared" si="125"/>
        <v>43709422.280000001</v>
      </c>
      <c r="BA51" s="212">
        <f t="shared" si="126"/>
        <v>43709422.280000001</v>
      </c>
      <c r="BB51" s="100"/>
      <c r="BD51" s="27"/>
      <c r="BE51" s="130">
        <v>1230</v>
      </c>
      <c r="BF51" s="223" t="s">
        <v>479</v>
      </c>
      <c r="BG51" s="223"/>
      <c r="BH51" s="245">
        <v>0</v>
      </c>
      <c r="BI51" s="245">
        <v>0</v>
      </c>
      <c r="BJ51" s="245">
        <v>0</v>
      </c>
      <c r="BK51" s="245"/>
      <c r="BL51" s="245"/>
      <c r="BM51" s="24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6">
        <f t="shared" si="128"/>
        <v>0</v>
      </c>
      <c r="CA51" s="224">
        <f t="shared" si="129"/>
        <v>0</v>
      </c>
      <c r="CB51" s="226">
        <f t="shared" si="130"/>
        <v>0</v>
      </c>
      <c r="CC51" s="100"/>
      <c r="CE51" s="33"/>
      <c r="CF51" s="126"/>
      <c r="CG51" s="117"/>
      <c r="CH51" s="117"/>
      <c r="CI51" s="117"/>
      <c r="CJ51" s="200"/>
      <c r="CK51" s="200"/>
      <c r="CL51" s="143"/>
      <c r="CM51" s="112"/>
      <c r="CN51" s="117"/>
      <c r="CO51" s="66"/>
      <c r="CP51" s="66"/>
      <c r="CQ51" s="66"/>
      <c r="CR51" s="51"/>
      <c r="CS51" s="26"/>
      <c r="CT51" s="1"/>
      <c r="CU51" s="27"/>
      <c r="CV51" s="130"/>
      <c r="CW51" s="296"/>
      <c r="CX51" s="296"/>
      <c r="CY51" s="72"/>
      <c r="CZ51" s="72"/>
      <c r="DA51" s="72"/>
      <c r="DB51" s="143"/>
      <c r="DC51" s="314"/>
      <c r="DD51" s="314"/>
      <c r="DE51" s="52"/>
      <c r="DF51" s="52"/>
      <c r="DG51" s="52"/>
      <c r="DH51" s="42"/>
      <c r="DI51" s="77"/>
      <c r="DJ51" s="1"/>
      <c r="DK51" s="27"/>
      <c r="DL51" s="130"/>
      <c r="DM51" s="201"/>
      <c r="DN51" s="201"/>
      <c r="DO51" s="72"/>
      <c r="DP51" s="72"/>
      <c r="DQ51" s="72"/>
      <c r="DR51" s="72"/>
      <c r="DS51" s="143"/>
      <c r="DT51" s="314"/>
      <c r="DU51" s="314"/>
      <c r="DV51" s="52"/>
      <c r="DW51" s="52"/>
      <c r="DX51" s="52"/>
      <c r="DY51" s="52"/>
      <c r="DZ51" s="42"/>
      <c r="EA51" s="77"/>
      <c r="EB51" s="1"/>
      <c r="EC51" s="27"/>
      <c r="ED51" s="130"/>
      <c r="EE51" s="296"/>
      <c r="EF51" s="296"/>
      <c r="EG51" s="72"/>
      <c r="EH51" s="72"/>
      <c r="EI51" s="143"/>
      <c r="EJ51" s="314"/>
      <c r="EK51" s="314"/>
      <c r="EL51" s="52"/>
      <c r="EM51" s="52"/>
      <c r="EN51" s="42"/>
      <c r="EO51" s="77"/>
      <c r="EP51" s="1"/>
      <c r="EQ51" s="27"/>
      <c r="ER51" s="130"/>
      <c r="ES51" s="278"/>
      <c r="ET51" s="278"/>
      <c r="EU51" s="72"/>
      <c r="EV51" s="72"/>
      <c r="EW51" s="143"/>
      <c r="EX51" s="314"/>
      <c r="EY51" s="314"/>
      <c r="EZ51" s="52"/>
      <c r="FA51" s="52"/>
      <c r="FB51" s="42"/>
      <c r="FC51" s="77"/>
      <c r="FD51" s="77"/>
      <c r="FE51" s="1"/>
      <c r="FF51" s="1"/>
      <c r="FG51" s="20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</row>
    <row r="52" spans="2:174" ht="13.9" customHeight="1" x14ac:dyDescent="0.2">
      <c r="B52" s="33"/>
      <c r="C52" s="127">
        <v>5400</v>
      </c>
      <c r="D52" s="233" t="s">
        <v>454</v>
      </c>
      <c r="E52" s="233"/>
      <c r="F52" s="220">
        <f>SUM(F53:F57)</f>
        <v>0</v>
      </c>
      <c r="G52" s="220">
        <f t="shared" ref="G52:K52" si="140">SUM(G53:G57)</f>
        <v>0</v>
      </c>
      <c r="H52" s="220">
        <f t="shared" si="140"/>
        <v>0</v>
      </c>
      <c r="I52" s="220">
        <f t="shared" si="140"/>
        <v>0</v>
      </c>
      <c r="J52" s="220">
        <f t="shared" si="140"/>
        <v>0</v>
      </c>
      <c r="K52" s="220">
        <f t="shared" si="140"/>
        <v>0</v>
      </c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1">
        <f t="shared" si="121"/>
        <v>0</v>
      </c>
      <c r="Y52" s="210">
        <f t="shared" si="122"/>
        <v>0</v>
      </c>
      <c r="Z52" s="212">
        <f t="shared" si="123"/>
        <v>0</v>
      </c>
      <c r="AA52" s="26"/>
      <c r="AC52" s="27"/>
      <c r="AD52" s="130">
        <v>3110</v>
      </c>
      <c r="AE52" s="223" t="s">
        <v>0</v>
      </c>
      <c r="AF52" s="223"/>
      <c r="AG52" s="215">
        <v>40196256.700000003</v>
      </c>
      <c r="AH52" s="215">
        <v>40196256.700000003</v>
      </c>
      <c r="AI52" s="215">
        <v>40196256.700000003</v>
      </c>
      <c r="AJ52" s="215"/>
      <c r="AK52" s="215"/>
      <c r="AL52" s="215"/>
      <c r="AM52" s="215">
        <v>-440546.85</v>
      </c>
      <c r="AN52" s="215">
        <v>-440546.85</v>
      </c>
      <c r="AO52" s="215">
        <v>-440546.85</v>
      </c>
      <c r="AP52" s="215"/>
      <c r="AQ52" s="215"/>
      <c r="AR52" s="215"/>
      <c r="AS52" s="215"/>
      <c r="AT52" s="215"/>
      <c r="AU52" s="215"/>
      <c r="AV52" s="215"/>
      <c r="AW52" s="215"/>
      <c r="AX52" s="215"/>
      <c r="AY52" s="216">
        <f t="shared" si="124"/>
        <v>39755709.850000001</v>
      </c>
      <c r="AZ52" s="224">
        <f t="shared" si="125"/>
        <v>39755709.850000001</v>
      </c>
      <c r="BA52" s="226">
        <f t="shared" si="126"/>
        <v>39755709.850000001</v>
      </c>
      <c r="BB52" s="100"/>
      <c r="BD52" s="27"/>
      <c r="BE52" s="130" t="s">
        <v>522</v>
      </c>
      <c r="BF52" s="223" t="s">
        <v>480</v>
      </c>
      <c r="BG52" s="223"/>
      <c r="BH52" s="215">
        <v>0</v>
      </c>
      <c r="BI52" s="215">
        <v>0</v>
      </c>
      <c r="BJ52" s="215">
        <v>0</v>
      </c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6">
        <f t="shared" si="128"/>
        <v>0</v>
      </c>
      <c r="CA52" s="224">
        <f t="shared" si="129"/>
        <v>0</v>
      </c>
      <c r="CB52" s="226">
        <f t="shared" si="130"/>
        <v>0</v>
      </c>
      <c r="CC52" s="100"/>
      <c r="CE52" s="33"/>
      <c r="CF52" s="126"/>
      <c r="CG52" s="308" t="s">
        <v>42</v>
      </c>
      <c r="CH52" s="308"/>
      <c r="CI52" s="50">
        <f>+CI12</f>
        <v>53302548.659999996</v>
      </c>
      <c r="CJ52" s="50">
        <f t="shared" ref="CJ52:CK52" si="141">+CJ12</f>
        <v>47093035.920000002</v>
      </c>
      <c r="CK52" s="50">
        <f t="shared" si="141"/>
        <v>45601129.729999997</v>
      </c>
      <c r="CL52" s="143"/>
      <c r="CM52" s="308" t="s">
        <v>58</v>
      </c>
      <c r="CN52" s="308"/>
      <c r="CO52" s="50">
        <f>+CO12</f>
        <v>44298888.009999998</v>
      </c>
      <c r="CP52" s="50">
        <f t="shared" ref="CP52:CQ52" si="142">+CP12</f>
        <v>44397706.030000001</v>
      </c>
      <c r="CQ52" s="50">
        <f t="shared" si="142"/>
        <v>45098982.500000007</v>
      </c>
      <c r="CR52" s="86"/>
      <c r="CS52" s="26"/>
      <c r="CT52" s="1"/>
      <c r="CU52" s="27"/>
      <c r="CV52" s="130"/>
      <c r="CW52" s="296"/>
      <c r="CX52" s="296"/>
      <c r="CY52" s="72"/>
      <c r="CZ52" s="72"/>
      <c r="DA52" s="72"/>
      <c r="DB52" s="143"/>
      <c r="DC52" s="308" t="s">
        <v>156</v>
      </c>
      <c r="DD52" s="308"/>
      <c r="DE52" s="48">
        <f>+DE35</f>
        <v>68116719.390000001</v>
      </c>
      <c r="DF52" s="48">
        <f t="shared" ref="DF52:DG52" si="143">+DF35</f>
        <v>59106656.859999999</v>
      </c>
      <c r="DG52" s="48">
        <f t="shared" si="143"/>
        <v>56399049.25</v>
      </c>
      <c r="DH52" s="42"/>
      <c r="DI52" s="77"/>
      <c r="DJ52" s="1"/>
      <c r="DK52" s="27"/>
      <c r="DL52" s="130"/>
      <c r="DM52" s="201"/>
      <c r="DN52" s="201"/>
      <c r="DO52" s="72"/>
      <c r="DP52" s="72"/>
      <c r="DQ52" s="72"/>
      <c r="DR52" s="72"/>
      <c r="DS52" s="143"/>
      <c r="DT52" s="308"/>
      <c r="DU52" s="308"/>
      <c r="DV52" s="48"/>
      <c r="DW52" s="48"/>
      <c r="DX52" s="48"/>
      <c r="DY52" s="48"/>
      <c r="DZ52" s="42"/>
      <c r="EA52" s="77"/>
      <c r="EB52" s="1"/>
      <c r="EC52" s="27"/>
      <c r="ED52" s="130"/>
      <c r="EE52" s="296"/>
      <c r="EF52" s="296"/>
      <c r="EG52" s="72"/>
      <c r="EH52" s="72"/>
      <c r="EI52" s="143"/>
      <c r="EJ52" s="308"/>
      <c r="EK52" s="308"/>
      <c r="EL52" s="48"/>
      <c r="EM52" s="48"/>
      <c r="EN52" s="42"/>
      <c r="EO52" s="77"/>
      <c r="EP52" s="1"/>
      <c r="EQ52" s="27"/>
      <c r="ER52" s="130"/>
      <c r="ES52" s="278"/>
      <c r="ET52" s="278"/>
      <c r="EU52" s="72"/>
      <c r="EV52" s="72"/>
      <c r="EW52" s="143"/>
      <c r="EX52" s="308"/>
      <c r="EY52" s="308"/>
      <c r="EZ52" s="48"/>
      <c r="FA52" s="48"/>
      <c r="FB52" s="42"/>
      <c r="FC52" s="77"/>
      <c r="FD52" s="77"/>
      <c r="FE52" s="1"/>
      <c r="FF52" s="1"/>
      <c r="FG52" s="20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</row>
    <row r="53" spans="2:174" ht="13.9" customHeight="1" x14ac:dyDescent="0.2">
      <c r="B53" s="33"/>
      <c r="C53" s="126">
        <v>5410</v>
      </c>
      <c r="D53" s="234" t="s">
        <v>455</v>
      </c>
      <c r="E53" s="234"/>
      <c r="F53" s="215">
        <v>0</v>
      </c>
      <c r="G53" s="215">
        <v>0</v>
      </c>
      <c r="H53" s="215">
        <v>0</v>
      </c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6">
        <f t="shared" si="121"/>
        <v>0</v>
      </c>
      <c r="Y53" s="224">
        <f t="shared" si="122"/>
        <v>0</v>
      </c>
      <c r="Z53" s="226">
        <f t="shared" si="123"/>
        <v>0</v>
      </c>
      <c r="AA53" s="26"/>
      <c r="AC53" s="27"/>
      <c r="AD53" s="130">
        <v>3120</v>
      </c>
      <c r="AE53" s="223" t="s">
        <v>503</v>
      </c>
      <c r="AF53" s="223"/>
      <c r="AG53" s="215">
        <v>3953712.43</v>
      </c>
      <c r="AH53" s="215">
        <v>3953712.43</v>
      </c>
      <c r="AI53" s="215">
        <v>3953712.43</v>
      </c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6">
        <f t="shared" si="124"/>
        <v>3953712.43</v>
      </c>
      <c r="AZ53" s="224">
        <f t="shared" si="125"/>
        <v>3953712.43</v>
      </c>
      <c r="BA53" s="226">
        <f t="shared" si="126"/>
        <v>3953712.43</v>
      </c>
      <c r="BB53" s="100"/>
      <c r="BD53" s="27"/>
      <c r="BE53" s="130"/>
      <c r="BF53" s="223" t="s">
        <v>523</v>
      </c>
      <c r="BG53" s="223"/>
      <c r="BH53" s="215">
        <v>0</v>
      </c>
      <c r="BI53" s="215">
        <v>0</v>
      </c>
      <c r="BJ53" s="215">
        <v>0</v>
      </c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6">
        <f t="shared" si="128"/>
        <v>0</v>
      </c>
      <c r="CA53" s="224">
        <f t="shared" si="129"/>
        <v>0</v>
      </c>
      <c r="CB53" s="226">
        <f t="shared" si="130"/>
        <v>0</v>
      </c>
      <c r="CC53" s="100"/>
      <c r="CE53" s="33"/>
      <c r="CF53" s="126"/>
      <c r="CG53" s="117"/>
      <c r="CH53" s="117"/>
      <c r="CI53" s="117"/>
      <c r="CJ53" s="117"/>
      <c r="CK53" s="200"/>
      <c r="CL53" s="143"/>
      <c r="CM53" s="111"/>
      <c r="CN53" s="111"/>
      <c r="CO53" s="52"/>
      <c r="CP53" s="52"/>
      <c r="CQ53" s="52"/>
      <c r="CR53" s="86"/>
      <c r="CS53" s="26"/>
      <c r="CT53" s="1"/>
      <c r="CU53" s="27"/>
      <c r="CV53" s="130"/>
      <c r="CW53" s="296"/>
      <c r="CX53" s="296"/>
      <c r="CY53" s="72"/>
      <c r="CZ53" s="72"/>
      <c r="DA53" s="72"/>
      <c r="DB53" s="143"/>
      <c r="DC53" s="314"/>
      <c r="DD53" s="314"/>
      <c r="DE53" s="52"/>
      <c r="DF53" s="52"/>
      <c r="DG53" s="52"/>
      <c r="DH53" s="42"/>
      <c r="DI53" s="77"/>
      <c r="DJ53" s="1"/>
      <c r="DK53" s="27"/>
      <c r="DL53" s="130"/>
      <c r="DM53" s="201"/>
      <c r="DN53" s="201"/>
      <c r="DO53" s="72"/>
      <c r="DP53" s="72"/>
      <c r="DQ53" s="72"/>
      <c r="DR53" s="72"/>
      <c r="DS53" s="143"/>
      <c r="DT53" s="314"/>
      <c r="DU53" s="314"/>
      <c r="DV53" s="52"/>
      <c r="DW53" s="52"/>
      <c r="DX53" s="52"/>
      <c r="DY53" s="52"/>
      <c r="DZ53" s="42"/>
      <c r="EA53" s="77"/>
      <c r="EB53" s="1"/>
      <c r="EC53" s="27"/>
      <c r="ED53" s="130"/>
      <c r="EE53" s="296"/>
      <c r="EF53" s="296"/>
      <c r="EG53" s="72"/>
      <c r="EH53" s="72"/>
      <c r="EI53" s="143"/>
      <c r="EJ53" s="314"/>
      <c r="EK53" s="314"/>
      <c r="EL53" s="52"/>
      <c r="EM53" s="52"/>
      <c r="EN53" s="42"/>
      <c r="EO53" s="77"/>
      <c r="EP53" s="1"/>
      <c r="EQ53" s="27"/>
      <c r="ER53" s="130"/>
      <c r="ES53" s="278"/>
      <c r="ET53" s="278"/>
      <c r="EU53" s="72"/>
      <c r="EV53" s="72"/>
      <c r="EW53" s="143"/>
      <c r="EX53" s="314"/>
      <c r="EY53" s="314"/>
      <c r="EZ53" s="52"/>
      <c r="FA53" s="52"/>
      <c r="FB53" s="42"/>
      <c r="FC53" s="77"/>
      <c r="FD53" s="77"/>
      <c r="FE53" s="1"/>
      <c r="FF53" s="1"/>
      <c r="FG53" s="20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</row>
    <row r="54" spans="2:174" ht="13.9" customHeight="1" x14ac:dyDescent="0.2">
      <c r="B54" s="33"/>
      <c r="C54" s="126">
        <v>5420</v>
      </c>
      <c r="D54" s="234" t="s">
        <v>456</v>
      </c>
      <c r="E54" s="234"/>
      <c r="F54" s="224">
        <v>0</v>
      </c>
      <c r="G54" s="224">
        <v>0</v>
      </c>
      <c r="H54" s="224">
        <v>0</v>
      </c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6">
        <f t="shared" si="121"/>
        <v>0</v>
      </c>
      <c r="Y54" s="224">
        <f t="shared" si="122"/>
        <v>0</v>
      </c>
      <c r="Z54" s="226">
        <f t="shared" si="123"/>
        <v>0</v>
      </c>
      <c r="AA54" s="26"/>
      <c r="AC54" s="27"/>
      <c r="AD54" s="130">
        <v>3130</v>
      </c>
      <c r="AE54" s="223" t="s">
        <v>504</v>
      </c>
      <c r="AF54" s="223"/>
      <c r="AG54" s="215">
        <v>0</v>
      </c>
      <c r="AH54" s="215">
        <v>0</v>
      </c>
      <c r="AI54" s="215">
        <v>0</v>
      </c>
      <c r="AJ54" s="215"/>
      <c r="AK54" s="215"/>
      <c r="AL54" s="215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16">
        <f t="shared" si="124"/>
        <v>0</v>
      </c>
      <c r="AZ54" s="224">
        <f t="shared" si="125"/>
        <v>0</v>
      </c>
      <c r="BA54" s="226">
        <f t="shared" si="126"/>
        <v>0</v>
      </c>
      <c r="BB54" s="100"/>
      <c r="BD54" s="27"/>
      <c r="BE54" s="131"/>
      <c r="BF54" s="232" t="s">
        <v>524</v>
      </c>
      <c r="BG54" s="232"/>
      <c r="BH54" s="220">
        <f>+BH46-BH50</f>
        <v>0</v>
      </c>
      <c r="BI54" s="220">
        <f t="shared" ref="BI54:BJ54" si="144">+BI46-BI50</f>
        <v>0</v>
      </c>
      <c r="BJ54" s="220">
        <f t="shared" si="144"/>
        <v>0</v>
      </c>
      <c r="BK54" s="220"/>
      <c r="BL54" s="220"/>
      <c r="BM54" s="22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  <c r="BZ54" s="221">
        <f t="shared" si="128"/>
        <v>0</v>
      </c>
      <c r="CA54" s="210">
        <f t="shared" si="129"/>
        <v>0</v>
      </c>
      <c r="CB54" s="212">
        <f t="shared" si="130"/>
        <v>0</v>
      </c>
      <c r="CC54" s="100"/>
      <c r="CE54" s="33"/>
      <c r="CF54" s="126"/>
      <c r="CG54" s="117"/>
      <c r="CH54" s="117"/>
      <c r="CI54" s="117"/>
      <c r="CJ54" s="117"/>
      <c r="CK54" s="200"/>
      <c r="CL54" s="143"/>
      <c r="CM54" s="320" t="s">
        <v>59</v>
      </c>
      <c r="CN54" s="320"/>
      <c r="CO54" s="50">
        <f>CI12-CO12</f>
        <v>9003660.6499999985</v>
      </c>
      <c r="CP54" s="50">
        <f t="shared" ref="CP54:CQ54" si="145">CJ12-CP12</f>
        <v>2695329.8900000006</v>
      </c>
      <c r="CQ54" s="50">
        <f t="shared" si="145"/>
        <v>502147.22999998927</v>
      </c>
      <c r="CR54" s="86"/>
      <c r="CS54" s="26"/>
      <c r="CT54" s="1"/>
      <c r="CU54" s="27"/>
      <c r="CV54" s="130"/>
      <c r="CW54" s="308" t="s">
        <v>200</v>
      </c>
      <c r="CX54" s="308"/>
      <c r="CY54" s="48">
        <f>+CY12</f>
        <v>73991420.910000011</v>
      </c>
      <c r="CZ54" s="48">
        <f t="shared" ref="CZ54:DA54" si="146">+CZ12</f>
        <v>63315939.109999992</v>
      </c>
      <c r="DA54" s="48">
        <f t="shared" si="146"/>
        <v>59595021.539999992</v>
      </c>
      <c r="DB54" s="143"/>
      <c r="DC54" s="308" t="s">
        <v>157</v>
      </c>
      <c r="DD54" s="308"/>
      <c r="DE54" s="48">
        <f>DE12+DE35</f>
        <v>73991420.909999996</v>
      </c>
      <c r="DF54" s="48">
        <f t="shared" ref="DF54:DG54" si="147">DF12+DF35</f>
        <v>63315939.109999999</v>
      </c>
      <c r="DG54" s="48">
        <f t="shared" si="147"/>
        <v>59595021.539999999</v>
      </c>
      <c r="DH54" s="42"/>
      <c r="DI54" s="77"/>
      <c r="DJ54" s="1"/>
      <c r="DK54" s="27"/>
      <c r="DL54" s="130"/>
      <c r="DM54" s="308"/>
      <c r="DN54" s="308"/>
      <c r="DO54" s="48"/>
      <c r="DP54" s="48"/>
      <c r="DQ54" s="48"/>
      <c r="DR54" s="48"/>
      <c r="DS54" s="143"/>
      <c r="DT54" s="308"/>
      <c r="DU54" s="308"/>
      <c r="DV54" s="48"/>
      <c r="DW54" s="48"/>
      <c r="DX54" s="48"/>
      <c r="DY54" s="48"/>
      <c r="DZ54" s="42"/>
      <c r="EA54" s="77"/>
      <c r="EB54" s="1"/>
      <c r="EC54" s="27"/>
      <c r="ED54" s="130"/>
      <c r="EE54" s="308"/>
      <c r="EF54" s="308"/>
      <c r="EG54" s="48"/>
      <c r="EH54" s="48"/>
      <c r="EI54" s="143"/>
      <c r="EJ54" s="308"/>
      <c r="EK54" s="308"/>
      <c r="EL54" s="48"/>
      <c r="EM54" s="48"/>
      <c r="EN54" s="42"/>
      <c r="EO54" s="77"/>
      <c r="EP54" s="1"/>
      <c r="EQ54" s="27"/>
      <c r="ER54" s="130"/>
      <c r="ES54" s="308"/>
      <c r="ET54" s="308"/>
      <c r="EU54" s="48"/>
      <c r="EV54" s="48"/>
      <c r="EW54" s="143"/>
      <c r="EX54" s="308"/>
      <c r="EY54" s="308"/>
      <c r="EZ54" s="48"/>
      <c r="FA54" s="48"/>
      <c r="FB54" s="42"/>
      <c r="FC54" s="77"/>
      <c r="FD54" s="77"/>
      <c r="FE54" s="1"/>
      <c r="FF54" s="1"/>
      <c r="FG54" s="20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</row>
    <row r="55" spans="2:174" ht="13.9" customHeight="1" x14ac:dyDescent="0.2">
      <c r="B55" s="33"/>
      <c r="C55" s="126">
        <v>5430</v>
      </c>
      <c r="D55" s="234" t="s">
        <v>457</v>
      </c>
      <c r="E55" s="234"/>
      <c r="F55" s="224">
        <v>0</v>
      </c>
      <c r="G55" s="224">
        <v>0</v>
      </c>
      <c r="H55" s="224">
        <v>0</v>
      </c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16">
        <f t="shared" si="121"/>
        <v>0</v>
      </c>
      <c r="Y55" s="224">
        <f t="shared" si="122"/>
        <v>0</v>
      </c>
      <c r="Z55" s="226">
        <f t="shared" si="123"/>
        <v>0</v>
      </c>
      <c r="AA55" s="26"/>
      <c r="AC55" s="27"/>
      <c r="AD55" s="131">
        <v>3200</v>
      </c>
      <c r="AE55" s="232" t="s">
        <v>505</v>
      </c>
      <c r="AF55" s="232"/>
      <c r="AG55" s="220">
        <f>SUM(AG56:AG60)</f>
        <v>19942295.450000003</v>
      </c>
      <c r="AH55" s="220">
        <f t="shared" ref="AH55:AO55" si="148">SUM(AH56:AH60)</f>
        <v>11658743.440000001</v>
      </c>
      <c r="AI55" s="220">
        <f t="shared" si="148"/>
        <v>10212822.179999998</v>
      </c>
      <c r="AJ55" s="220">
        <f t="shared" si="148"/>
        <v>225032.95000000013</v>
      </c>
      <c r="AK55" s="220">
        <f t="shared" si="148"/>
        <v>287335.81000000017</v>
      </c>
      <c r="AL55" s="220">
        <f t="shared" si="148"/>
        <v>232218.17999999982</v>
      </c>
      <c r="AM55" s="220">
        <f t="shared" si="148"/>
        <v>4239968.7099999981</v>
      </c>
      <c r="AN55" s="220">
        <f t="shared" si="148"/>
        <v>3451155.3299999987</v>
      </c>
      <c r="AO55" s="220">
        <f t="shared" si="148"/>
        <v>2244586.6099999994</v>
      </c>
      <c r="AP55" s="210"/>
      <c r="AQ55" s="210"/>
      <c r="AR55" s="210"/>
      <c r="AS55" s="210"/>
      <c r="AT55" s="210"/>
      <c r="AU55" s="210"/>
      <c r="AV55" s="210"/>
      <c r="AW55" s="210"/>
      <c r="AX55" s="210"/>
      <c r="AY55" s="221">
        <f t="shared" si="124"/>
        <v>24407297.109999999</v>
      </c>
      <c r="AZ55" s="210">
        <f t="shared" si="125"/>
        <v>15397234.58</v>
      </c>
      <c r="BA55" s="212">
        <f t="shared" si="126"/>
        <v>12689626.969999997</v>
      </c>
      <c r="BB55" s="100"/>
      <c r="BD55" s="27"/>
      <c r="BE55" s="131"/>
      <c r="BF55" s="232" t="s">
        <v>525</v>
      </c>
      <c r="BG55" s="232"/>
      <c r="BH55" s="220"/>
      <c r="BI55" s="220"/>
      <c r="BJ55" s="220"/>
      <c r="BK55" s="220"/>
      <c r="BL55" s="220"/>
      <c r="BM55" s="22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  <c r="BZ55" s="221">
        <f t="shared" si="128"/>
        <v>0</v>
      </c>
      <c r="CA55" s="210">
        <f t="shared" si="129"/>
        <v>0</v>
      </c>
      <c r="CB55" s="212">
        <f t="shared" si="130"/>
        <v>0</v>
      </c>
      <c r="CC55" s="100"/>
      <c r="CE55" s="33"/>
      <c r="CF55" s="128"/>
      <c r="CG55" s="11"/>
      <c r="CH55" s="11"/>
      <c r="CI55" s="11"/>
      <c r="CJ55" s="11"/>
      <c r="CK55" s="11"/>
      <c r="CL55" s="145"/>
      <c r="CM55" s="87"/>
      <c r="CN55" s="87"/>
      <c r="CO55" s="11"/>
      <c r="CP55" s="11"/>
      <c r="CQ55" s="11"/>
      <c r="CR55" s="59"/>
      <c r="CS55" s="26"/>
      <c r="CT55" s="1"/>
      <c r="CU55" s="27"/>
      <c r="CV55" s="132"/>
      <c r="CW55" s="16"/>
      <c r="CX55" s="16"/>
      <c r="CY55" s="16"/>
      <c r="CZ55" s="16"/>
      <c r="DA55" s="16"/>
      <c r="DB55" s="150"/>
      <c r="DC55" s="16"/>
      <c r="DD55" s="16"/>
      <c r="DE55" s="16"/>
      <c r="DF55" s="16"/>
      <c r="DG55" s="16"/>
      <c r="DH55" s="59"/>
      <c r="DI55" s="77"/>
      <c r="DJ55" s="1"/>
      <c r="DK55" s="27"/>
      <c r="DL55" s="132"/>
      <c r="DM55" s="16"/>
      <c r="DN55" s="16"/>
      <c r="DO55" s="16"/>
      <c r="DP55" s="16"/>
      <c r="DQ55" s="16"/>
      <c r="DR55" s="16"/>
      <c r="DS55" s="150"/>
      <c r="DT55" s="16"/>
      <c r="DU55" s="16"/>
      <c r="DV55" s="16"/>
      <c r="DW55" s="16"/>
      <c r="DX55" s="16"/>
      <c r="DY55" s="16"/>
      <c r="DZ55" s="59"/>
      <c r="EA55" s="77"/>
      <c r="EB55" s="1"/>
      <c r="EC55" s="27"/>
      <c r="ED55" s="132"/>
      <c r="EE55" s="16"/>
      <c r="EF55" s="16"/>
      <c r="EG55" s="16"/>
      <c r="EH55" s="16"/>
      <c r="EI55" s="150"/>
      <c r="EJ55" s="16"/>
      <c r="EK55" s="16"/>
      <c r="EL55" s="16"/>
      <c r="EM55" s="16"/>
      <c r="EN55" s="59"/>
      <c r="EO55" s="77"/>
      <c r="EP55" s="1"/>
      <c r="EQ55" s="27"/>
      <c r="ER55" s="132"/>
      <c r="ES55" s="16"/>
      <c r="ET55" s="16"/>
      <c r="EU55" s="16"/>
      <c r="EV55" s="16"/>
      <c r="EW55" s="150"/>
      <c r="EX55" s="16"/>
      <c r="EY55" s="16"/>
      <c r="EZ55" s="16"/>
      <c r="FA55" s="16"/>
      <c r="FB55" s="59"/>
      <c r="FC55" s="77"/>
      <c r="FD55" s="77"/>
      <c r="FE55" s="1"/>
      <c r="FF55" s="1"/>
      <c r="FG55" s="20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</row>
    <row r="56" spans="2:174" ht="13.9" customHeight="1" x14ac:dyDescent="0.2">
      <c r="B56" s="33"/>
      <c r="C56" s="126">
        <v>5440</v>
      </c>
      <c r="D56" s="234" t="s">
        <v>458</v>
      </c>
      <c r="E56" s="234"/>
      <c r="F56" s="215">
        <v>0</v>
      </c>
      <c r="G56" s="215">
        <v>0</v>
      </c>
      <c r="H56" s="215">
        <v>0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6">
        <f t="shared" si="121"/>
        <v>0</v>
      </c>
      <c r="Y56" s="224">
        <f t="shared" si="122"/>
        <v>0</v>
      </c>
      <c r="Z56" s="226">
        <f t="shared" si="123"/>
        <v>0</v>
      </c>
      <c r="AA56" s="39"/>
      <c r="AC56" s="27"/>
      <c r="AD56" s="130">
        <v>3210</v>
      </c>
      <c r="AE56" s="223" t="s">
        <v>506</v>
      </c>
      <c r="AF56" s="223"/>
      <c r="AG56" s="245">
        <f t="shared" ref="AG56:AO56" si="149">F67</f>
        <v>8283552.0100000016</v>
      </c>
      <c r="AH56" s="245">
        <f t="shared" si="149"/>
        <v>1445921.2600000016</v>
      </c>
      <c r="AI56" s="245">
        <f t="shared" si="149"/>
        <v>-578647.67000000179</v>
      </c>
      <c r="AJ56" s="215">
        <f t="shared" si="149"/>
        <v>-62302.85999999987</v>
      </c>
      <c r="AK56" s="215">
        <f>J67</f>
        <v>52939.910000000149</v>
      </c>
      <c r="AL56" s="215">
        <f t="shared" si="149"/>
        <v>176200.79999999981</v>
      </c>
      <c r="AM56" s="215">
        <f t="shared" si="149"/>
        <v>782411.49999999814</v>
      </c>
      <c r="AN56" s="215">
        <f t="shared" si="149"/>
        <v>1196468.7199999988</v>
      </c>
      <c r="AO56" s="215">
        <f t="shared" si="149"/>
        <v>904594.09999999963</v>
      </c>
      <c r="AP56" s="215"/>
      <c r="AQ56" s="215"/>
      <c r="AR56" s="215"/>
      <c r="AS56" s="215"/>
      <c r="AT56" s="215"/>
      <c r="AU56" s="215"/>
      <c r="AV56" s="215"/>
      <c r="AW56" s="215"/>
      <c r="AX56" s="215"/>
      <c r="AY56" s="216">
        <f t="shared" si="124"/>
        <v>9003660.6500000004</v>
      </c>
      <c r="AZ56" s="224">
        <f t="shared" si="125"/>
        <v>2695329.8900000006</v>
      </c>
      <c r="BA56" s="226">
        <f t="shared" si="126"/>
        <v>502147.22999999765</v>
      </c>
      <c r="BB56" s="100"/>
      <c r="BD56" s="27"/>
      <c r="BE56" s="131"/>
      <c r="BF56" s="232" t="s">
        <v>514</v>
      </c>
      <c r="BG56" s="232"/>
      <c r="BH56" s="220">
        <f>+BH57+BH60</f>
        <v>0</v>
      </c>
      <c r="BI56" s="220">
        <f t="shared" ref="BI56:BJ56" si="150">+BI57+BI60</f>
        <v>0</v>
      </c>
      <c r="BJ56" s="220">
        <f t="shared" si="150"/>
        <v>0</v>
      </c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1">
        <f t="shared" si="128"/>
        <v>0</v>
      </c>
      <c r="CA56" s="210">
        <f t="shared" si="129"/>
        <v>0</v>
      </c>
      <c r="CB56" s="212">
        <f t="shared" si="130"/>
        <v>0</v>
      </c>
      <c r="CC56" s="100"/>
      <c r="CE56" s="33"/>
      <c r="CF56" s="120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26"/>
      <c r="CT56" s="1"/>
      <c r="CU56" s="27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7"/>
      <c r="DH56" s="8"/>
      <c r="DI56" s="77"/>
      <c r="DJ56" s="1"/>
      <c r="DK56" s="27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7"/>
      <c r="DX56" s="7"/>
      <c r="DY56" s="7"/>
      <c r="DZ56" s="8"/>
      <c r="EA56" s="77"/>
      <c r="EB56" s="1"/>
      <c r="EC56" s="27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8"/>
      <c r="EO56" s="77"/>
      <c r="EP56" s="1"/>
      <c r="EQ56" s="27"/>
      <c r="ER56" s="120"/>
      <c r="ES56" s="120"/>
      <c r="ET56" s="120"/>
      <c r="EU56" s="120"/>
      <c r="EV56" s="120"/>
      <c r="EW56" s="120"/>
      <c r="EX56" s="120"/>
      <c r="EY56" s="120"/>
      <c r="EZ56" s="120"/>
      <c r="FA56" s="120"/>
      <c r="FB56" s="8"/>
      <c r="FC56" s="77"/>
      <c r="FD56" s="77"/>
      <c r="FE56" s="1"/>
      <c r="FF56" s="1"/>
      <c r="FG56" s="20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</row>
    <row r="57" spans="2:174" ht="13.9" customHeight="1" thickBot="1" x14ac:dyDescent="0.25">
      <c r="B57" s="33"/>
      <c r="C57" s="126">
        <v>5450</v>
      </c>
      <c r="D57" s="234" t="s">
        <v>459</v>
      </c>
      <c r="E57" s="234"/>
      <c r="F57" s="215">
        <v>0</v>
      </c>
      <c r="G57" s="215">
        <v>0</v>
      </c>
      <c r="H57" s="215">
        <v>0</v>
      </c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6">
        <f t="shared" si="121"/>
        <v>0</v>
      </c>
      <c r="Y57" s="224">
        <f t="shared" si="122"/>
        <v>0</v>
      </c>
      <c r="Z57" s="226">
        <f t="shared" si="123"/>
        <v>0</v>
      </c>
      <c r="AA57" s="26"/>
      <c r="AC57" s="27"/>
      <c r="AD57" s="130">
        <v>3220</v>
      </c>
      <c r="AE57" s="223" t="s">
        <v>507</v>
      </c>
      <c r="AF57" s="223"/>
      <c r="AG57" s="245">
        <v>11658743.439999999</v>
      </c>
      <c r="AH57" s="245">
        <v>10212822.18</v>
      </c>
      <c r="AI57" s="245">
        <v>10791469.85</v>
      </c>
      <c r="AJ57" s="215">
        <v>287335.81</v>
      </c>
      <c r="AK57" s="215">
        <v>234395.9</v>
      </c>
      <c r="AL57" s="215">
        <v>56017.38</v>
      </c>
      <c r="AM57" s="215">
        <v>3457557.21</v>
      </c>
      <c r="AN57" s="215">
        <v>2254686.61</v>
      </c>
      <c r="AO57" s="215">
        <v>1339992.51</v>
      </c>
      <c r="AP57" s="215"/>
      <c r="AQ57" s="215"/>
      <c r="AR57" s="215"/>
      <c r="AS57" s="215"/>
      <c r="AT57" s="215"/>
      <c r="AU57" s="215"/>
      <c r="AV57" s="215"/>
      <c r="AW57" s="215"/>
      <c r="AX57" s="215"/>
      <c r="AY57" s="216">
        <f t="shared" si="124"/>
        <v>15403636.460000001</v>
      </c>
      <c r="AZ57" s="224">
        <f t="shared" si="125"/>
        <v>12701904.689999999</v>
      </c>
      <c r="BA57" s="226">
        <f t="shared" si="126"/>
        <v>12187479.74</v>
      </c>
      <c r="BB57" s="100"/>
      <c r="BD57" s="27"/>
      <c r="BE57" s="130"/>
      <c r="BF57" s="223" t="s">
        <v>211</v>
      </c>
      <c r="BG57" s="223"/>
      <c r="BH57" s="215">
        <f>+BH58+BH59</f>
        <v>0</v>
      </c>
      <c r="BI57" s="215">
        <f t="shared" ref="BI57:BJ57" si="151">+BI58+BI59</f>
        <v>0</v>
      </c>
      <c r="BJ57" s="215">
        <f t="shared" si="151"/>
        <v>0</v>
      </c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6">
        <f t="shared" si="128"/>
        <v>0</v>
      </c>
      <c r="CA57" s="224">
        <f t="shared" si="129"/>
        <v>0</v>
      </c>
      <c r="CB57" s="226">
        <f t="shared" si="130"/>
        <v>0</v>
      </c>
      <c r="CC57" s="100"/>
      <c r="CE57" s="88"/>
      <c r="CF57" s="129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79"/>
      <c r="CR57" s="64"/>
      <c r="CS57" s="65"/>
      <c r="CT57" s="1"/>
      <c r="CU57" s="63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79"/>
      <c r="DH57" s="64"/>
      <c r="DI57" s="172"/>
      <c r="DJ57" s="1"/>
      <c r="DK57" s="63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79"/>
      <c r="DX57" s="79"/>
      <c r="DY57" s="79"/>
      <c r="DZ57" s="64"/>
      <c r="EA57" s="172"/>
      <c r="EB57" s="1"/>
      <c r="EC57" s="63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64"/>
      <c r="EO57" s="172"/>
      <c r="EP57" s="1"/>
      <c r="EQ57" s="63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64"/>
      <c r="FC57" s="172"/>
      <c r="FD57" s="172"/>
      <c r="FE57" s="1"/>
      <c r="FF57" s="1"/>
      <c r="FG57" s="20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</row>
    <row r="58" spans="2:174" ht="13.9" customHeight="1" x14ac:dyDescent="0.2">
      <c r="B58" s="33"/>
      <c r="C58" s="127">
        <v>5500</v>
      </c>
      <c r="D58" s="233" t="s">
        <v>460</v>
      </c>
      <c r="E58" s="233"/>
      <c r="F58" s="220">
        <f>SUM(F59:F64)</f>
        <v>299406.88</v>
      </c>
      <c r="G58" s="220">
        <f t="shared" ref="G58:N58" si="152">SUM(G59:G64)</f>
        <v>693558.41</v>
      </c>
      <c r="H58" s="220">
        <f t="shared" si="152"/>
        <v>0</v>
      </c>
      <c r="I58" s="220">
        <f t="shared" si="152"/>
        <v>57537.1</v>
      </c>
      <c r="J58" s="220">
        <f t="shared" si="152"/>
        <v>48468.17</v>
      </c>
      <c r="K58" s="220">
        <f t="shared" si="152"/>
        <v>4263.2</v>
      </c>
      <c r="L58" s="220">
        <f t="shared" si="152"/>
        <v>283295.38999999996</v>
      </c>
      <c r="M58" s="220">
        <f t="shared" si="152"/>
        <v>211519.35999999999</v>
      </c>
      <c r="N58" s="220">
        <f t="shared" si="152"/>
        <v>39230.57</v>
      </c>
      <c r="O58" s="220"/>
      <c r="P58" s="220"/>
      <c r="Q58" s="220"/>
      <c r="R58" s="220"/>
      <c r="S58" s="220"/>
      <c r="T58" s="220"/>
      <c r="U58" s="220"/>
      <c r="V58" s="220"/>
      <c r="W58" s="220"/>
      <c r="X58" s="221">
        <f t="shared" si="121"/>
        <v>640239.36999999988</v>
      </c>
      <c r="Y58" s="210">
        <f t="shared" si="122"/>
        <v>953545.94000000006</v>
      </c>
      <c r="Z58" s="212">
        <f t="shared" si="123"/>
        <v>43493.77</v>
      </c>
      <c r="AA58" s="46"/>
      <c r="AC58" s="27"/>
      <c r="AD58" s="130">
        <v>3230</v>
      </c>
      <c r="AE58" s="223" t="s">
        <v>150</v>
      </c>
      <c r="AF58" s="223"/>
      <c r="AG58" s="245">
        <v>0</v>
      </c>
      <c r="AH58" s="245">
        <v>0</v>
      </c>
      <c r="AI58" s="245">
        <v>0</v>
      </c>
      <c r="AJ58" s="245"/>
      <c r="AK58" s="245"/>
      <c r="AL58" s="24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6">
        <f t="shared" si="124"/>
        <v>0</v>
      </c>
      <c r="AZ58" s="224">
        <f t="shared" si="125"/>
        <v>0</v>
      </c>
      <c r="BA58" s="226">
        <f t="shared" si="126"/>
        <v>0</v>
      </c>
      <c r="BB58" s="100"/>
      <c r="BD58" s="27"/>
      <c r="BE58" s="130">
        <v>2233</v>
      </c>
      <c r="BF58" s="223" t="s">
        <v>526</v>
      </c>
      <c r="BG58" s="223"/>
      <c r="BH58" s="245">
        <v>0</v>
      </c>
      <c r="BI58" s="245">
        <v>0</v>
      </c>
      <c r="BJ58" s="245">
        <v>0</v>
      </c>
      <c r="BK58" s="245"/>
      <c r="BL58" s="245"/>
      <c r="BM58" s="24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6">
        <f t="shared" si="128"/>
        <v>0</v>
      </c>
      <c r="CA58" s="224">
        <f t="shared" si="129"/>
        <v>0</v>
      </c>
      <c r="CB58" s="226">
        <f t="shared" si="130"/>
        <v>0</v>
      </c>
      <c r="CC58" s="100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75">
        <f>+CY54-DE54</f>
        <v>0</v>
      </c>
      <c r="DF58" s="175">
        <f t="shared" ref="DF58:DG58" si="153">+CZ54-DF54</f>
        <v>0</v>
      </c>
      <c r="DG58" s="175">
        <f t="shared" si="153"/>
        <v>0</v>
      </c>
      <c r="DH58" s="1"/>
      <c r="DI58" s="1"/>
      <c r="DJ58" s="1"/>
      <c r="DK58" s="1"/>
      <c r="DL58" s="20"/>
      <c r="DM58" s="1"/>
      <c r="DN58" s="1"/>
      <c r="DO58" s="1"/>
      <c r="DP58" s="1"/>
      <c r="DQ58" s="1"/>
      <c r="DR58" s="1"/>
      <c r="DS58" s="20"/>
      <c r="DT58" s="1"/>
      <c r="DU58" s="1"/>
      <c r="DV58" s="175">
        <f>+DO12-DP12+DV12-DW12+DV35-DW35</f>
        <v>-1.862645149230957E-8</v>
      </c>
      <c r="DW58" s="175"/>
      <c r="DX58" s="175">
        <f>+DQ12-DR12+DX12-DY12+DX35-DY35</f>
        <v>-9.3132257461547852E-10</v>
      </c>
      <c r="DY58" s="175"/>
      <c r="DZ58" s="1"/>
      <c r="EA58" s="1"/>
      <c r="EB58" s="1"/>
      <c r="EC58" s="1"/>
      <c r="ED58" s="20"/>
      <c r="EE58" s="1"/>
      <c r="EF58" s="1"/>
      <c r="EG58" s="70">
        <f>+EG49-CO41-CO54-CO50</f>
        <v>-1.862645149230957E-9</v>
      </c>
      <c r="EH58" s="70">
        <f>+EH49-CP41-CP54-CP50</f>
        <v>-2.3283064365386963E-9</v>
      </c>
      <c r="EI58" s="20"/>
      <c r="EJ58" s="1"/>
      <c r="EK58" s="1"/>
      <c r="EL58" s="70">
        <f>+EL49-EL48-EL44</f>
        <v>1.1175870895385742E-8</v>
      </c>
      <c r="EM58" s="70">
        <f>+EM49-EM48-EM44</f>
        <v>-3.7252902984619141E-9</v>
      </c>
      <c r="EN58" s="1"/>
      <c r="EO58" s="1"/>
      <c r="EP58" s="1"/>
      <c r="EQ58" s="1"/>
      <c r="ER58" s="20"/>
      <c r="ES58" s="1"/>
      <c r="ET58" s="1"/>
      <c r="EU58" s="175">
        <f>+EU49-CO41-CO54-CO50</f>
        <v>-9643900.0199999977</v>
      </c>
      <c r="EV58" s="175">
        <f>+EV49-CP41-CP54-CP50</f>
        <v>-3648875.8300000005</v>
      </c>
      <c r="EW58" s="20"/>
      <c r="EX58" s="1"/>
      <c r="EY58" s="1"/>
      <c r="EZ58" s="252">
        <f>+EZ49-EZ48-EZ44</f>
        <v>0</v>
      </c>
      <c r="FA58" s="252">
        <f>+FA49-FA48-FA44</f>
        <v>0</v>
      </c>
      <c r="FB58" s="1"/>
      <c r="FC58" s="1"/>
      <c r="FD58" s="1"/>
      <c r="FE58" s="1"/>
      <c r="FF58" s="1"/>
      <c r="FG58" s="20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</row>
    <row r="59" spans="2:174" ht="13.9" customHeight="1" x14ac:dyDescent="0.2">
      <c r="B59" s="33"/>
      <c r="C59" s="126">
        <v>5510</v>
      </c>
      <c r="D59" s="234" t="s">
        <v>461</v>
      </c>
      <c r="E59" s="234"/>
      <c r="F59" s="291">
        <v>299406.88</v>
      </c>
      <c r="G59" s="291">
        <v>693558.41</v>
      </c>
      <c r="H59" s="292">
        <v>0</v>
      </c>
      <c r="I59" s="293">
        <v>57537.1</v>
      </c>
      <c r="J59" s="293">
        <v>48468.17</v>
      </c>
      <c r="K59" s="293">
        <v>4263.2</v>
      </c>
      <c r="L59" s="219">
        <v>283295.38999999996</v>
      </c>
      <c r="M59" s="219">
        <v>211519.35999999999</v>
      </c>
      <c r="N59" s="219">
        <v>39230.57</v>
      </c>
      <c r="O59" s="219"/>
      <c r="P59" s="219"/>
      <c r="Q59" s="219"/>
      <c r="R59" s="219"/>
      <c r="S59" s="219"/>
      <c r="T59" s="219"/>
      <c r="U59" s="219"/>
      <c r="V59" s="219"/>
      <c r="W59" s="219"/>
      <c r="X59" s="216">
        <f t="shared" si="121"/>
        <v>640239.36999999988</v>
      </c>
      <c r="Y59" s="224">
        <f t="shared" si="122"/>
        <v>953545.94000000006</v>
      </c>
      <c r="Z59" s="226">
        <f t="shared" si="123"/>
        <v>43493.77</v>
      </c>
      <c r="AA59" s="26"/>
      <c r="AC59" s="27"/>
      <c r="AD59" s="130">
        <v>3240</v>
      </c>
      <c r="AE59" s="247" t="s">
        <v>151</v>
      </c>
      <c r="AF59" s="247"/>
      <c r="AG59" s="245">
        <v>0</v>
      </c>
      <c r="AH59" s="245">
        <v>0</v>
      </c>
      <c r="AI59" s="245">
        <v>0</v>
      </c>
      <c r="AJ59" s="240"/>
      <c r="AK59" s="240"/>
      <c r="AL59" s="240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16">
        <f t="shared" si="124"/>
        <v>0</v>
      </c>
      <c r="AZ59" s="224">
        <f t="shared" si="125"/>
        <v>0</v>
      </c>
      <c r="BA59" s="226">
        <f t="shared" si="126"/>
        <v>0</v>
      </c>
      <c r="BB59" s="100"/>
      <c r="BD59" s="27"/>
      <c r="BE59" s="130">
        <v>2234</v>
      </c>
      <c r="BF59" s="247" t="s">
        <v>527</v>
      </c>
      <c r="BG59" s="247"/>
      <c r="BH59" s="245">
        <v>0</v>
      </c>
      <c r="BI59" s="245">
        <v>0</v>
      </c>
      <c r="BJ59" s="245">
        <v>0</v>
      </c>
      <c r="BK59" s="240"/>
      <c r="BL59" s="240"/>
      <c r="BM59" s="240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16">
        <f t="shared" si="128"/>
        <v>0</v>
      </c>
      <c r="CA59" s="224">
        <f t="shared" si="129"/>
        <v>0</v>
      </c>
      <c r="CB59" s="226">
        <f t="shared" si="130"/>
        <v>0</v>
      </c>
      <c r="CC59" s="100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20"/>
      <c r="DM59" s="1"/>
      <c r="DN59" s="1"/>
      <c r="DO59" s="1"/>
      <c r="DP59" s="1"/>
      <c r="DQ59" s="1"/>
      <c r="DR59" s="1"/>
      <c r="DS59" s="20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20"/>
      <c r="EV59" s="20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20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</row>
    <row r="60" spans="2:174" ht="13.9" customHeight="1" x14ac:dyDescent="0.2">
      <c r="B60" s="33"/>
      <c r="C60" s="126">
        <v>5520</v>
      </c>
      <c r="D60" s="234" t="s">
        <v>51</v>
      </c>
      <c r="E60" s="234"/>
      <c r="F60" s="224">
        <v>0</v>
      </c>
      <c r="G60" s="224">
        <v>0</v>
      </c>
      <c r="H60" s="224">
        <v>0</v>
      </c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16">
        <f t="shared" si="121"/>
        <v>0</v>
      </c>
      <c r="Y60" s="224">
        <f t="shared" si="122"/>
        <v>0</v>
      </c>
      <c r="Z60" s="226">
        <f t="shared" si="123"/>
        <v>0</v>
      </c>
      <c r="AA60" s="26"/>
      <c r="AC60" s="27"/>
      <c r="AD60" s="130">
        <v>3250</v>
      </c>
      <c r="AE60" s="223" t="s">
        <v>508</v>
      </c>
      <c r="AF60" s="223"/>
      <c r="AG60" s="245">
        <v>0</v>
      </c>
      <c r="AH60" s="245">
        <v>0</v>
      </c>
      <c r="AI60" s="245">
        <v>0</v>
      </c>
      <c r="AJ60" s="245"/>
      <c r="AK60" s="245"/>
      <c r="AL60" s="245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16">
        <f t="shared" si="124"/>
        <v>0</v>
      </c>
      <c r="AZ60" s="224">
        <f t="shared" si="125"/>
        <v>0</v>
      </c>
      <c r="BA60" s="226">
        <f t="shared" si="126"/>
        <v>0</v>
      </c>
      <c r="BB60" s="100"/>
      <c r="BD60" s="27"/>
      <c r="BE60" s="130"/>
      <c r="BF60" s="223" t="s">
        <v>528</v>
      </c>
      <c r="BG60" s="223"/>
      <c r="BH60" s="245">
        <v>0</v>
      </c>
      <c r="BI60" s="245">
        <v>0</v>
      </c>
      <c r="BJ60" s="245">
        <v>0</v>
      </c>
      <c r="BK60" s="245"/>
      <c r="BL60" s="245"/>
      <c r="BM60" s="245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16">
        <f t="shared" si="128"/>
        <v>0</v>
      </c>
      <c r="CA60" s="224">
        <f t="shared" si="129"/>
        <v>0</v>
      </c>
      <c r="CB60" s="226">
        <f t="shared" si="130"/>
        <v>0</v>
      </c>
      <c r="CC60" s="100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20"/>
      <c r="DM60" s="1"/>
      <c r="DN60" s="1"/>
      <c r="DO60" s="1"/>
      <c r="DP60" s="1"/>
      <c r="DQ60" s="1"/>
      <c r="DR60" s="1"/>
      <c r="DS60" s="20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20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</row>
    <row r="61" spans="2:174" ht="13.9" customHeight="1" x14ac:dyDescent="0.2">
      <c r="B61" s="33"/>
      <c r="C61" s="126">
        <v>5530</v>
      </c>
      <c r="D61" s="234" t="s">
        <v>462</v>
      </c>
      <c r="E61" s="234"/>
      <c r="F61" s="215">
        <v>0</v>
      </c>
      <c r="G61" s="215">
        <v>0</v>
      </c>
      <c r="H61" s="215">
        <v>0</v>
      </c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6">
        <f t="shared" si="121"/>
        <v>0</v>
      </c>
      <c r="Y61" s="224">
        <f t="shared" si="122"/>
        <v>0</v>
      </c>
      <c r="Z61" s="226">
        <f t="shared" si="123"/>
        <v>0</v>
      </c>
      <c r="AA61" s="26"/>
      <c r="AC61" s="27"/>
      <c r="AD61" s="131">
        <v>3300</v>
      </c>
      <c r="AE61" s="232" t="s">
        <v>509</v>
      </c>
      <c r="AF61" s="232"/>
      <c r="AG61" s="220">
        <f>SUM(AG62:AG63)</f>
        <v>0</v>
      </c>
      <c r="AH61" s="220">
        <f t="shared" ref="AH61:AI61" si="154">SUM(AH62:AH63)</f>
        <v>0</v>
      </c>
      <c r="AI61" s="220">
        <f t="shared" si="154"/>
        <v>0</v>
      </c>
      <c r="AJ61" s="210"/>
      <c r="AK61" s="210"/>
      <c r="AL61" s="21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1">
        <f t="shared" si="124"/>
        <v>0</v>
      </c>
      <c r="AZ61" s="210">
        <f t="shared" si="125"/>
        <v>0</v>
      </c>
      <c r="BA61" s="212">
        <f t="shared" si="126"/>
        <v>0</v>
      </c>
      <c r="BB61" s="100"/>
      <c r="BD61" s="27"/>
      <c r="BE61" s="131"/>
      <c r="BF61" s="232" t="s">
        <v>517</v>
      </c>
      <c r="BG61" s="232"/>
      <c r="BH61" s="220">
        <f>+BH62+BH65</f>
        <v>0</v>
      </c>
      <c r="BI61" s="220">
        <f t="shared" ref="BI61:BJ61" si="155">+BI62+BI65</f>
        <v>0</v>
      </c>
      <c r="BJ61" s="220">
        <f t="shared" si="155"/>
        <v>0</v>
      </c>
      <c r="BK61" s="210"/>
      <c r="BL61" s="210"/>
      <c r="BM61" s="21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1">
        <f t="shared" si="128"/>
        <v>0</v>
      </c>
      <c r="CA61" s="210">
        <f t="shared" si="129"/>
        <v>0</v>
      </c>
      <c r="CB61" s="212">
        <f t="shared" si="130"/>
        <v>0</v>
      </c>
      <c r="CC61" s="100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20"/>
      <c r="DM61" s="1"/>
      <c r="DN61" s="1"/>
      <c r="DO61" s="1"/>
      <c r="DP61" s="1"/>
      <c r="DQ61" s="1"/>
      <c r="DR61" s="1"/>
      <c r="DS61" s="20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20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</row>
    <row r="62" spans="2:174" ht="13.9" customHeight="1" x14ac:dyDescent="0.2">
      <c r="B62" s="33"/>
      <c r="C62" s="126">
        <v>5540</v>
      </c>
      <c r="D62" s="234" t="s">
        <v>463</v>
      </c>
      <c r="E62" s="234"/>
      <c r="F62" s="215">
        <v>0</v>
      </c>
      <c r="G62" s="215">
        <v>0</v>
      </c>
      <c r="H62" s="215">
        <v>0</v>
      </c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6">
        <f t="shared" si="121"/>
        <v>0</v>
      </c>
      <c r="Y62" s="224">
        <f t="shared" si="122"/>
        <v>0</v>
      </c>
      <c r="Z62" s="226">
        <f t="shared" si="123"/>
        <v>0</v>
      </c>
      <c r="AA62" s="26"/>
      <c r="AC62" s="27"/>
      <c r="AD62" s="130">
        <v>3310</v>
      </c>
      <c r="AE62" s="223" t="s">
        <v>510</v>
      </c>
      <c r="AF62" s="223"/>
      <c r="AG62" s="245">
        <v>0</v>
      </c>
      <c r="AH62" s="245">
        <v>0</v>
      </c>
      <c r="AI62" s="245">
        <v>0</v>
      </c>
      <c r="AJ62" s="245"/>
      <c r="AK62" s="245"/>
      <c r="AL62" s="24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6">
        <f t="shared" si="124"/>
        <v>0</v>
      </c>
      <c r="AZ62" s="224">
        <f t="shared" si="125"/>
        <v>0</v>
      </c>
      <c r="BA62" s="226">
        <f t="shared" si="126"/>
        <v>0</v>
      </c>
      <c r="BB62" s="100"/>
      <c r="BD62" s="27"/>
      <c r="BE62" s="130"/>
      <c r="BF62" s="223" t="s">
        <v>217</v>
      </c>
      <c r="BG62" s="223"/>
      <c r="BH62" s="215">
        <f>+BH63+BH64</f>
        <v>0</v>
      </c>
      <c r="BI62" s="215">
        <f t="shared" ref="BI62:BJ62" si="156">+BI63+BI64</f>
        <v>0</v>
      </c>
      <c r="BJ62" s="215">
        <f t="shared" si="156"/>
        <v>0</v>
      </c>
      <c r="BK62" s="245"/>
      <c r="BL62" s="245"/>
      <c r="BM62" s="24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6">
        <f t="shared" si="128"/>
        <v>0</v>
      </c>
      <c r="CA62" s="224">
        <f t="shared" si="129"/>
        <v>0</v>
      </c>
      <c r="CB62" s="226">
        <f t="shared" si="130"/>
        <v>0</v>
      </c>
      <c r="CC62" s="100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20"/>
      <c r="DM62" s="1"/>
      <c r="DN62" s="1"/>
      <c r="DO62" s="1"/>
      <c r="DP62" s="1"/>
      <c r="DQ62" s="1"/>
      <c r="DR62" s="1"/>
      <c r="DS62" s="20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20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</row>
    <row r="63" spans="2:174" ht="13.9" customHeight="1" x14ac:dyDescent="0.2">
      <c r="B63" s="33"/>
      <c r="C63" s="126">
        <v>5550</v>
      </c>
      <c r="D63" s="234" t="s">
        <v>464</v>
      </c>
      <c r="E63" s="234"/>
      <c r="F63" s="215">
        <v>0</v>
      </c>
      <c r="G63" s="215">
        <v>0</v>
      </c>
      <c r="H63" s="215">
        <v>0</v>
      </c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6">
        <f t="shared" si="121"/>
        <v>0</v>
      </c>
      <c r="Y63" s="224">
        <f t="shared" si="122"/>
        <v>0</v>
      </c>
      <c r="Z63" s="226">
        <f t="shared" si="123"/>
        <v>0</v>
      </c>
      <c r="AA63" s="26"/>
      <c r="AC63" s="27"/>
      <c r="AD63" s="130">
        <v>3320</v>
      </c>
      <c r="AE63" s="223" t="s">
        <v>511</v>
      </c>
      <c r="AF63" s="223"/>
      <c r="AG63" s="245">
        <v>0</v>
      </c>
      <c r="AH63" s="245">
        <v>0</v>
      </c>
      <c r="AI63" s="245">
        <v>0</v>
      </c>
      <c r="AJ63" s="245"/>
      <c r="AK63" s="245"/>
      <c r="AL63" s="24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6">
        <f t="shared" si="124"/>
        <v>0</v>
      </c>
      <c r="AZ63" s="224">
        <f t="shared" si="125"/>
        <v>0</v>
      </c>
      <c r="BA63" s="226">
        <f t="shared" si="126"/>
        <v>0</v>
      </c>
      <c r="BB63" s="100"/>
      <c r="BD63" s="27"/>
      <c r="BE63" s="130">
        <v>2131</v>
      </c>
      <c r="BF63" s="223" t="s">
        <v>526</v>
      </c>
      <c r="BG63" s="223"/>
      <c r="BH63" s="245">
        <v>0</v>
      </c>
      <c r="BI63" s="245">
        <v>0</v>
      </c>
      <c r="BJ63" s="245">
        <v>0</v>
      </c>
      <c r="BK63" s="245"/>
      <c r="BL63" s="245"/>
      <c r="BM63" s="24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6">
        <f t="shared" si="128"/>
        <v>0</v>
      </c>
      <c r="CA63" s="224">
        <f t="shared" si="129"/>
        <v>0</v>
      </c>
      <c r="CB63" s="226">
        <f t="shared" si="130"/>
        <v>0</v>
      </c>
      <c r="CC63" s="100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20"/>
      <c r="DM63" s="1"/>
      <c r="DN63" s="1"/>
      <c r="DO63" s="1"/>
      <c r="DP63" s="1"/>
      <c r="DQ63" s="1"/>
      <c r="DR63" s="1"/>
      <c r="DS63" s="20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20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</row>
    <row r="64" spans="2:174" ht="13.9" customHeight="1" x14ac:dyDescent="0.2">
      <c r="B64" s="33"/>
      <c r="C64" s="126">
        <v>5590</v>
      </c>
      <c r="D64" s="234" t="s">
        <v>465</v>
      </c>
      <c r="E64" s="234"/>
      <c r="F64" s="215">
        <v>0</v>
      </c>
      <c r="G64" s="215">
        <v>0</v>
      </c>
      <c r="H64" s="215">
        <v>0</v>
      </c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6">
        <f t="shared" si="121"/>
        <v>0</v>
      </c>
      <c r="Y64" s="224">
        <f t="shared" si="122"/>
        <v>0</v>
      </c>
      <c r="Z64" s="226">
        <f t="shared" si="123"/>
        <v>0</v>
      </c>
      <c r="AA64" s="26"/>
      <c r="AC64" s="27"/>
      <c r="AD64" s="130"/>
      <c r="AE64" s="214"/>
      <c r="AF64" s="214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6"/>
      <c r="AZ64" s="215"/>
      <c r="BA64" s="217"/>
      <c r="BB64" s="100"/>
      <c r="BD64" s="27"/>
      <c r="BE64" s="130">
        <v>2132</v>
      </c>
      <c r="BF64" s="214" t="s">
        <v>527</v>
      </c>
      <c r="BG64" s="214"/>
      <c r="BH64" s="245">
        <v>0</v>
      </c>
      <c r="BI64" s="245">
        <v>0</v>
      </c>
      <c r="BJ64" s="245">
        <v>0</v>
      </c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6">
        <f t="shared" si="128"/>
        <v>0</v>
      </c>
      <c r="CA64" s="215">
        <f t="shared" si="129"/>
        <v>0</v>
      </c>
      <c r="CB64" s="217">
        <f t="shared" si="130"/>
        <v>0</v>
      </c>
      <c r="CC64" s="100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20"/>
      <c r="DM64" s="1"/>
      <c r="DN64" s="1"/>
      <c r="DO64" s="1"/>
      <c r="DP64" s="1"/>
      <c r="DQ64" s="1"/>
      <c r="DR64" s="1"/>
      <c r="DS64" s="20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20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</row>
    <row r="65" spans="2:174" ht="13.9" customHeight="1" x14ac:dyDescent="0.2">
      <c r="B65" s="33"/>
      <c r="C65" s="127">
        <v>5600</v>
      </c>
      <c r="D65" s="233" t="s">
        <v>466</v>
      </c>
      <c r="E65" s="233"/>
      <c r="F65" s="220">
        <f>SUM(F66)</f>
        <v>0</v>
      </c>
      <c r="G65" s="220">
        <f t="shared" ref="G65:N65" si="157">SUM(G66)</f>
        <v>0</v>
      </c>
      <c r="H65" s="220">
        <f t="shared" si="157"/>
        <v>0</v>
      </c>
      <c r="I65" s="220">
        <f t="shared" si="157"/>
        <v>0</v>
      </c>
      <c r="J65" s="220">
        <f t="shared" si="157"/>
        <v>0</v>
      </c>
      <c r="K65" s="220">
        <f t="shared" si="157"/>
        <v>0</v>
      </c>
      <c r="L65" s="220">
        <f t="shared" si="157"/>
        <v>0</v>
      </c>
      <c r="M65" s="220">
        <f t="shared" si="157"/>
        <v>0</v>
      </c>
      <c r="N65" s="220">
        <f t="shared" si="157"/>
        <v>0</v>
      </c>
      <c r="O65" s="220"/>
      <c r="P65" s="220"/>
      <c r="Q65" s="220"/>
      <c r="R65" s="220"/>
      <c r="S65" s="220"/>
      <c r="T65" s="220"/>
      <c r="U65" s="220"/>
      <c r="V65" s="220"/>
      <c r="W65" s="220"/>
      <c r="X65" s="221">
        <f t="shared" si="121"/>
        <v>0</v>
      </c>
      <c r="Y65" s="210">
        <f t="shared" si="122"/>
        <v>0</v>
      </c>
      <c r="Z65" s="212">
        <f t="shared" si="123"/>
        <v>0</v>
      </c>
      <c r="AA65" s="26"/>
      <c r="AC65" s="27"/>
      <c r="AD65" s="130"/>
      <c r="AE65" s="214"/>
      <c r="AF65" s="214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6"/>
      <c r="AZ65" s="215"/>
      <c r="BA65" s="217"/>
      <c r="BB65" s="100"/>
      <c r="BD65" s="27"/>
      <c r="BE65" s="130"/>
      <c r="BF65" s="214" t="s">
        <v>529</v>
      </c>
      <c r="BG65" s="214"/>
      <c r="BH65" s="245">
        <v>0</v>
      </c>
      <c r="BI65" s="245">
        <v>0</v>
      </c>
      <c r="BJ65" s="245">
        <v>0</v>
      </c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6">
        <f t="shared" si="128"/>
        <v>0</v>
      </c>
      <c r="CA65" s="215">
        <f t="shared" si="129"/>
        <v>0</v>
      </c>
      <c r="CB65" s="217">
        <f t="shared" si="130"/>
        <v>0</v>
      </c>
      <c r="CC65" s="100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20"/>
      <c r="DM65" s="1"/>
      <c r="DN65" s="1"/>
      <c r="DO65" s="1"/>
      <c r="DP65" s="1"/>
      <c r="DQ65" s="1"/>
      <c r="DR65" s="1"/>
      <c r="DS65" s="20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20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</row>
    <row r="66" spans="2:174" ht="13.9" customHeight="1" x14ac:dyDescent="0.2">
      <c r="B66" s="33"/>
      <c r="C66" s="126">
        <v>5610</v>
      </c>
      <c r="D66" s="234" t="s">
        <v>467</v>
      </c>
      <c r="E66" s="234"/>
      <c r="F66" s="224">
        <v>0</v>
      </c>
      <c r="G66" s="224">
        <v>0</v>
      </c>
      <c r="H66" s="224">
        <v>0</v>
      </c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6">
        <f t="shared" si="121"/>
        <v>0</v>
      </c>
      <c r="Y66" s="224">
        <f t="shared" si="122"/>
        <v>0</v>
      </c>
      <c r="Z66" s="226">
        <f t="shared" si="123"/>
        <v>0</v>
      </c>
      <c r="AA66" s="26"/>
      <c r="AC66" s="27"/>
      <c r="AD66" s="130"/>
      <c r="AE66" s="234"/>
      <c r="AF66" s="234"/>
      <c r="AG66" s="215"/>
      <c r="AH66" s="215"/>
      <c r="AI66" s="215"/>
      <c r="AJ66" s="215"/>
      <c r="AK66" s="215"/>
      <c r="AL66" s="215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16"/>
      <c r="AZ66" s="215"/>
      <c r="BA66" s="217"/>
      <c r="BB66" s="100"/>
      <c r="BD66" s="27"/>
      <c r="BE66" s="131"/>
      <c r="BF66" s="233" t="s">
        <v>530</v>
      </c>
      <c r="BG66" s="233"/>
      <c r="BH66" s="220">
        <f>+BH56+BH61</f>
        <v>0</v>
      </c>
      <c r="BI66" s="220">
        <f t="shared" ref="BI66:BJ66" si="158">+BI56+BI61</f>
        <v>0</v>
      </c>
      <c r="BJ66" s="220">
        <f t="shared" si="158"/>
        <v>0</v>
      </c>
      <c r="BK66" s="220"/>
      <c r="BL66" s="220"/>
      <c r="BM66" s="22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  <c r="BZ66" s="221">
        <f t="shared" si="128"/>
        <v>0</v>
      </c>
      <c r="CA66" s="220">
        <f t="shared" si="129"/>
        <v>0</v>
      </c>
      <c r="CB66" s="222">
        <f t="shared" si="130"/>
        <v>0</v>
      </c>
      <c r="CC66" s="100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20"/>
      <c r="DM66" s="1"/>
      <c r="DN66" s="1"/>
      <c r="DO66" s="1"/>
      <c r="DP66" s="1"/>
      <c r="DQ66" s="1"/>
      <c r="DR66" s="1"/>
      <c r="DS66" s="20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20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</row>
    <row r="67" spans="2:174" ht="13.9" customHeight="1" x14ac:dyDescent="0.2">
      <c r="B67" s="33"/>
      <c r="C67" s="127">
        <v>3210</v>
      </c>
      <c r="D67" s="233" t="s">
        <v>468</v>
      </c>
      <c r="E67" s="233"/>
      <c r="F67" s="210">
        <f>+F14-F33</f>
        <v>8283552.0100000016</v>
      </c>
      <c r="G67" s="210">
        <f t="shared" ref="G67" si="159">+G14-G33</f>
        <v>1445921.2600000016</v>
      </c>
      <c r="H67" s="210">
        <f>+H14-H33</f>
        <v>-578647.67000000179</v>
      </c>
      <c r="I67" s="210">
        <f>+I14-I33</f>
        <v>-62302.85999999987</v>
      </c>
      <c r="J67" s="210">
        <f>+J14-J33</f>
        <v>52939.910000000149</v>
      </c>
      <c r="K67" s="210">
        <f>+K14-K33</f>
        <v>176200.79999999981</v>
      </c>
      <c r="L67" s="210">
        <f>+L14-L33</f>
        <v>782411.49999999814</v>
      </c>
      <c r="M67" s="210">
        <f>+M14-M33</f>
        <v>1196468.7199999988</v>
      </c>
      <c r="N67" s="210">
        <f t="shared" ref="L67:O67" si="160">+N14-N33</f>
        <v>904594.09999999963</v>
      </c>
      <c r="O67" s="210">
        <f t="shared" si="160"/>
        <v>0</v>
      </c>
      <c r="P67" s="210"/>
      <c r="Q67" s="210"/>
      <c r="R67" s="210"/>
      <c r="S67" s="210"/>
      <c r="T67" s="210"/>
      <c r="U67" s="210"/>
      <c r="V67" s="210"/>
      <c r="W67" s="210"/>
      <c r="X67" s="221">
        <f t="shared" si="121"/>
        <v>9003660.6500000004</v>
      </c>
      <c r="Y67" s="210">
        <f t="shared" si="122"/>
        <v>2695329.8900000006</v>
      </c>
      <c r="Z67" s="212">
        <f t="shared" si="123"/>
        <v>502147.22999999765</v>
      </c>
      <c r="AA67" s="26"/>
      <c r="AC67" s="27"/>
      <c r="AD67" s="130"/>
      <c r="AE67" s="230"/>
      <c r="AF67" s="230"/>
      <c r="AG67" s="224"/>
      <c r="AH67" s="224"/>
      <c r="AI67" s="224"/>
      <c r="AJ67" s="224"/>
      <c r="AK67" s="224"/>
      <c r="AL67" s="224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25"/>
      <c r="AZ67" s="224"/>
      <c r="BA67" s="226"/>
      <c r="BB67" s="100"/>
      <c r="BD67" s="27"/>
      <c r="BE67" s="131"/>
      <c r="BF67" s="209" t="s">
        <v>531</v>
      </c>
      <c r="BG67" s="209"/>
      <c r="BH67" s="210">
        <f>+BH44+BH54+BH66</f>
        <v>0</v>
      </c>
      <c r="BI67" s="210">
        <f t="shared" ref="BI67:BJ67" si="161">+BI44+BI54+BI66</f>
        <v>0</v>
      </c>
      <c r="BJ67" s="210">
        <f t="shared" si="161"/>
        <v>0</v>
      </c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  <c r="BZ67" s="211">
        <f t="shared" si="128"/>
        <v>0</v>
      </c>
      <c r="CA67" s="210">
        <f t="shared" si="129"/>
        <v>0</v>
      </c>
      <c r="CB67" s="212">
        <f t="shared" si="130"/>
        <v>0</v>
      </c>
      <c r="CC67" s="100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20"/>
      <c r="DM67" s="1"/>
      <c r="DN67" s="1"/>
      <c r="DO67" s="1"/>
      <c r="DP67" s="1"/>
      <c r="DQ67" s="1"/>
      <c r="DR67" s="1"/>
      <c r="DS67" s="20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20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</row>
    <row r="68" spans="2:174" ht="13.9" customHeight="1" x14ac:dyDescent="0.2">
      <c r="B68" s="33"/>
      <c r="C68" s="126"/>
      <c r="D68" s="218"/>
      <c r="E68" s="218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6"/>
      <c r="Y68" s="215"/>
      <c r="Z68" s="217"/>
      <c r="AA68" s="26"/>
      <c r="AC68" s="27"/>
      <c r="AD68" s="130"/>
      <c r="AE68" s="213"/>
      <c r="AF68" s="213"/>
      <c r="AG68" s="235"/>
      <c r="AH68" s="235"/>
      <c r="AI68" s="235"/>
      <c r="AJ68" s="235"/>
      <c r="AK68" s="235"/>
      <c r="AL68" s="23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36"/>
      <c r="AZ68" s="235"/>
      <c r="BA68" s="237"/>
      <c r="BB68" s="100"/>
      <c r="BD68" s="27"/>
      <c r="BE68" s="131">
        <v>1110</v>
      </c>
      <c r="BF68" s="213" t="s">
        <v>532</v>
      </c>
      <c r="BG68" s="213"/>
      <c r="BH68" s="235">
        <v>0</v>
      </c>
      <c r="BI68" s="235">
        <v>0</v>
      </c>
      <c r="BJ68" s="235">
        <v>0</v>
      </c>
      <c r="BK68" s="235"/>
      <c r="BL68" s="235"/>
      <c r="BM68" s="235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  <c r="BZ68" s="236">
        <f t="shared" si="128"/>
        <v>0</v>
      </c>
      <c r="CA68" s="235">
        <f t="shared" si="129"/>
        <v>0</v>
      </c>
      <c r="CB68" s="237">
        <f t="shared" si="130"/>
        <v>0</v>
      </c>
      <c r="CC68" s="100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20"/>
      <c r="DM68" s="1"/>
      <c r="DN68" s="1"/>
      <c r="DO68" s="1"/>
      <c r="DP68" s="1"/>
      <c r="DQ68" s="1"/>
      <c r="DR68" s="1"/>
      <c r="DS68" s="20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20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</row>
    <row r="69" spans="2:174" ht="13.9" customHeight="1" x14ac:dyDescent="0.2">
      <c r="B69" s="33"/>
      <c r="C69" s="126"/>
      <c r="D69" s="214"/>
      <c r="E69" s="214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6"/>
      <c r="Y69" s="215"/>
      <c r="Z69" s="217"/>
      <c r="AA69" s="26"/>
      <c r="AC69" s="27"/>
      <c r="AD69" s="130"/>
      <c r="AE69" s="214"/>
      <c r="AF69" s="214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6"/>
      <c r="AZ69" s="215"/>
      <c r="BA69" s="217"/>
      <c r="BB69" s="100"/>
      <c r="BD69" s="27"/>
      <c r="BE69" s="131">
        <v>1110</v>
      </c>
      <c r="BF69" s="213" t="s">
        <v>533</v>
      </c>
      <c r="BG69" s="213"/>
      <c r="BH69" s="220">
        <v>0</v>
      </c>
      <c r="BI69" s="220">
        <v>0</v>
      </c>
      <c r="BJ69" s="220">
        <v>0</v>
      </c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  <c r="BX69" s="220"/>
      <c r="BY69" s="220"/>
      <c r="BZ69" s="221">
        <f t="shared" si="128"/>
        <v>0</v>
      </c>
      <c r="CA69" s="220">
        <f t="shared" si="129"/>
        <v>0</v>
      </c>
      <c r="CB69" s="222">
        <f t="shared" si="130"/>
        <v>0</v>
      </c>
      <c r="CC69" s="100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20"/>
      <c r="DM69" s="1"/>
      <c r="DN69" s="1"/>
      <c r="DO69" s="1"/>
      <c r="DP69" s="1"/>
      <c r="DQ69" s="1"/>
      <c r="DR69" s="1"/>
      <c r="DS69" s="20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20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</row>
    <row r="70" spans="2:174" ht="13.9" customHeight="1" x14ac:dyDescent="0.2">
      <c r="B70" s="33"/>
      <c r="C70" s="128"/>
      <c r="D70" s="250"/>
      <c r="E70" s="250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8"/>
      <c r="Y70" s="227"/>
      <c r="Z70" s="229"/>
      <c r="AA70" s="26"/>
      <c r="AC70" s="27"/>
      <c r="AD70" s="132"/>
      <c r="AE70" s="250"/>
      <c r="AF70" s="250"/>
      <c r="AG70" s="241"/>
      <c r="AH70" s="241"/>
      <c r="AI70" s="241"/>
      <c r="AJ70" s="241"/>
      <c r="AK70" s="241"/>
      <c r="AL70" s="241"/>
      <c r="AM70" s="227"/>
      <c r="AN70" s="227"/>
      <c r="AO70" s="227"/>
      <c r="AP70" s="227"/>
      <c r="AQ70" s="227"/>
      <c r="AR70" s="227"/>
      <c r="AS70" s="227"/>
      <c r="AT70" s="227"/>
      <c r="AU70" s="227"/>
      <c r="AV70" s="227"/>
      <c r="AW70" s="227"/>
      <c r="AX70" s="227"/>
      <c r="AY70" s="242"/>
      <c r="AZ70" s="241"/>
      <c r="BA70" s="243"/>
      <c r="BB70" s="100"/>
      <c r="BD70" s="27"/>
      <c r="BE70" s="132"/>
      <c r="BF70" s="250"/>
      <c r="BG70" s="250"/>
      <c r="BH70" s="241"/>
      <c r="BI70" s="241"/>
      <c r="BJ70" s="241"/>
      <c r="BK70" s="241"/>
      <c r="BL70" s="241"/>
      <c r="BM70" s="241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42"/>
      <c r="CA70" s="241"/>
      <c r="CB70" s="243"/>
      <c r="CC70" s="100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20"/>
      <c r="DM70" s="1"/>
      <c r="DN70" s="1"/>
      <c r="DO70" s="1"/>
      <c r="DP70" s="1"/>
      <c r="DQ70" s="1"/>
      <c r="DR70" s="1"/>
      <c r="DS70" s="20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20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</row>
    <row r="71" spans="2:174" ht="13.9" customHeight="1" thickBot="1" x14ac:dyDescent="0.25">
      <c r="B71" s="88"/>
      <c r="C71" s="129"/>
      <c r="D71" s="318"/>
      <c r="E71" s="318"/>
      <c r="F71" s="199"/>
      <c r="G71" s="199"/>
      <c r="H71" s="199"/>
      <c r="I71" s="95"/>
      <c r="J71" s="199"/>
      <c r="K71" s="95"/>
      <c r="L71" s="95"/>
      <c r="M71" s="199"/>
      <c r="N71" s="95"/>
      <c r="O71" s="116"/>
      <c r="P71" s="199"/>
      <c r="Q71" s="116"/>
      <c r="R71" s="116"/>
      <c r="S71" s="199"/>
      <c r="T71" s="116"/>
      <c r="U71" s="95"/>
      <c r="V71" s="199"/>
      <c r="W71" s="95"/>
      <c r="X71" s="95"/>
      <c r="Y71" s="199"/>
      <c r="Z71" s="95"/>
      <c r="AA71" s="65"/>
      <c r="AC71" s="88"/>
      <c r="AD71" s="129"/>
      <c r="AE71" s="318"/>
      <c r="AF71" s="318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65"/>
      <c r="BD71" s="88"/>
      <c r="BE71" s="129"/>
      <c r="BF71" s="318"/>
      <c r="BG71" s="318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65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20"/>
      <c r="DM71" s="1"/>
      <c r="DN71" s="1"/>
      <c r="DO71" s="1"/>
      <c r="DP71" s="1"/>
      <c r="DQ71" s="1"/>
      <c r="DR71" s="1"/>
      <c r="DS71" s="20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20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</row>
    <row r="72" spans="2:174" ht="13.9" customHeight="1" x14ac:dyDescent="0.2">
      <c r="AY72" s="137">
        <f>+AY14-AY33-AY50</f>
        <v>0</v>
      </c>
      <c r="AZ72" s="137">
        <f>+AZ14-AZ33-AZ50</f>
        <v>0</v>
      </c>
      <c r="BA72" s="137">
        <f>+BA14-BA33-BA50</f>
        <v>0</v>
      </c>
      <c r="BZ72" s="137">
        <f>+BZ44+BZ54+BZ66+BZ68-BZ69</f>
        <v>0</v>
      </c>
      <c r="CA72" s="137">
        <f>+CA44+CA54+CA66+CA68-CA69</f>
        <v>0</v>
      </c>
      <c r="CB72" s="137">
        <f>+CB44+CB54+CB66+CB68-CB69</f>
        <v>0</v>
      </c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20"/>
      <c r="DM72" s="1"/>
      <c r="DN72" s="1"/>
      <c r="DO72" s="1"/>
      <c r="DP72" s="1"/>
      <c r="DQ72" s="1"/>
      <c r="DR72" s="1"/>
      <c r="DS72" s="20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20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</row>
    <row r="73" spans="2:174" x14ac:dyDescent="0.2"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20"/>
      <c r="DM73" s="1"/>
      <c r="DN73" s="1"/>
      <c r="DO73" s="1"/>
      <c r="DP73" s="1"/>
      <c r="DQ73" s="1"/>
      <c r="DR73" s="1"/>
      <c r="DS73" s="20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20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</row>
    <row r="74" spans="2:174" ht="15" thickBot="1" x14ac:dyDescent="0.25">
      <c r="AC74" s="1"/>
      <c r="AD74" s="20"/>
      <c r="AE74" s="1"/>
      <c r="AF74" s="1"/>
      <c r="AG74" s="1"/>
      <c r="AH74" s="1"/>
      <c r="AI74" s="1"/>
      <c r="AJ74" s="1"/>
      <c r="AK74" s="1"/>
      <c r="AL74" s="1"/>
      <c r="AY74" s="1"/>
      <c r="AZ74" s="1"/>
      <c r="BA74" s="1"/>
      <c r="BB74" s="1"/>
      <c r="BD74" s="1"/>
      <c r="BE74" s="20"/>
      <c r="BF74" s="1"/>
      <c r="BG74" s="1"/>
      <c r="BH74" s="1"/>
      <c r="BI74" s="1"/>
      <c r="BJ74" s="1"/>
      <c r="BK74" s="1"/>
      <c r="BL74" s="1"/>
      <c r="BM74" s="1"/>
      <c r="BZ74" s="1"/>
      <c r="CA74" s="1"/>
      <c r="CB74" s="1"/>
      <c r="CC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20"/>
      <c r="DM74" s="1"/>
      <c r="DN74" s="1"/>
      <c r="DO74" s="1"/>
      <c r="DP74" s="1"/>
      <c r="DQ74" s="1"/>
      <c r="DR74" s="1"/>
      <c r="DS74" s="20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20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</row>
    <row r="75" spans="2:174" x14ac:dyDescent="0.2">
      <c r="B75" s="21"/>
      <c r="C75" s="119"/>
      <c r="D75" s="12"/>
      <c r="E75" s="360" t="s">
        <v>253</v>
      </c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0"/>
      <c r="X75" s="360"/>
      <c r="Y75" s="360"/>
      <c r="Z75" s="360"/>
      <c r="AA75" s="22"/>
      <c r="AC75" s="21"/>
      <c r="AD75" s="119"/>
      <c r="AE75" s="12"/>
      <c r="AF75" s="360" t="s">
        <v>253</v>
      </c>
      <c r="AG75" s="360"/>
      <c r="AH75" s="360"/>
      <c r="AI75" s="360"/>
      <c r="AJ75" s="360"/>
      <c r="AK75" s="360"/>
      <c r="AL75" s="360"/>
      <c r="AM75" s="360"/>
      <c r="AN75" s="360"/>
      <c r="AO75" s="360"/>
      <c r="AP75" s="360"/>
      <c r="AQ75" s="360"/>
      <c r="AR75" s="360"/>
      <c r="AS75" s="360"/>
      <c r="AT75" s="360"/>
      <c r="AU75" s="360"/>
      <c r="AV75" s="360"/>
      <c r="AW75" s="360"/>
      <c r="AX75" s="360"/>
      <c r="AY75" s="360"/>
      <c r="AZ75" s="360"/>
      <c r="BA75" s="360"/>
      <c r="BB75" s="22"/>
      <c r="BD75" s="21"/>
      <c r="BE75" s="119"/>
      <c r="BF75" s="12"/>
      <c r="BG75" s="360" t="s">
        <v>253</v>
      </c>
      <c r="BH75" s="360"/>
      <c r="BI75" s="360"/>
      <c r="BJ75" s="360"/>
      <c r="BK75" s="360"/>
      <c r="BL75" s="360"/>
      <c r="BM75" s="360"/>
      <c r="BN75" s="360"/>
      <c r="BO75" s="360"/>
      <c r="BP75" s="360"/>
      <c r="BQ75" s="360"/>
      <c r="BR75" s="360"/>
      <c r="BS75" s="360"/>
      <c r="BT75" s="360"/>
      <c r="BU75" s="360"/>
      <c r="BV75" s="360"/>
      <c r="BW75" s="360"/>
      <c r="BX75" s="360"/>
      <c r="BY75" s="360"/>
      <c r="BZ75" s="360"/>
      <c r="CA75" s="360"/>
      <c r="CB75" s="360"/>
      <c r="CC75" s="22"/>
      <c r="CE75" s="21"/>
      <c r="CF75" s="119"/>
      <c r="CG75" s="12"/>
      <c r="CH75" s="360" t="s">
        <v>252</v>
      </c>
      <c r="CI75" s="360"/>
      <c r="CJ75" s="360"/>
      <c r="CK75" s="360"/>
      <c r="CL75" s="360"/>
      <c r="CM75" s="360"/>
      <c r="CN75" s="360"/>
      <c r="CO75" s="360"/>
      <c r="CP75" s="193"/>
      <c r="CQ75" s="12"/>
      <c r="CR75" s="12"/>
      <c r="CS75" s="22"/>
      <c r="CT75" s="1"/>
      <c r="CU75" s="23"/>
      <c r="CV75" s="119"/>
      <c r="CW75" s="24"/>
      <c r="CX75" s="315" t="s">
        <v>253</v>
      </c>
      <c r="CY75" s="315"/>
      <c r="CZ75" s="315"/>
      <c r="DA75" s="315"/>
      <c r="DB75" s="315"/>
      <c r="DC75" s="315"/>
      <c r="DD75" s="315"/>
      <c r="DE75" s="315"/>
      <c r="DF75" s="203"/>
      <c r="DG75" s="24"/>
      <c r="DH75" s="24"/>
      <c r="DI75" s="167"/>
      <c r="DJ75" s="1"/>
      <c r="DK75" s="23"/>
      <c r="DL75" s="119"/>
      <c r="DM75" s="24"/>
      <c r="DN75" s="315" t="s">
        <v>253</v>
      </c>
      <c r="DO75" s="315"/>
      <c r="DP75" s="315"/>
      <c r="DQ75" s="315"/>
      <c r="DR75" s="315"/>
      <c r="DS75" s="315"/>
      <c r="DT75" s="315"/>
      <c r="DU75" s="315"/>
      <c r="DV75" s="315"/>
      <c r="DW75" s="24"/>
      <c r="DX75" s="24"/>
      <c r="DY75" s="24"/>
      <c r="DZ75" s="24"/>
      <c r="EA75" s="167"/>
      <c r="EB75" s="1"/>
      <c r="EC75" s="23"/>
      <c r="ED75" s="119"/>
      <c r="EE75" s="24"/>
      <c r="EF75" s="315" t="s">
        <v>253</v>
      </c>
      <c r="EG75" s="315"/>
      <c r="EH75" s="315"/>
      <c r="EI75" s="315"/>
      <c r="EJ75" s="315"/>
      <c r="EK75" s="315"/>
      <c r="EL75" s="315"/>
      <c r="EM75" s="283"/>
      <c r="EN75" s="24"/>
      <c r="EO75" s="167"/>
      <c r="EP75" s="1"/>
      <c r="EQ75" s="23"/>
      <c r="ER75" s="119"/>
      <c r="ES75" s="24"/>
      <c r="ET75" s="315" t="s">
        <v>253</v>
      </c>
      <c r="EU75" s="315"/>
      <c r="EV75" s="315"/>
      <c r="EW75" s="315"/>
      <c r="EX75" s="315"/>
      <c r="EY75" s="315"/>
      <c r="EZ75" s="315"/>
      <c r="FA75" s="283"/>
      <c r="FB75" s="24"/>
      <c r="FC75" s="167"/>
      <c r="FD75" s="167"/>
      <c r="FE75" s="1"/>
      <c r="FF75" s="23"/>
      <c r="FG75" s="119"/>
      <c r="FH75" s="24"/>
      <c r="FI75" s="315" t="s">
        <v>253</v>
      </c>
      <c r="FJ75" s="315"/>
      <c r="FK75" s="315"/>
      <c r="FL75" s="315"/>
      <c r="FM75" s="315"/>
      <c r="FN75" s="24"/>
      <c r="FO75" s="24"/>
      <c r="FP75" s="22"/>
      <c r="FQ75" s="1"/>
      <c r="FR75" s="1"/>
    </row>
    <row r="76" spans="2:174" x14ac:dyDescent="0.2">
      <c r="B76" s="25"/>
      <c r="C76" s="120"/>
      <c r="D76" s="13"/>
      <c r="E76" s="317" t="s">
        <v>2</v>
      </c>
      <c r="F76" s="317"/>
      <c r="G76" s="317"/>
      <c r="H76" s="317"/>
      <c r="I76" s="317"/>
      <c r="J76" s="317"/>
      <c r="K76" s="317"/>
      <c r="L76" s="317"/>
      <c r="M76" s="317"/>
      <c r="N76" s="317"/>
      <c r="O76" s="317"/>
      <c r="P76" s="317"/>
      <c r="Q76" s="317"/>
      <c r="R76" s="317"/>
      <c r="S76" s="317"/>
      <c r="T76" s="317"/>
      <c r="U76" s="317"/>
      <c r="V76" s="317"/>
      <c r="W76" s="317"/>
      <c r="X76" s="317"/>
      <c r="Y76" s="317"/>
      <c r="Z76" s="317"/>
      <c r="AA76" s="26"/>
      <c r="AC76" s="25"/>
      <c r="AD76" s="120"/>
      <c r="AE76" s="13"/>
      <c r="AF76" s="317" t="s">
        <v>101</v>
      </c>
      <c r="AG76" s="317"/>
      <c r="AH76" s="317"/>
      <c r="AI76" s="317"/>
      <c r="AJ76" s="317"/>
      <c r="AK76" s="317"/>
      <c r="AL76" s="317"/>
      <c r="AM76" s="317"/>
      <c r="AN76" s="317"/>
      <c r="AO76" s="317"/>
      <c r="AP76" s="317"/>
      <c r="AQ76" s="317"/>
      <c r="AR76" s="317"/>
      <c r="AS76" s="317"/>
      <c r="AT76" s="317"/>
      <c r="AU76" s="317"/>
      <c r="AV76" s="317"/>
      <c r="AW76" s="317"/>
      <c r="AX76" s="317"/>
      <c r="AY76" s="317"/>
      <c r="AZ76" s="317"/>
      <c r="BA76" s="317"/>
      <c r="BB76" s="26"/>
      <c r="BD76" s="25"/>
      <c r="BE76" s="120"/>
      <c r="BF76" s="13"/>
      <c r="BG76" s="317" t="s">
        <v>512</v>
      </c>
      <c r="BH76" s="317"/>
      <c r="BI76" s="317"/>
      <c r="BJ76" s="317"/>
      <c r="BK76" s="317"/>
      <c r="BL76" s="317"/>
      <c r="BM76" s="317"/>
      <c r="BN76" s="317"/>
      <c r="BO76" s="317"/>
      <c r="BP76" s="317"/>
      <c r="BQ76" s="317"/>
      <c r="BR76" s="317"/>
      <c r="BS76" s="317"/>
      <c r="BT76" s="317"/>
      <c r="BU76" s="317"/>
      <c r="BV76" s="317"/>
      <c r="BW76" s="317"/>
      <c r="BX76" s="317"/>
      <c r="BY76" s="317"/>
      <c r="BZ76" s="317"/>
      <c r="CA76" s="317"/>
      <c r="CB76" s="317"/>
      <c r="CC76" s="26"/>
      <c r="CE76" s="25"/>
      <c r="CF76" s="120"/>
      <c r="CG76" s="13"/>
      <c r="CH76" s="317" t="s">
        <v>261</v>
      </c>
      <c r="CI76" s="317"/>
      <c r="CJ76" s="317"/>
      <c r="CK76" s="317"/>
      <c r="CL76" s="317"/>
      <c r="CM76" s="317"/>
      <c r="CN76" s="317"/>
      <c r="CO76" s="317"/>
      <c r="CP76" s="194"/>
      <c r="CQ76" s="13"/>
      <c r="CR76" s="13"/>
      <c r="CS76" s="26"/>
      <c r="CT76" s="1"/>
      <c r="CU76" s="27"/>
      <c r="CV76" s="120"/>
      <c r="CW76" s="13"/>
      <c r="CX76" s="316" t="s">
        <v>262</v>
      </c>
      <c r="CY76" s="316"/>
      <c r="CZ76" s="316"/>
      <c r="DA76" s="316"/>
      <c r="DB76" s="316"/>
      <c r="DC76" s="316"/>
      <c r="DD76" s="316"/>
      <c r="DE76" s="316"/>
      <c r="DF76" s="204"/>
      <c r="DG76" s="13"/>
      <c r="DH76" s="13"/>
      <c r="DI76" s="77"/>
      <c r="DJ76" s="1"/>
      <c r="DK76" s="27"/>
      <c r="DL76" s="120"/>
      <c r="DM76" s="13"/>
      <c r="DN76" s="316" t="s">
        <v>263</v>
      </c>
      <c r="DO76" s="316"/>
      <c r="DP76" s="316"/>
      <c r="DQ76" s="316"/>
      <c r="DR76" s="316"/>
      <c r="DS76" s="316"/>
      <c r="DT76" s="316"/>
      <c r="DU76" s="316"/>
      <c r="DV76" s="316"/>
      <c r="DW76" s="13"/>
      <c r="DX76" s="13"/>
      <c r="DY76" s="13"/>
      <c r="DZ76" s="13"/>
      <c r="EA76" s="77"/>
      <c r="EB76" s="1"/>
      <c r="EC76" s="27"/>
      <c r="ED76" s="120"/>
      <c r="EE76" s="13"/>
      <c r="EF76" s="316" t="s">
        <v>264</v>
      </c>
      <c r="EG76" s="316"/>
      <c r="EH76" s="316"/>
      <c r="EI76" s="316"/>
      <c r="EJ76" s="316"/>
      <c r="EK76" s="316"/>
      <c r="EL76" s="316"/>
      <c r="EM76" s="282"/>
      <c r="EN76" s="13"/>
      <c r="EO76" s="77"/>
      <c r="EP76" s="1"/>
      <c r="EQ76" s="27"/>
      <c r="ER76" s="120"/>
      <c r="ES76" s="13"/>
      <c r="ET76" s="316" t="s">
        <v>264</v>
      </c>
      <c r="EU76" s="316"/>
      <c r="EV76" s="316"/>
      <c r="EW76" s="316"/>
      <c r="EX76" s="316"/>
      <c r="EY76" s="316"/>
      <c r="EZ76" s="316"/>
      <c r="FA76" s="282"/>
      <c r="FB76" s="13"/>
      <c r="FC76" s="77"/>
      <c r="FD76" s="77"/>
      <c r="FE76" s="1"/>
      <c r="FF76" s="27"/>
      <c r="FG76" s="120"/>
      <c r="FH76" s="13"/>
      <c r="FI76" s="316" t="s">
        <v>265</v>
      </c>
      <c r="FJ76" s="316"/>
      <c r="FK76" s="316"/>
      <c r="FL76" s="316"/>
      <c r="FM76" s="316"/>
      <c r="FN76" s="13"/>
      <c r="FO76" s="13"/>
      <c r="FP76" s="26"/>
      <c r="FQ76" s="1"/>
      <c r="FR76" s="1"/>
    </row>
    <row r="77" spans="2:174" ht="13.9" customHeight="1" x14ac:dyDescent="0.2">
      <c r="B77" s="25"/>
      <c r="C77" s="120"/>
      <c r="D77" s="13"/>
      <c r="E77" s="317" t="s">
        <v>250</v>
      </c>
      <c r="F77" s="317"/>
      <c r="G77" s="317"/>
      <c r="H77" s="317"/>
      <c r="I77" s="317"/>
      <c r="J77" s="317"/>
      <c r="K77" s="317"/>
      <c r="L77" s="317"/>
      <c r="M77" s="317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26"/>
      <c r="AC77" s="25"/>
      <c r="AD77" s="120"/>
      <c r="AE77" s="13"/>
      <c r="AF77" s="317" t="s">
        <v>251</v>
      </c>
      <c r="AG77" s="317"/>
      <c r="AH77" s="317"/>
      <c r="AI77" s="317"/>
      <c r="AJ77" s="317"/>
      <c r="AK77" s="317"/>
      <c r="AL77" s="317"/>
      <c r="AM77" s="317"/>
      <c r="AN77" s="317"/>
      <c r="AO77" s="317"/>
      <c r="AP77" s="317"/>
      <c r="AQ77" s="317"/>
      <c r="AR77" s="317"/>
      <c r="AS77" s="317"/>
      <c r="AT77" s="317"/>
      <c r="AU77" s="317"/>
      <c r="AV77" s="317"/>
      <c r="AW77" s="317"/>
      <c r="AX77" s="317"/>
      <c r="AY77" s="317"/>
      <c r="AZ77" s="317"/>
      <c r="BA77" s="317"/>
      <c r="BB77" s="26"/>
      <c r="BD77" s="25"/>
      <c r="BE77" s="120"/>
      <c r="BF77" s="13"/>
      <c r="BG77" s="317" t="s">
        <v>251</v>
      </c>
      <c r="BH77" s="317"/>
      <c r="BI77" s="317"/>
      <c r="BJ77" s="317"/>
      <c r="BK77" s="317"/>
      <c r="BL77" s="317"/>
      <c r="BM77" s="317"/>
      <c r="BN77" s="317"/>
      <c r="BO77" s="317"/>
      <c r="BP77" s="317"/>
      <c r="BQ77" s="317"/>
      <c r="BR77" s="317"/>
      <c r="BS77" s="317"/>
      <c r="BT77" s="317"/>
      <c r="BU77" s="317"/>
      <c r="BV77" s="317"/>
      <c r="BW77" s="317"/>
      <c r="BX77" s="317"/>
      <c r="BY77" s="317"/>
      <c r="BZ77" s="317"/>
      <c r="CA77" s="317"/>
      <c r="CB77" s="317"/>
      <c r="CC77" s="26"/>
      <c r="CE77" s="25"/>
      <c r="CF77" s="120"/>
      <c r="CG77" s="13"/>
      <c r="CH77" s="317" t="s">
        <v>250</v>
      </c>
      <c r="CI77" s="317"/>
      <c r="CJ77" s="317"/>
      <c r="CK77" s="317"/>
      <c r="CL77" s="317"/>
      <c r="CM77" s="317"/>
      <c r="CN77" s="317"/>
      <c r="CO77" s="317"/>
      <c r="CP77" s="194"/>
      <c r="CQ77" s="13"/>
      <c r="CR77" s="13"/>
      <c r="CS77" s="26"/>
      <c r="CT77" s="1"/>
      <c r="CU77" s="27"/>
      <c r="CV77" s="120"/>
      <c r="CW77" s="13"/>
      <c r="CX77" s="316" t="s">
        <v>251</v>
      </c>
      <c r="CY77" s="316"/>
      <c r="CZ77" s="316"/>
      <c r="DA77" s="316"/>
      <c r="DB77" s="316"/>
      <c r="DC77" s="316"/>
      <c r="DD77" s="316"/>
      <c r="DE77" s="316"/>
      <c r="DF77" s="204"/>
      <c r="DG77" s="13"/>
      <c r="DH77" s="13"/>
      <c r="DI77" s="77"/>
      <c r="DJ77" s="1"/>
      <c r="DK77" s="27"/>
      <c r="DL77" s="120"/>
      <c r="DM77" s="13"/>
      <c r="DN77" s="317" t="s">
        <v>250</v>
      </c>
      <c r="DO77" s="317"/>
      <c r="DP77" s="317"/>
      <c r="DQ77" s="317"/>
      <c r="DR77" s="317"/>
      <c r="DS77" s="317"/>
      <c r="DT77" s="317"/>
      <c r="DU77" s="317"/>
      <c r="DV77" s="317"/>
      <c r="DW77" s="13"/>
      <c r="DX77" s="13"/>
      <c r="DY77" s="13"/>
      <c r="DZ77" s="13"/>
      <c r="EA77" s="77"/>
      <c r="EB77" s="1"/>
      <c r="EC77" s="27"/>
      <c r="ED77" s="120"/>
      <c r="EE77" s="13"/>
      <c r="EF77" s="317" t="s">
        <v>250</v>
      </c>
      <c r="EG77" s="317"/>
      <c r="EH77" s="317"/>
      <c r="EI77" s="317"/>
      <c r="EJ77" s="317"/>
      <c r="EK77" s="317"/>
      <c r="EL77" s="317"/>
      <c r="EM77" s="280"/>
      <c r="EN77" s="13"/>
      <c r="EO77" s="77"/>
      <c r="EP77" s="1"/>
      <c r="EQ77" s="27"/>
      <c r="ER77" s="120"/>
      <c r="ES77" s="13"/>
      <c r="ET77" s="317" t="s">
        <v>250</v>
      </c>
      <c r="EU77" s="317"/>
      <c r="EV77" s="317"/>
      <c r="EW77" s="317"/>
      <c r="EX77" s="317"/>
      <c r="EY77" s="317"/>
      <c r="EZ77" s="317"/>
      <c r="FA77" s="280"/>
      <c r="FB77" s="13"/>
      <c r="FC77" s="77"/>
      <c r="FD77" s="77"/>
      <c r="FE77" s="1"/>
      <c r="FF77" s="27"/>
      <c r="FG77" s="120"/>
      <c r="FH77" s="13"/>
      <c r="FI77" s="316" t="s">
        <v>257</v>
      </c>
      <c r="FJ77" s="316"/>
      <c r="FK77" s="316"/>
      <c r="FL77" s="316"/>
      <c r="FM77" s="316"/>
      <c r="FN77" s="13"/>
      <c r="FO77" s="13"/>
      <c r="FP77" s="26"/>
      <c r="FQ77" s="1"/>
      <c r="FR77" s="1"/>
    </row>
    <row r="78" spans="2:174" x14ac:dyDescent="0.2">
      <c r="B78" s="25"/>
      <c r="C78" s="120"/>
      <c r="D78" s="13"/>
      <c r="E78" s="317" t="s">
        <v>3</v>
      </c>
      <c r="F78" s="317"/>
      <c r="G78" s="317"/>
      <c r="H78" s="317"/>
      <c r="I78" s="317"/>
      <c r="J78" s="317"/>
      <c r="K78" s="317"/>
      <c r="L78" s="317"/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26"/>
      <c r="AC78" s="25"/>
      <c r="AD78" s="120"/>
      <c r="AE78" s="13"/>
      <c r="AF78" s="317" t="s">
        <v>3</v>
      </c>
      <c r="AG78" s="317"/>
      <c r="AH78" s="317"/>
      <c r="AI78" s="317"/>
      <c r="AJ78" s="317"/>
      <c r="AK78" s="317"/>
      <c r="AL78" s="317"/>
      <c r="AM78" s="317"/>
      <c r="AN78" s="317"/>
      <c r="AO78" s="317"/>
      <c r="AP78" s="317"/>
      <c r="AQ78" s="317"/>
      <c r="AR78" s="317"/>
      <c r="AS78" s="317"/>
      <c r="AT78" s="317"/>
      <c r="AU78" s="317"/>
      <c r="AV78" s="317"/>
      <c r="AW78" s="317"/>
      <c r="AX78" s="317"/>
      <c r="AY78" s="317"/>
      <c r="AZ78" s="317"/>
      <c r="BA78" s="317"/>
      <c r="BB78" s="26"/>
      <c r="BD78" s="25"/>
      <c r="BE78" s="120"/>
      <c r="BF78" s="13"/>
      <c r="BG78" s="317" t="s">
        <v>3</v>
      </c>
      <c r="BH78" s="317"/>
      <c r="BI78" s="317"/>
      <c r="BJ78" s="317"/>
      <c r="BK78" s="317"/>
      <c r="BL78" s="317"/>
      <c r="BM78" s="317"/>
      <c r="BN78" s="317"/>
      <c r="BO78" s="317"/>
      <c r="BP78" s="317"/>
      <c r="BQ78" s="317"/>
      <c r="BR78" s="317"/>
      <c r="BS78" s="317"/>
      <c r="BT78" s="317"/>
      <c r="BU78" s="317"/>
      <c r="BV78" s="317"/>
      <c r="BW78" s="317"/>
      <c r="BX78" s="317"/>
      <c r="BY78" s="317"/>
      <c r="BZ78" s="317"/>
      <c r="CA78" s="317"/>
      <c r="CB78" s="317"/>
      <c r="CC78" s="26"/>
      <c r="CE78" s="25"/>
      <c r="CF78" s="120"/>
      <c r="CG78" s="13"/>
      <c r="CH78" s="317" t="s">
        <v>3</v>
      </c>
      <c r="CI78" s="317"/>
      <c r="CJ78" s="317"/>
      <c r="CK78" s="317"/>
      <c r="CL78" s="317"/>
      <c r="CM78" s="317"/>
      <c r="CN78" s="317"/>
      <c r="CO78" s="317"/>
      <c r="CP78" s="194"/>
      <c r="CQ78" s="13"/>
      <c r="CR78" s="13"/>
      <c r="CS78" s="26"/>
      <c r="CT78" s="1"/>
      <c r="CU78" s="27"/>
      <c r="CV78" s="120"/>
      <c r="CW78" s="29"/>
      <c r="CX78" s="309" t="s">
        <v>3</v>
      </c>
      <c r="CY78" s="309"/>
      <c r="CZ78" s="309"/>
      <c r="DA78" s="309"/>
      <c r="DB78" s="309"/>
      <c r="DC78" s="309"/>
      <c r="DD78" s="309"/>
      <c r="DE78" s="309"/>
      <c r="DF78" s="205"/>
      <c r="DG78" s="29"/>
      <c r="DH78" s="29"/>
      <c r="DI78" s="77"/>
      <c r="DJ78" s="1"/>
      <c r="DK78" s="27"/>
      <c r="DL78" s="120"/>
      <c r="DM78" s="29"/>
      <c r="DN78" s="309" t="s">
        <v>3</v>
      </c>
      <c r="DO78" s="309"/>
      <c r="DP78" s="309"/>
      <c r="DQ78" s="309"/>
      <c r="DR78" s="309"/>
      <c r="DS78" s="309"/>
      <c r="DT78" s="309"/>
      <c r="DU78" s="309"/>
      <c r="DV78" s="309"/>
      <c r="DW78" s="29"/>
      <c r="DX78" s="29"/>
      <c r="DY78" s="29"/>
      <c r="DZ78" s="29"/>
      <c r="EA78" s="77"/>
      <c r="EB78" s="1"/>
      <c r="EC78" s="27"/>
      <c r="ED78" s="120"/>
      <c r="EE78" s="29"/>
      <c r="EF78" s="309" t="s">
        <v>3</v>
      </c>
      <c r="EG78" s="309"/>
      <c r="EH78" s="309"/>
      <c r="EI78" s="309"/>
      <c r="EJ78" s="309"/>
      <c r="EK78" s="309"/>
      <c r="EL78" s="309"/>
      <c r="EM78" s="281"/>
      <c r="EN78" s="29"/>
      <c r="EO78" s="77"/>
      <c r="EP78" s="1"/>
      <c r="EQ78" s="27"/>
      <c r="ER78" s="120"/>
      <c r="ES78" s="29"/>
      <c r="ET78" s="309" t="s">
        <v>3</v>
      </c>
      <c r="EU78" s="309"/>
      <c r="EV78" s="309"/>
      <c r="EW78" s="309"/>
      <c r="EX78" s="309"/>
      <c r="EY78" s="309"/>
      <c r="EZ78" s="309"/>
      <c r="FA78" s="281"/>
      <c r="FB78" s="29"/>
      <c r="FC78" s="77"/>
      <c r="FD78" s="77"/>
      <c r="FE78" s="1"/>
      <c r="FF78" s="27"/>
      <c r="FG78" s="120"/>
      <c r="FH78" s="13"/>
      <c r="FI78" s="316" t="s">
        <v>227</v>
      </c>
      <c r="FJ78" s="316"/>
      <c r="FK78" s="316"/>
      <c r="FL78" s="316"/>
      <c r="FM78" s="316"/>
      <c r="FN78" s="13"/>
      <c r="FO78" s="13"/>
      <c r="FP78" s="26"/>
      <c r="FQ78" s="1"/>
      <c r="FR78" s="1"/>
    </row>
    <row r="79" spans="2:174" ht="13.9" customHeight="1" x14ac:dyDescent="0.2">
      <c r="B79" s="30"/>
      <c r="C79" s="121"/>
      <c r="D79" s="194"/>
      <c r="E79" s="204"/>
      <c r="F79" s="204"/>
      <c r="G79" s="204"/>
      <c r="H79" s="204"/>
      <c r="I79" s="18"/>
      <c r="J79" s="204"/>
      <c r="K79" s="18"/>
      <c r="L79" s="18"/>
      <c r="M79" s="204"/>
      <c r="N79" s="18"/>
      <c r="O79" s="115"/>
      <c r="P79" s="204"/>
      <c r="Q79" s="115"/>
      <c r="R79" s="115"/>
      <c r="S79" s="204"/>
      <c r="T79" s="115"/>
      <c r="U79" s="18"/>
      <c r="V79" s="204"/>
      <c r="W79" s="18"/>
      <c r="X79" s="18"/>
      <c r="Y79" s="204"/>
      <c r="Z79" s="18"/>
      <c r="AA79" s="26"/>
      <c r="AC79" s="30"/>
      <c r="AD79" s="121"/>
      <c r="AE79" s="19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6"/>
      <c r="BD79" s="30"/>
      <c r="BE79" s="121"/>
      <c r="BF79" s="19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  <c r="BZ79" s="204"/>
      <c r="CA79" s="204"/>
      <c r="CB79" s="204"/>
      <c r="CC79" s="26"/>
      <c r="CE79" s="30"/>
      <c r="CF79" s="121"/>
      <c r="CG79" s="113"/>
      <c r="CH79" s="115"/>
      <c r="CI79" s="115"/>
      <c r="CJ79" s="115"/>
      <c r="CK79" s="204"/>
      <c r="CL79" s="140"/>
      <c r="CM79" s="115"/>
      <c r="CN79" s="115"/>
      <c r="CO79" s="8"/>
      <c r="CP79" s="8"/>
      <c r="CQ79" s="8"/>
      <c r="CR79" s="8"/>
      <c r="CS79" s="26"/>
      <c r="CT79" s="1"/>
      <c r="CU79" s="27"/>
      <c r="CV79" s="120"/>
      <c r="CW79" s="29"/>
      <c r="CX79" s="114"/>
      <c r="CY79" s="114"/>
      <c r="CZ79" s="205"/>
      <c r="DA79" s="114"/>
      <c r="DB79" s="146"/>
      <c r="DC79" s="114"/>
      <c r="DD79" s="114"/>
      <c r="DE79" s="114"/>
      <c r="DF79" s="205"/>
      <c r="DG79" s="29"/>
      <c r="DH79" s="29"/>
      <c r="DI79" s="77"/>
      <c r="DJ79" s="1"/>
      <c r="DK79" s="27"/>
      <c r="DL79" s="120"/>
      <c r="DM79" s="29"/>
      <c r="DN79" s="114"/>
      <c r="DO79" s="114"/>
      <c r="DP79" s="114"/>
      <c r="DQ79" s="205"/>
      <c r="DR79" s="205"/>
      <c r="DS79" s="146"/>
      <c r="DT79" s="114"/>
      <c r="DU79" s="114"/>
      <c r="DV79" s="114"/>
      <c r="DW79" s="29"/>
      <c r="DX79" s="29"/>
      <c r="DY79" s="29"/>
      <c r="DZ79" s="29"/>
      <c r="EA79" s="77"/>
      <c r="EB79" s="1"/>
      <c r="EC79" s="27"/>
      <c r="ED79" s="120"/>
      <c r="EE79" s="29"/>
      <c r="EF79" s="281"/>
      <c r="EG79" s="281"/>
      <c r="EH79" s="281"/>
      <c r="EI79" s="146"/>
      <c r="EJ79" s="281"/>
      <c r="EK79" s="281"/>
      <c r="EL79" s="281"/>
      <c r="EM79" s="281"/>
      <c r="EN79" s="29"/>
      <c r="EO79" s="77"/>
      <c r="EP79" s="1"/>
      <c r="EQ79" s="27"/>
      <c r="ER79" s="120"/>
      <c r="ES79" s="29"/>
      <c r="ET79" s="281"/>
      <c r="EU79" s="281"/>
      <c r="EV79" s="281"/>
      <c r="EW79" s="146"/>
      <c r="EX79" s="281"/>
      <c r="EY79" s="281"/>
      <c r="EZ79" s="281"/>
      <c r="FA79" s="281"/>
      <c r="FB79" s="29"/>
      <c r="FC79" s="77"/>
      <c r="FD79" s="77"/>
      <c r="FE79" s="1"/>
      <c r="FF79" s="27"/>
      <c r="FG79" s="151"/>
      <c r="FH79" s="14"/>
      <c r="FI79" s="342"/>
      <c r="FJ79" s="342"/>
      <c r="FK79" s="342"/>
      <c r="FL79" s="342"/>
      <c r="FM79" s="342"/>
      <c r="FN79" s="342"/>
      <c r="FO79" s="342"/>
      <c r="FP79" s="26"/>
      <c r="FQ79" s="1"/>
      <c r="FR79" s="1"/>
    </row>
    <row r="80" spans="2:174" x14ac:dyDescent="0.2">
      <c r="B80" s="30"/>
      <c r="C80" s="121"/>
      <c r="D80" s="14" t="s">
        <v>4</v>
      </c>
      <c r="E80" s="343" t="s">
        <v>382</v>
      </c>
      <c r="F80" s="343"/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S80" s="343"/>
      <c r="T80" s="343"/>
      <c r="U80" s="343"/>
      <c r="V80" s="343"/>
      <c r="W80" s="343"/>
      <c r="X80" s="343"/>
      <c r="Y80" s="343"/>
      <c r="Z80" s="343"/>
      <c r="AA80" s="26"/>
      <c r="AC80" s="30"/>
      <c r="AD80" s="121"/>
      <c r="AE80" s="14" t="s">
        <v>4</v>
      </c>
      <c r="AF80" s="310" t="str">
        <f>+E80</f>
        <v>3.1.1.2.0 Seguridad Social</v>
      </c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26"/>
      <c r="BD80" s="30"/>
      <c r="BE80" s="121"/>
      <c r="BF80" s="14" t="s">
        <v>4</v>
      </c>
      <c r="BG80" s="310" t="str">
        <f>+AF80</f>
        <v>3.1.1.2.0 Seguridad Social</v>
      </c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  <c r="BR80" s="310"/>
      <c r="BS80" s="310"/>
      <c r="BT80" s="310"/>
      <c r="BU80" s="310"/>
      <c r="BV80" s="310"/>
      <c r="BW80" s="310"/>
      <c r="BX80" s="310"/>
      <c r="BY80" s="310"/>
      <c r="BZ80" s="310"/>
      <c r="CA80" s="310"/>
      <c r="CB80" s="310"/>
      <c r="CC80" s="26"/>
      <c r="CE80" s="30"/>
      <c r="CF80" s="121"/>
      <c r="CG80" s="14" t="s">
        <v>4</v>
      </c>
      <c r="CH80" s="310" t="str">
        <f>+E80</f>
        <v>3.1.1.2.0 Seguridad Social</v>
      </c>
      <c r="CI80" s="310"/>
      <c r="CJ80" s="310"/>
      <c r="CK80" s="310"/>
      <c r="CL80" s="310"/>
      <c r="CM80" s="310"/>
      <c r="CN80" s="310"/>
      <c r="CO80" s="310"/>
      <c r="CP80" s="310"/>
      <c r="CQ80" s="310"/>
      <c r="CR80" s="8"/>
      <c r="CS80" s="26"/>
      <c r="CT80" s="1"/>
      <c r="CU80" s="27"/>
      <c r="CV80" s="151"/>
      <c r="CW80" s="14" t="s">
        <v>4</v>
      </c>
      <c r="CX80" s="310" t="str">
        <f>+E80</f>
        <v>3.1.1.2.0 Seguridad Social</v>
      </c>
      <c r="CY80" s="310"/>
      <c r="CZ80" s="310"/>
      <c r="DA80" s="310"/>
      <c r="DB80" s="310"/>
      <c r="DC80" s="310"/>
      <c r="DD80" s="310"/>
      <c r="DE80" s="310"/>
      <c r="DF80" s="310"/>
      <c r="DG80" s="310"/>
      <c r="DH80" s="8"/>
      <c r="DI80" s="77"/>
      <c r="DJ80" s="1"/>
      <c r="DK80" s="27"/>
      <c r="DL80" s="151"/>
      <c r="DM80" s="14" t="s">
        <v>4</v>
      </c>
      <c r="DN80" s="310" t="str">
        <f>+E80</f>
        <v>3.1.1.2.0 Seguridad Social</v>
      </c>
      <c r="DO80" s="310"/>
      <c r="DP80" s="310"/>
      <c r="DQ80" s="310"/>
      <c r="DR80" s="310"/>
      <c r="DS80" s="310"/>
      <c r="DT80" s="310"/>
      <c r="DU80" s="310"/>
      <c r="DV80" s="310"/>
      <c r="DW80" s="310"/>
      <c r="DX80" s="249"/>
      <c r="DY80" s="249"/>
      <c r="DZ80" s="8"/>
      <c r="EA80" s="77"/>
      <c r="EB80" s="1"/>
      <c r="EC80" s="27"/>
      <c r="ED80" s="151"/>
      <c r="EE80" s="14" t="s">
        <v>4</v>
      </c>
      <c r="EF80" s="310" t="str">
        <f>+E80</f>
        <v>3.1.1.2.0 Seguridad Social</v>
      </c>
      <c r="EG80" s="310"/>
      <c r="EH80" s="310"/>
      <c r="EI80" s="310"/>
      <c r="EJ80" s="310"/>
      <c r="EK80" s="310"/>
      <c r="EL80" s="310"/>
      <c r="EM80" s="310"/>
      <c r="EN80" s="8"/>
      <c r="EO80" s="77"/>
      <c r="EP80" s="1"/>
      <c r="EQ80" s="27"/>
      <c r="ER80" s="151"/>
      <c r="ES80" s="14" t="s">
        <v>4</v>
      </c>
      <c r="ET80" s="310" t="str">
        <f>+E80</f>
        <v>3.1.1.2.0 Seguridad Social</v>
      </c>
      <c r="EU80" s="310"/>
      <c r="EV80" s="310"/>
      <c r="EW80" s="310"/>
      <c r="EX80" s="310"/>
      <c r="EY80" s="310"/>
      <c r="EZ80" s="310"/>
      <c r="FA80" s="310"/>
      <c r="FB80" s="8"/>
      <c r="FC80" s="77"/>
      <c r="FD80" s="77"/>
      <c r="FE80" s="1"/>
      <c r="FF80" s="27"/>
      <c r="FG80" s="151"/>
      <c r="FH80" s="14" t="s">
        <v>4</v>
      </c>
      <c r="FI80" s="310" t="str">
        <f>+EF80</f>
        <v>3.1.1.2.0 Seguridad Social</v>
      </c>
      <c r="FJ80" s="310"/>
      <c r="FK80" s="310"/>
      <c r="FL80" s="310"/>
      <c r="FM80" s="310"/>
      <c r="FN80" s="32"/>
      <c r="FO80" s="32"/>
      <c r="FP80" s="26"/>
      <c r="FQ80" s="1"/>
      <c r="FR80" s="1"/>
    </row>
    <row r="81" spans="2:174" x14ac:dyDescent="0.2">
      <c r="B81" s="33"/>
      <c r="C81" s="122"/>
      <c r="D81" s="15"/>
      <c r="E81" s="15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26"/>
      <c r="AC81" s="33"/>
      <c r="AD81" s="122"/>
      <c r="AE81" s="15"/>
      <c r="AF81" s="15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26"/>
      <c r="BD81" s="33"/>
      <c r="BE81" s="122"/>
      <c r="BF81" s="15"/>
      <c r="BG81" s="15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26"/>
      <c r="CE81" s="33"/>
      <c r="CF81" s="122"/>
      <c r="CG81" s="15"/>
      <c r="CH81" s="15"/>
      <c r="CI81" s="34"/>
      <c r="CJ81" s="34"/>
      <c r="CK81" s="34"/>
      <c r="CL81" s="141"/>
      <c r="CM81" s="6"/>
      <c r="CN81" s="6"/>
      <c r="CO81" s="8"/>
      <c r="CP81" s="8"/>
      <c r="CQ81" s="8"/>
      <c r="CR81" s="8"/>
      <c r="CS81" s="26"/>
      <c r="CT81" s="1"/>
      <c r="CU81" s="27"/>
      <c r="CV81" s="152"/>
      <c r="CW81" s="29"/>
      <c r="CX81" s="29"/>
      <c r="CY81" s="29"/>
      <c r="CZ81" s="29"/>
      <c r="DA81" s="29"/>
      <c r="DB81" s="147"/>
      <c r="DC81" s="29"/>
      <c r="DD81" s="29"/>
      <c r="DE81" s="29"/>
      <c r="DF81" s="29"/>
      <c r="DG81" s="29"/>
      <c r="DH81" s="8"/>
      <c r="DI81" s="77"/>
      <c r="DJ81" s="1"/>
      <c r="DK81" s="27"/>
      <c r="DL81" s="152"/>
      <c r="DM81" s="29"/>
      <c r="DN81" s="29"/>
      <c r="DO81" s="29"/>
      <c r="DP81" s="29"/>
      <c r="DQ81" s="29"/>
      <c r="DR81" s="29"/>
      <c r="DS81" s="147"/>
      <c r="DT81" s="29"/>
      <c r="DU81" s="29"/>
      <c r="DV81" s="29"/>
      <c r="DW81" s="29"/>
      <c r="DX81" s="29"/>
      <c r="DY81" s="29"/>
      <c r="DZ81" s="8"/>
      <c r="EA81" s="77"/>
      <c r="EB81" s="1"/>
      <c r="EC81" s="27"/>
      <c r="ED81" s="154"/>
      <c r="EE81" s="35"/>
      <c r="EF81" s="2"/>
      <c r="EG81" s="36"/>
      <c r="EH81" s="36"/>
      <c r="EI81" s="161"/>
      <c r="EJ81" s="8"/>
      <c r="EK81" s="8"/>
      <c r="EL81" s="8"/>
      <c r="EM81" s="8"/>
      <c r="EN81" s="8"/>
      <c r="EO81" s="26"/>
      <c r="EP81" s="1"/>
      <c r="EQ81" s="27"/>
      <c r="ER81" s="154"/>
      <c r="ES81" s="35"/>
      <c r="ET81" s="2"/>
      <c r="EU81" s="36"/>
      <c r="EV81" s="36"/>
      <c r="EW81" s="161"/>
      <c r="EX81" s="8"/>
      <c r="EY81" s="8"/>
      <c r="EZ81" s="8"/>
      <c r="FA81" s="8"/>
      <c r="FB81" s="8"/>
      <c r="FC81" s="26"/>
      <c r="FD81" s="26"/>
      <c r="FE81" s="1"/>
      <c r="FF81" s="27"/>
      <c r="FG81" s="151"/>
      <c r="FH81" s="31"/>
      <c r="FI81" s="31" t="s">
        <v>228</v>
      </c>
      <c r="FJ81" s="31"/>
      <c r="FK81" s="31"/>
      <c r="FL81" s="31"/>
      <c r="FM81" s="31"/>
      <c r="FN81" s="31"/>
      <c r="FO81" s="31"/>
      <c r="FP81" s="26"/>
      <c r="FQ81" s="1"/>
      <c r="FR81" s="1"/>
    </row>
    <row r="82" spans="2:174" ht="13.9" customHeight="1" x14ac:dyDescent="0.2">
      <c r="B82" s="33"/>
      <c r="C82" s="123"/>
      <c r="D82" s="333" t="s">
        <v>5</v>
      </c>
      <c r="E82" s="344"/>
      <c r="F82" s="351" t="s">
        <v>383</v>
      </c>
      <c r="G82" s="336"/>
      <c r="H82" s="352"/>
      <c r="I82" s="351" t="s">
        <v>384</v>
      </c>
      <c r="J82" s="336"/>
      <c r="K82" s="352"/>
      <c r="L82" s="351" t="s">
        <v>385</v>
      </c>
      <c r="M82" s="336"/>
      <c r="N82" s="352"/>
      <c r="O82" s="351" t="s">
        <v>386</v>
      </c>
      <c r="P82" s="336"/>
      <c r="Q82" s="352"/>
      <c r="R82" s="351" t="s">
        <v>387</v>
      </c>
      <c r="S82" s="336"/>
      <c r="T82" s="352"/>
      <c r="U82" s="351" t="s">
        <v>388</v>
      </c>
      <c r="V82" s="336"/>
      <c r="W82" s="352"/>
      <c r="X82" s="348" t="s">
        <v>239</v>
      </c>
      <c r="Y82" s="356"/>
      <c r="Z82" s="357"/>
      <c r="AA82" s="39"/>
      <c r="AC82" s="33"/>
      <c r="AD82" s="123"/>
      <c r="AE82" s="333" t="s">
        <v>5</v>
      </c>
      <c r="AF82" s="344"/>
      <c r="AG82" s="347" t="str">
        <f>+F82</f>
        <v>3.1.1.2.0 
Descentralizado 21</v>
      </c>
      <c r="AH82" s="347"/>
      <c r="AI82" s="348"/>
      <c r="AJ82" s="347" t="str">
        <f>+I82</f>
        <v>3.1.1.2.0 
Descentralizado 22</v>
      </c>
      <c r="AK82" s="347"/>
      <c r="AL82" s="348"/>
      <c r="AM82" s="347" t="str">
        <f>+L82</f>
        <v>3.1.1.2.0 
Descentralizado 23</v>
      </c>
      <c r="AN82" s="347"/>
      <c r="AO82" s="348"/>
      <c r="AP82" s="347" t="str">
        <f>+O82</f>
        <v>3.1.1.2.0 
Descentralizado 24</v>
      </c>
      <c r="AQ82" s="347"/>
      <c r="AR82" s="348"/>
      <c r="AS82" s="347" t="str">
        <f>+R82</f>
        <v>3.1.1.2.0 
Descentralizado 25</v>
      </c>
      <c r="AT82" s="347"/>
      <c r="AU82" s="348"/>
      <c r="AV82" s="347" t="str">
        <f>+U82</f>
        <v>3.1.1.2.0 
Descentralizado 26</v>
      </c>
      <c r="AW82" s="347"/>
      <c r="AX82" s="348"/>
      <c r="AY82" s="348" t="s">
        <v>239</v>
      </c>
      <c r="AZ82" s="356"/>
      <c r="BA82" s="357"/>
      <c r="BB82" s="39"/>
      <c r="BD82" s="33"/>
      <c r="BE82" s="123"/>
      <c r="BF82" s="333" t="s">
        <v>5</v>
      </c>
      <c r="BG82" s="344"/>
      <c r="BH82" s="347" t="str">
        <f>+F82</f>
        <v>3.1.1.2.0 
Descentralizado 21</v>
      </c>
      <c r="BI82" s="347"/>
      <c r="BJ82" s="348"/>
      <c r="BK82" s="347" t="str">
        <f>+I82</f>
        <v>3.1.1.2.0 
Descentralizado 22</v>
      </c>
      <c r="BL82" s="347"/>
      <c r="BM82" s="348"/>
      <c r="BN82" s="347" t="str">
        <f>+L82</f>
        <v>3.1.1.2.0 
Descentralizado 23</v>
      </c>
      <c r="BO82" s="347"/>
      <c r="BP82" s="348"/>
      <c r="BQ82" s="347" t="str">
        <f>+O82</f>
        <v>3.1.1.2.0 
Descentralizado 24</v>
      </c>
      <c r="BR82" s="347"/>
      <c r="BS82" s="348"/>
      <c r="BT82" s="347" t="str">
        <f>+R82</f>
        <v>3.1.1.2.0 
Descentralizado 25</v>
      </c>
      <c r="BU82" s="347"/>
      <c r="BV82" s="348"/>
      <c r="BW82" s="347" t="str">
        <f>+U82</f>
        <v>3.1.1.2.0 
Descentralizado 26</v>
      </c>
      <c r="BX82" s="347"/>
      <c r="BY82" s="348"/>
      <c r="BZ82" s="348" t="s">
        <v>239</v>
      </c>
      <c r="CA82" s="356"/>
      <c r="CB82" s="357"/>
      <c r="CC82" s="39"/>
      <c r="CE82" s="168"/>
      <c r="CF82" s="138"/>
      <c r="CG82" s="329" t="s">
        <v>5</v>
      </c>
      <c r="CH82" s="329"/>
      <c r="CI82" s="37">
        <v>2016</v>
      </c>
      <c r="CJ82" s="37">
        <v>2015</v>
      </c>
      <c r="CK82" s="37">
        <v>2014</v>
      </c>
      <c r="CL82" s="142"/>
      <c r="CM82" s="329" t="s">
        <v>5</v>
      </c>
      <c r="CN82" s="329"/>
      <c r="CO82" s="37">
        <v>2016</v>
      </c>
      <c r="CP82" s="37">
        <v>2015</v>
      </c>
      <c r="CQ82" s="37">
        <v>2014</v>
      </c>
      <c r="CR82" s="38"/>
      <c r="CS82" s="169"/>
      <c r="CT82" s="104"/>
      <c r="CU82" s="170"/>
      <c r="CV82" s="138"/>
      <c r="CW82" s="329" t="s">
        <v>5</v>
      </c>
      <c r="CX82" s="329"/>
      <c r="CY82" s="37">
        <v>2016</v>
      </c>
      <c r="CZ82" s="37">
        <v>2015</v>
      </c>
      <c r="DA82" s="37">
        <v>2014</v>
      </c>
      <c r="DB82" s="142"/>
      <c r="DC82" s="329" t="s">
        <v>5</v>
      </c>
      <c r="DD82" s="329"/>
      <c r="DE82" s="37">
        <v>2016</v>
      </c>
      <c r="DF82" s="37">
        <v>2015</v>
      </c>
      <c r="DG82" s="37">
        <v>2014</v>
      </c>
      <c r="DH82" s="38"/>
      <c r="DI82" s="40"/>
      <c r="DJ82" s="104"/>
      <c r="DK82" s="170"/>
      <c r="DL82" s="138"/>
      <c r="DM82" s="329" t="s">
        <v>5</v>
      </c>
      <c r="DN82" s="329"/>
      <c r="DO82" s="37" t="s">
        <v>198</v>
      </c>
      <c r="DP82" s="37" t="s">
        <v>199</v>
      </c>
      <c r="DQ82" s="37" t="s">
        <v>198</v>
      </c>
      <c r="DR82" s="37" t="s">
        <v>199</v>
      </c>
      <c r="DS82" s="142"/>
      <c r="DT82" s="329" t="s">
        <v>5</v>
      </c>
      <c r="DU82" s="329"/>
      <c r="DV82" s="37" t="s">
        <v>198</v>
      </c>
      <c r="DW82" s="37" t="s">
        <v>199</v>
      </c>
      <c r="DX82" s="37" t="s">
        <v>198</v>
      </c>
      <c r="DY82" s="37" t="s">
        <v>199</v>
      </c>
      <c r="DZ82" s="38"/>
      <c r="EA82" s="40"/>
      <c r="EB82" s="104"/>
      <c r="EC82" s="170"/>
      <c r="ED82" s="155"/>
      <c r="EE82" s="311" t="s">
        <v>5</v>
      </c>
      <c r="EF82" s="311"/>
      <c r="EG82" s="37">
        <v>2016</v>
      </c>
      <c r="EH82" s="37">
        <v>2015</v>
      </c>
      <c r="EI82" s="162"/>
      <c r="EJ82" s="311" t="s">
        <v>5</v>
      </c>
      <c r="EK82" s="311"/>
      <c r="EL82" s="37">
        <v>2016</v>
      </c>
      <c r="EM82" s="37">
        <v>2015</v>
      </c>
      <c r="EN82" s="43"/>
      <c r="EO82" s="171"/>
      <c r="EP82" s="104"/>
      <c r="EQ82" s="170"/>
      <c r="ER82" s="155"/>
      <c r="ES82" s="311" t="s">
        <v>5</v>
      </c>
      <c r="ET82" s="311"/>
      <c r="EU82" s="37">
        <v>2016</v>
      </c>
      <c r="EV82" s="37">
        <v>2015</v>
      </c>
      <c r="EW82" s="162"/>
      <c r="EX82" s="311" t="s">
        <v>5</v>
      </c>
      <c r="EY82" s="311"/>
      <c r="EZ82" s="37">
        <v>2016</v>
      </c>
      <c r="FA82" s="37">
        <v>2015</v>
      </c>
      <c r="FB82" s="43"/>
      <c r="FC82" s="171"/>
      <c r="FD82" s="171"/>
      <c r="FE82" s="104"/>
      <c r="FF82" s="27"/>
      <c r="FG82" s="330"/>
      <c r="FH82" s="333" t="s">
        <v>5</v>
      </c>
      <c r="FI82" s="333"/>
      <c r="FJ82" s="336" t="s">
        <v>144</v>
      </c>
      <c r="FK82" s="336" t="s">
        <v>229</v>
      </c>
      <c r="FL82" s="336" t="s">
        <v>230</v>
      </c>
      <c r="FM82" s="336" t="s">
        <v>231</v>
      </c>
      <c r="FN82" s="336" t="s">
        <v>232</v>
      </c>
      <c r="FO82" s="339"/>
      <c r="FP82" s="26"/>
      <c r="FQ82" s="1"/>
      <c r="FR82" s="1"/>
    </row>
    <row r="83" spans="2:174" ht="27.6" customHeight="1" x14ac:dyDescent="0.2">
      <c r="B83" s="33"/>
      <c r="C83" s="124"/>
      <c r="D83" s="334"/>
      <c r="E83" s="345"/>
      <c r="F83" s="353"/>
      <c r="G83" s="354"/>
      <c r="H83" s="355"/>
      <c r="I83" s="353"/>
      <c r="J83" s="354"/>
      <c r="K83" s="355"/>
      <c r="L83" s="353"/>
      <c r="M83" s="354"/>
      <c r="N83" s="355"/>
      <c r="O83" s="353"/>
      <c r="P83" s="354"/>
      <c r="Q83" s="355"/>
      <c r="R83" s="353"/>
      <c r="S83" s="354"/>
      <c r="T83" s="355"/>
      <c r="U83" s="353"/>
      <c r="V83" s="354"/>
      <c r="W83" s="355"/>
      <c r="X83" s="350"/>
      <c r="Y83" s="358"/>
      <c r="Z83" s="359"/>
      <c r="AA83" s="39"/>
      <c r="AC83" s="33"/>
      <c r="AD83" s="124"/>
      <c r="AE83" s="334"/>
      <c r="AF83" s="345"/>
      <c r="AG83" s="349"/>
      <c r="AH83" s="349"/>
      <c r="AI83" s="350"/>
      <c r="AJ83" s="349"/>
      <c r="AK83" s="349"/>
      <c r="AL83" s="350"/>
      <c r="AM83" s="349"/>
      <c r="AN83" s="349"/>
      <c r="AO83" s="350"/>
      <c r="AP83" s="349"/>
      <c r="AQ83" s="349"/>
      <c r="AR83" s="350"/>
      <c r="AS83" s="349"/>
      <c r="AT83" s="349"/>
      <c r="AU83" s="350"/>
      <c r="AV83" s="349"/>
      <c r="AW83" s="349"/>
      <c r="AX83" s="350"/>
      <c r="AY83" s="350"/>
      <c r="AZ83" s="358"/>
      <c r="BA83" s="359"/>
      <c r="BB83" s="39"/>
      <c r="BD83" s="33"/>
      <c r="BE83" s="124"/>
      <c r="BF83" s="334"/>
      <c r="BG83" s="345"/>
      <c r="BH83" s="349"/>
      <c r="BI83" s="349"/>
      <c r="BJ83" s="350"/>
      <c r="BK83" s="349"/>
      <c r="BL83" s="349"/>
      <c r="BM83" s="350"/>
      <c r="BN83" s="349"/>
      <c r="BO83" s="349"/>
      <c r="BP83" s="350"/>
      <c r="BQ83" s="349"/>
      <c r="BR83" s="349"/>
      <c r="BS83" s="350"/>
      <c r="BT83" s="349"/>
      <c r="BU83" s="349"/>
      <c r="BV83" s="350"/>
      <c r="BW83" s="349"/>
      <c r="BX83" s="349"/>
      <c r="BY83" s="350"/>
      <c r="BZ83" s="350"/>
      <c r="CA83" s="358"/>
      <c r="CB83" s="359"/>
      <c r="CC83" s="39"/>
      <c r="CE83" s="33"/>
      <c r="CF83" s="126"/>
      <c r="CG83" s="197"/>
      <c r="CH83" s="197"/>
      <c r="CI83" s="41"/>
      <c r="CJ83" s="41"/>
      <c r="CK83" s="41"/>
      <c r="CL83" s="141"/>
      <c r="CM83" s="6"/>
      <c r="CN83" s="6"/>
      <c r="CO83" s="8"/>
      <c r="CP83" s="8"/>
      <c r="CQ83" s="8"/>
      <c r="CR83" s="42"/>
      <c r="CS83" s="26"/>
      <c r="CT83" s="1"/>
      <c r="CU83" s="27"/>
      <c r="CV83" s="153"/>
      <c r="CW83" s="29"/>
      <c r="CX83" s="29"/>
      <c r="CY83" s="29"/>
      <c r="CZ83" s="29"/>
      <c r="DA83" s="29"/>
      <c r="DB83" s="148"/>
      <c r="DC83" s="29"/>
      <c r="DD83" s="29"/>
      <c r="DE83" s="29"/>
      <c r="DF83" s="29"/>
      <c r="DG83" s="29"/>
      <c r="DH83" s="42"/>
      <c r="DI83" s="77"/>
      <c r="DJ83" s="1"/>
      <c r="DK83" s="27"/>
      <c r="DL83" s="153"/>
      <c r="DM83" s="29"/>
      <c r="DN83" s="29"/>
      <c r="DO83" s="29"/>
      <c r="DP83" s="29"/>
      <c r="DQ83" s="29"/>
      <c r="DR83" s="29"/>
      <c r="DS83" s="148"/>
      <c r="DT83" s="29"/>
      <c r="DU83" s="29"/>
      <c r="DV83" s="29"/>
      <c r="DW83" s="29"/>
      <c r="DX83" s="29"/>
      <c r="DY83" s="29"/>
      <c r="DZ83" s="42"/>
      <c r="EA83" s="77"/>
      <c r="EB83" s="1"/>
      <c r="EC83" s="27"/>
      <c r="ED83" s="156"/>
      <c r="EE83" s="6"/>
      <c r="EF83" s="197"/>
      <c r="EG83" s="5"/>
      <c r="EH83" s="5"/>
      <c r="EI83" s="154"/>
      <c r="EJ83" s="8"/>
      <c r="EK83" s="8"/>
      <c r="EL83" s="8"/>
      <c r="EM83" s="8"/>
      <c r="EN83" s="42"/>
      <c r="EO83" s="26"/>
      <c r="EP83" s="1"/>
      <c r="EQ83" s="27"/>
      <c r="ER83" s="156"/>
      <c r="ES83" s="6"/>
      <c r="ET83" s="197"/>
      <c r="EU83" s="5"/>
      <c r="EV83" s="5"/>
      <c r="EW83" s="154"/>
      <c r="EX83" s="8"/>
      <c r="EY83" s="8"/>
      <c r="EZ83" s="8"/>
      <c r="FA83" s="8"/>
      <c r="FB83" s="42"/>
      <c r="FC83" s="26"/>
      <c r="FD83" s="26"/>
      <c r="FE83" s="1"/>
      <c r="FF83" s="27"/>
      <c r="FG83" s="331"/>
      <c r="FH83" s="334"/>
      <c r="FI83" s="334"/>
      <c r="FJ83" s="337"/>
      <c r="FK83" s="337"/>
      <c r="FL83" s="337"/>
      <c r="FM83" s="337"/>
      <c r="FN83" s="337"/>
      <c r="FO83" s="340"/>
      <c r="FP83" s="26"/>
      <c r="FQ83" s="1"/>
      <c r="FR83" s="1"/>
    </row>
    <row r="84" spans="2:174" ht="13.9" customHeight="1" x14ac:dyDescent="0.2">
      <c r="B84" s="33"/>
      <c r="C84" s="125"/>
      <c r="D84" s="335"/>
      <c r="E84" s="346"/>
      <c r="F84" s="134">
        <v>2016</v>
      </c>
      <c r="G84" s="135">
        <v>2015</v>
      </c>
      <c r="H84" s="135">
        <v>2014</v>
      </c>
      <c r="I84" s="134">
        <v>2016</v>
      </c>
      <c r="J84" s="135">
        <v>2015</v>
      </c>
      <c r="K84" s="135">
        <v>2014</v>
      </c>
      <c r="L84" s="134">
        <v>2016</v>
      </c>
      <c r="M84" s="135">
        <v>2015</v>
      </c>
      <c r="N84" s="135">
        <v>2014</v>
      </c>
      <c r="O84" s="134">
        <v>2016</v>
      </c>
      <c r="P84" s="135">
        <v>2015</v>
      </c>
      <c r="Q84" s="135">
        <v>2014</v>
      </c>
      <c r="R84" s="134">
        <v>2016</v>
      </c>
      <c r="S84" s="135">
        <v>2015</v>
      </c>
      <c r="T84" s="135">
        <v>2014</v>
      </c>
      <c r="U84" s="134">
        <v>2016</v>
      </c>
      <c r="V84" s="135">
        <v>2015</v>
      </c>
      <c r="W84" s="135">
        <v>2014</v>
      </c>
      <c r="X84" s="134">
        <v>2016</v>
      </c>
      <c r="Y84" s="135">
        <v>2015</v>
      </c>
      <c r="Z84" s="136">
        <v>2014</v>
      </c>
      <c r="AA84" s="39"/>
      <c r="AC84" s="33"/>
      <c r="AD84" s="125"/>
      <c r="AE84" s="335"/>
      <c r="AF84" s="346"/>
      <c r="AG84" s="134">
        <v>2016</v>
      </c>
      <c r="AH84" s="135">
        <v>2015</v>
      </c>
      <c r="AI84" s="135">
        <v>2014</v>
      </c>
      <c r="AJ84" s="134">
        <v>2016</v>
      </c>
      <c r="AK84" s="135">
        <v>2015</v>
      </c>
      <c r="AL84" s="135">
        <v>2014</v>
      </c>
      <c r="AM84" s="134">
        <v>2016</v>
      </c>
      <c r="AN84" s="135">
        <v>2015</v>
      </c>
      <c r="AO84" s="135">
        <v>2014</v>
      </c>
      <c r="AP84" s="134">
        <v>2016</v>
      </c>
      <c r="AQ84" s="135">
        <v>2015</v>
      </c>
      <c r="AR84" s="135">
        <v>2014</v>
      </c>
      <c r="AS84" s="134">
        <v>2016</v>
      </c>
      <c r="AT84" s="135">
        <v>2015</v>
      </c>
      <c r="AU84" s="135">
        <v>2014</v>
      </c>
      <c r="AV84" s="134">
        <v>2016</v>
      </c>
      <c r="AW84" s="135">
        <v>2015</v>
      </c>
      <c r="AX84" s="135">
        <v>2014</v>
      </c>
      <c r="AY84" s="134">
        <v>2016</v>
      </c>
      <c r="AZ84" s="135">
        <v>2015</v>
      </c>
      <c r="BA84" s="136">
        <v>2014</v>
      </c>
      <c r="BB84" s="39"/>
      <c r="BD84" s="33"/>
      <c r="BE84" s="125"/>
      <c r="BF84" s="335"/>
      <c r="BG84" s="346"/>
      <c r="BH84" s="134">
        <v>2016</v>
      </c>
      <c r="BI84" s="135">
        <v>2015</v>
      </c>
      <c r="BJ84" s="135">
        <v>2014</v>
      </c>
      <c r="BK84" s="134">
        <v>2016</v>
      </c>
      <c r="BL84" s="135">
        <v>2015</v>
      </c>
      <c r="BM84" s="135">
        <v>2014</v>
      </c>
      <c r="BN84" s="134">
        <v>2016</v>
      </c>
      <c r="BO84" s="135">
        <v>2015</v>
      </c>
      <c r="BP84" s="135">
        <v>2014</v>
      </c>
      <c r="BQ84" s="134">
        <v>2016</v>
      </c>
      <c r="BR84" s="135">
        <v>2015</v>
      </c>
      <c r="BS84" s="135">
        <v>2014</v>
      </c>
      <c r="BT84" s="134">
        <v>2016</v>
      </c>
      <c r="BU84" s="135">
        <v>2015</v>
      </c>
      <c r="BV84" s="135">
        <v>2014</v>
      </c>
      <c r="BW84" s="134">
        <v>2016</v>
      </c>
      <c r="BX84" s="135">
        <v>2015</v>
      </c>
      <c r="BY84" s="135">
        <v>2014</v>
      </c>
      <c r="BZ84" s="134">
        <v>2016</v>
      </c>
      <c r="CA84" s="135">
        <v>2015</v>
      </c>
      <c r="CB84" s="136">
        <v>2014</v>
      </c>
      <c r="CC84" s="39"/>
      <c r="CE84" s="33"/>
      <c r="CF84" s="127"/>
      <c r="CG84" s="325" t="s">
        <v>6</v>
      </c>
      <c r="CH84" s="325"/>
      <c r="CI84" s="44">
        <f>CI85+CI95+CI99</f>
        <v>0</v>
      </c>
      <c r="CJ84" s="44">
        <f t="shared" ref="CJ84" si="162">CJ85+CJ95+CJ99</f>
        <v>0</v>
      </c>
      <c r="CK84" s="44">
        <f t="shared" ref="CK84" si="163">CK85+CK95+CK99</f>
        <v>0</v>
      </c>
      <c r="CL84" s="143"/>
      <c r="CM84" s="325" t="s">
        <v>7</v>
      </c>
      <c r="CN84" s="325"/>
      <c r="CO84" s="44">
        <f>CO85+CO90+CO101+CO106+CO113+CO121</f>
        <v>0</v>
      </c>
      <c r="CP84" s="44">
        <f t="shared" ref="CP84" si="164">CP85+CP90+CP101+CP106+CP113+CP121</f>
        <v>0</v>
      </c>
      <c r="CQ84" s="44">
        <f t="shared" ref="CQ84" si="165">CQ85+CQ90+CQ101+CQ106+CQ113+CQ121</f>
        <v>0</v>
      </c>
      <c r="CR84" s="45"/>
      <c r="CS84" s="46"/>
      <c r="CT84" s="1"/>
      <c r="CU84" s="27"/>
      <c r="CV84" s="130"/>
      <c r="CW84" s="322" t="s">
        <v>102</v>
      </c>
      <c r="CX84" s="322"/>
      <c r="CY84" s="47">
        <f>CY85+CY96</f>
        <v>0</v>
      </c>
      <c r="CZ84" s="47">
        <f t="shared" ref="CZ84" si="166">CZ85+CZ96</f>
        <v>0</v>
      </c>
      <c r="DA84" s="47">
        <f t="shared" ref="DA84" si="167">DA85+DA96</f>
        <v>0</v>
      </c>
      <c r="DB84" s="143"/>
      <c r="DC84" s="322" t="s">
        <v>103</v>
      </c>
      <c r="DD84" s="322"/>
      <c r="DE84" s="47">
        <f>DE85+DE96</f>
        <v>0</v>
      </c>
      <c r="DF84" s="47">
        <f t="shared" ref="DF84" si="168">DF85+DF96</f>
        <v>0</v>
      </c>
      <c r="DG84" s="47">
        <f t="shared" ref="DG84" si="169">DG85+DG96</f>
        <v>0</v>
      </c>
      <c r="DH84" s="42"/>
      <c r="DI84" s="77"/>
      <c r="DJ84" s="1"/>
      <c r="DK84" s="27"/>
      <c r="DL84" s="130"/>
      <c r="DM84" s="322" t="s">
        <v>102</v>
      </c>
      <c r="DN84" s="322"/>
      <c r="DO84" s="49">
        <f>IF((CY84-CZ84)&gt;0,0,-CY84+CZ84)</f>
        <v>0</v>
      </c>
      <c r="DP84" s="49">
        <f>IF((CY84-CZ84)&gt;0,+CY84-CZ84,0)</f>
        <v>0</v>
      </c>
      <c r="DQ84" s="49">
        <f>IF((CZ84-DA84)&gt;0,0,-CZ84+DA84)</f>
        <v>0</v>
      </c>
      <c r="DR84" s="49">
        <f>IF((CZ84-DA84)&gt;0,+CZ84-DA84,0)</f>
        <v>0</v>
      </c>
      <c r="DS84" s="143"/>
      <c r="DT84" s="322" t="s">
        <v>103</v>
      </c>
      <c r="DU84" s="322"/>
      <c r="DV84" s="49">
        <f>IF((DE84-DF84)&gt;0,+DE84-DF84,0)</f>
        <v>0</v>
      </c>
      <c r="DW84" s="49">
        <f>IF((DE84-DF84)&gt;0,0,-DE84+DF84)</f>
        <v>0</v>
      </c>
      <c r="DX84" s="49">
        <f>IF((DF84-DG84)&gt;0,+DF84-DG84,0)</f>
        <v>0</v>
      </c>
      <c r="DY84" s="49">
        <f>IF((DF84-DG84)&gt;0,0,-DF84+DG84)</f>
        <v>0</v>
      </c>
      <c r="DZ84" s="42"/>
      <c r="EA84" s="77"/>
      <c r="EB84" s="1"/>
      <c r="EC84" s="27"/>
      <c r="ED84" s="157"/>
      <c r="EE84" s="200"/>
      <c r="EF84" s="3"/>
      <c r="EG84" s="52"/>
      <c r="EH84" s="52"/>
      <c r="EI84" s="160"/>
      <c r="EJ84" s="8"/>
      <c r="EK84" s="8"/>
      <c r="EL84" s="8"/>
      <c r="EM84" s="8"/>
      <c r="EN84" s="42"/>
      <c r="EO84" s="26"/>
      <c r="EP84" s="1"/>
      <c r="EQ84" s="27"/>
      <c r="ER84" s="157"/>
      <c r="ES84" s="200"/>
      <c r="ET84" s="3"/>
      <c r="EU84" s="52"/>
      <c r="EV84" s="52"/>
      <c r="EW84" s="160"/>
      <c r="EX84" s="8"/>
      <c r="EY84" s="8"/>
      <c r="EZ84" s="8"/>
      <c r="FA84" s="8"/>
      <c r="FB84" s="42"/>
      <c r="FC84" s="26"/>
      <c r="FD84" s="26"/>
      <c r="FE84" s="1"/>
      <c r="FF84" s="27"/>
      <c r="FG84" s="332"/>
      <c r="FH84" s="335"/>
      <c r="FI84" s="335"/>
      <c r="FJ84" s="338"/>
      <c r="FK84" s="338"/>
      <c r="FL84" s="338"/>
      <c r="FM84" s="338"/>
      <c r="FN84" s="338"/>
      <c r="FO84" s="341"/>
      <c r="FP84" s="26"/>
      <c r="FQ84" s="1"/>
      <c r="FR84" s="1"/>
    </row>
    <row r="85" spans="2:174" ht="13.9" customHeight="1" x14ac:dyDescent="0.2">
      <c r="B85" s="33"/>
      <c r="C85" s="126"/>
      <c r="D85" s="327"/>
      <c r="E85" s="327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7"/>
      <c r="Y85" s="206"/>
      <c r="Z85" s="208"/>
      <c r="AA85" s="26"/>
      <c r="AC85" s="33"/>
      <c r="AD85" s="126"/>
      <c r="AE85" s="328"/>
      <c r="AF85" s="328"/>
      <c r="AG85" s="254"/>
      <c r="AH85" s="254"/>
      <c r="AI85" s="254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7"/>
      <c r="AZ85" s="206"/>
      <c r="BA85" s="208"/>
      <c r="BB85" s="26"/>
      <c r="BD85" s="33"/>
      <c r="BE85" s="126"/>
      <c r="BF85" s="328"/>
      <c r="BG85" s="328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7"/>
      <c r="CA85" s="206"/>
      <c r="CB85" s="208"/>
      <c r="CC85" s="26"/>
      <c r="CE85" s="33"/>
      <c r="CF85" s="127"/>
      <c r="CG85" s="322" t="s">
        <v>8</v>
      </c>
      <c r="CH85" s="322"/>
      <c r="CI85" s="50">
        <f>SUM(CI86:CI93)</f>
        <v>0</v>
      </c>
      <c r="CJ85" s="50">
        <f t="shared" ref="CJ85" si="170">SUM(CJ86:CJ93)</f>
        <v>0</v>
      </c>
      <c r="CK85" s="50">
        <f t="shared" ref="CK85" si="171">SUM(CK86:CK93)</f>
        <v>0</v>
      </c>
      <c r="CL85" s="143"/>
      <c r="CM85" s="325" t="s">
        <v>9</v>
      </c>
      <c r="CN85" s="325"/>
      <c r="CO85" s="50">
        <f>SUM(CO86:CO88)</f>
        <v>0</v>
      </c>
      <c r="CP85" s="50">
        <f t="shared" ref="CP85" si="172">SUM(CP86:CP88)</f>
        <v>0</v>
      </c>
      <c r="CQ85" s="50">
        <f t="shared" ref="CQ85" si="173">SUM(CQ86:CQ88)</f>
        <v>0</v>
      </c>
      <c r="CR85" s="51"/>
      <c r="CS85" s="26"/>
      <c r="CT85" s="1"/>
      <c r="CU85" s="27"/>
      <c r="CV85" s="130"/>
      <c r="CW85" s="308" t="s">
        <v>104</v>
      </c>
      <c r="CX85" s="308"/>
      <c r="CY85" s="47">
        <f>SUM(CY86:CY92)</f>
        <v>0</v>
      </c>
      <c r="CZ85" s="47">
        <f t="shared" ref="CZ85" si="174">SUM(CZ86:CZ92)</f>
        <v>0</v>
      </c>
      <c r="DA85" s="47">
        <f t="shared" ref="DA85" si="175">SUM(DA86:DA92)</f>
        <v>0</v>
      </c>
      <c r="DB85" s="143"/>
      <c r="DC85" s="308" t="s">
        <v>105</v>
      </c>
      <c r="DD85" s="308"/>
      <c r="DE85" s="47">
        <f>SUM(DE86:DE93)</f>
        <v>0</v>
      </c>
      <c r="DF85" s="47">
        <f t="shared" ref="DF85" si="176">SUM(DF86:DF93)</f>
        <v>0</v>
      </c>
      <c r="DG85" s="47">
        <f t="shared" ref="DG85" si="177">SUM(DG86:DG93)</f>
        <v>0</v>
      </c>
      <c r="DH85" s="42"/>
      <c r="DI85" s="77"/>
      <c r="DJ85" s="1"/>
      <c r="DK85" s="27"/>
      <c r="DL85" s="130"/>
      <c r="DM85" s="308" t="s">
        <v>104</v>
      </c>
      <c r="DN85" s="308"/>
      <c r="DO85" s="49">
        <f t="shared" ref="DO85:DO92" si="178">IF((CY85-CZ85)&gt;0,0,-CY85+CZ85)</f>
        <v>0</v>
      </c>
      <c r="DP85" s="49">
        <f t="shared" ref="DP85:DP92" si="179">IF((CY85-CZ85)&gt;0,+CY85-CZ85,0)</f>
        <v>0</v>
      </c>
      <c r="DQ85" s="49">
        <f t="shared" ref="DQ85:DQ92" si="180">IF((CZ85-DA85)&gt;0,0,-CZ85+DA85)</f>
        <v>0</v>
      </c>
      <c r="DR85" s="49">
        <f t="shared" ref="DR85:DR92" si="181">IF((CZ85-DA85)&gt;0,+CZ85-DA85,0)</f>
        <v>0</v>
      </c>
      <c r="DS85" s="143"/>
      <c r="DT85" s="308" t="s">
        <v>105</v>
      </c>
      <c r="DU85" s="308"/>
      <c r="DV85" s="49">
        <f t="shared" ref="DV85:DV93" si="182">IF((DE85-DF85)&gt;0,+DE85-DF85,0)</f>
        <v>0</v>
      </c>
      <c r="DW85" s="49">
        <f t="shared" ref="DW85:DW93" si="183">IF((DE85-DF85)&gt;0,0,-DE85+DF85)</f>
        <v>0</v>
      </c>
      <c r="DX85" s="49">
        <f t="shared" ref="DX85:DX93" si="184">IF((DF85-DG85)&gt;0,+DF85-DG85,0)</f>
        <v>0</v>
      </c>
      <c r="DY85" s="49">
        <f t="shared" ref="DY85:DY93" si="185">IF((DF85-DG85)&gt;0,0,-DF85+DG85)</f>
        <v>0</v>
      </c>
      <c r="DZ85" s="42"/>
      <c r="EA85" s="77"/>
      <c r="EB85" s="1"/>
      <c r="EC85" s="27"/>
      <c r="ED85" s="157"/>
      <c r="EE85" s="312" t="s">
        <v>226</v>
      </c>
      <c r="EF85" s="312"/>
      <c r="EG85" s="52"/>
      <c r="EH85" s="52"/>
      <c r="EI85" s="160"/>
      <c r="EJ85" s="312" t="s">
        <v>201</v>
      </c>
      <c r="EK85" s="312"/>
      <c r="EL85" s="52"/>
      <c r="EM85" s="52"/>
      <c r="EN85" s="42"/>
      <c r="EO85" s="26"/>
      <c r="EP85" s="1"/>
      <c r="EQ85" s="27"/>
      <c r="ER85" s="157"/>
      <c r="ES85" s="312" t="s">
        <v>226</v>
      </c>
      <c r="ET85" s="312"/>
      <c r="EU85" s="52"/>
      <c r="EV85" s="52"/>
      <c r="EW85" s="160"/>
      <c r="EX85" s="312" t="s">
        <v>201</v>
      </c>
      <c r="EY85" s="312"/>
      <c r="EZ85" s="52"/>
      <c r="FA85" s="52"/>
      <c r="FB85" s="42"/>
      <c r="FC85" s="26"/>
      <c r="FD85" s="26"/>
      <c r="FE85" s="1"/>
      <c r="FF85" s="27"/>
      <c r="FG85" s="157"/>
      <c r="FH85" s="55"/>
      <c r="FI85" s="195"/>
      <c r="FJ85" s="56"/>
      <c r="FK85" s="57"/>
      <c r="FL85" s="200"/>
      <c r="FM85" s="200"/>
      <c r="FN85" s="55"/>
      <c r="FO85" s="58"/>
      <c r="FP85" s="26"/>
      <c r="FQ85" s="1"/>
      <c r="FR85" s="1"/>
    </row>
    <row r="86" spans="2:174" ht="13.9" customHeight="1" x14ac:dyDescent="0.2">
      <c r="B86" s="33"/>
      <c r="C86" s="127">
        <v>4000</v>
      </c>
      <c r="D86" s="233" t="s">
        <v>6</v>
      </c>
      <c r="E86" s="233"/>
      <c r="F86" s="210">
        <f>+F87+F96+F99</f>
        <v>0</v>
      </c>
      <c r="G86" s="210">
        <f t="shared" ref="G86" si="186">+G87+G96+G99</f>
        <v>0</v>
      </c>
      <c r="H86" s="210">
        <f t="shared" ref="H86" si="187">+H87+H96+H99</f>
        <v>0</v>
      </c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21">
        <f t="shared" ref="X86:X117" si="188">+F86+I86+L86+O86+R86+U86</f>
        <v>0</v>
      </c>
      <c r="Y86" s="210">
        <f t="shared" ref="Y86:Y117" si="189">+G86+J86+M86+P86+S86+V86</f>
        <v>0</v>
      </c>
      <c r="Z86" s="212">
        <f t="shared" ref="Z86:Z117" si="190">+H86+K86+N86+Q86+T86+W86</f>
        <v>0</v>
      </c>
      <c r="AA86" s="46"/>
      <c r="AC86" s="27"/>
      <c r="AD86" s="131">
        <v>1000</v>
      </c>
      <c r="AE86" s="232" t="s">
        <v>469</v>
      </c>
      <c r="AF86" s="232"/>
      <c r="AG86" s="235">
        <f>+AG87+AG95</f>
        <v>0</v>
      </c>
      <c r="AH86" s="235">
        <f t="shared" ref="AH86" si="191">+AH87+AH95</f>
        <v>0</v>
      </c>
      <c r="AI86" s="235">
        <f t="shared" ref="AI86" si="192">+AI87+AI95</f>
        <v>0</v>
      </c>
      <c r="AJ86" s="235"/>
      <c r="AK86" s="235"/>
      <c r="AL86" s="235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21">
        <f t="shared" ref="AY86:AY135" si="193">+AG86+AJ86+AM86+AP86+AS86+AV86</f>
        <v>0</v>
      </c>
      <c r="AZ86" s="210">
        <f t="shared" ref="AZ86:AZ135" si="194">+AH86+AK86+AN86+AQ86+AT86+AW86</f>
        <v>0</v>
      </c>
      <c r="BA86" s="212">
        <f t="shared" ref="BA86:BA135" si="195">+AI86+AL86+AO86+AR86+AU86+AX86</f>
        <v>0</v>
      </c>
      <c r="BB86" s="46"/>
      <c r="BD86" s="27"/>
      <c r="BE86" s="131"/>
      <c r="BF86" s="232" t="s">
        <v>513</v>
      </c>
      <c r="BG86" s="232"/>
      <c r="BH86" s="235"/>
      <c r="BI86" s="235"/>
      <c r="BJ86" s="235"/>
      <c r="BK86" s="235"/>
      <c r="BL86" s="235"/>
      <c r="BM86" s="235"/>
      <c r="BN86" s="210"/>
      <c r="BO86" s="210"/>
      <c r="BP86" s="210"/>
      <c r="BQ86" s="210"/>
      <c r="BR86" s="210"/>
      <c r="BS86" s="210"/>
      <c r="BT86" s="210"/>
      <c r="BU86" s="210"/>
      <c r="BV86" s="210"/>
      <c r="BW86" s="210"/>
      <c r="BX86" s="210"/>
      <c r="BY86" s="210"/>
      <c r="BZ86" s="221">
        <f t="shared" ref="BZ86:BZ141" si="196">+BH86+BK86+BN86+BQ86+BT86+BW86</f>
        <v>0</v>
      </c>
      <c r="CA86" s="210">
        <f t="shared" ref="CA86:CA141" si="197">+BI86+BL86+BO86+BR86+BU86+BX86</f>
        <v>0</v>
      </c>
      <c r="CB86" s="212">
        <f t="shared" ref="CB86:CB141" si="198">+BJ86+BM86+BP86+BS86+BV86+BY86</f>
        <v>0</v>
      </c>
      <c r="CC86" s="46"/>
      <c r="CE86" s="33"/>
      <c r="CF86" s="126" t="s">
        <v>60</v>
      </c>
      <c r="CG86" s="319" t="s">
        <v>10</v>
      </c>
      <c r="CH86" s="319"/>
      <c r="CI86" s="54">
        <f t="shared" ref="CI86:CK93" si="199">+X88</f>
        <v>0</v>
      </c>
      <c r="CJ86" s="54">
        <f t="shared" si="199"/>
        <v>0</v>
      </c>
      <c r="CK86" s="54">
        <f t="shared" si="199"/>
        <v>0</v>
      </c>
      <c r="CL86" s="143" t="s">
        <v>75</v>
      </c>
      <c r="CM86" s="319" t="s">
        <v>11</v>
      </c>
      <c r="CN86" s="319"/>
      <c r="CO86" s="54">
        <f t="shared" ref="CO86:CQ88" si="200">+X107</f>
        <v>0</v>
      </c>
      <c r="CP86" s="54">
        <f t="shared" si="200"/>
        <v>0</v>
      </c>
      <c r="CQ86" s="54">
        <f t="shared" si="200"/>
        <v>0</v>
      </c>
      <c r="CR86" s="51"/>
      <c r="CS86" s="26"/>
      <c r="CT86" s="1"/>
      <c r="CU86" s="27"/>
      <c r="CV86" s="130" t="s">
        <v>158</v>
      </c>
      <c r="CW86" s="319" t="s">
        <v>106</v>
      </c>
      <c r="CX86" s="319"/>
      <c r="CY86" s="54">
        <f t="shared" ref="CY86:DA92" si="201">+AY88</f>
        <v>0</v>
      </c>
      <c r="CZ86" s="54">
        <f t="shared" si="201"/>
        <v>0</v>
      </c>
      <c r="DA86" s="54">
        <f t="shared" si="201"/>
        <v>0</v>
      </c>
      <c r="DB86" s="143" t="s">
        <v>174</v>
      </c>
      <c r="DC86" s="319" t="s">
        <v>107</v>
      </c>
      <c r="DD86" s="319"/>
      <c r="DE86" s="54">
        <f t="shared" ref="DE86:DG93" si="202">+AY107</f>
        <v>0</v>
      </c>
      <c r="DF86" s="54">
        <f t="shared" si="202"/>
        <v>0</v>
      </c>
      <c r="DG86" s="54">
        <f t="shared" si="202"/>
        <v>0</v>
      </c>
      <c r="DH86" s="42"/>
      <c r="DI86" s="77"/>
      <c r="DJ86" s="1"/>
      <c r="DK86" s="27"/>
      <c r="DL86" s="130" t="s">
        <v>158</v>
      </c>
      <c r="DM86" s="319" t="s">
        <v>106</v>
      </c>
      <c r="DN86" s="319"/>
      <c r="DO86" s="54">
        <f t="shared" si="178"/>
        <v>0</v>
      </c>
      <c r="DP86" s="54">
        <f t="shared" si="179"/>
        <v>0</v>
      </c>
      <c r="DQ86" s="54">
        <f t="shared" si="180"/>
        <v>0</v>
      </c>
      <c r="DR86" s="54">
        <f t="shared" si="181"/>
        <v>0</v>
      </c>
      <c r="DS86" s="143" t="s">
        <v>174</v>
      </c>
      <c r="DT86" s="319" t="s">
        <v>107</v>
      </c>
      <c r="DU86" s="319"/>
      <c r="DV86" s="54">
        <f t="shared" si="182"/>
        <v>0</v>
      </c>
      <c r="DW86" s="54">
        <f t="shared" si="183"/>
        <v>0</v>
      </c>
      <c r="DX86" s="54">
        <f t="shared" si="184"/>
        <v>0</v>
      </c>
      <c r="DY86" s="54">
        <f t="shared" si="185"/>
        <v>0</v>
      </c>
      <c r="DZ86" s="42"/>
      <c r="EA86" s="77"/>
      <c r="EB86" s="1"/>
      <c r="EC86" s="27"/>
      <c r="ED86" s="157"/>
      <c r="EE86" s="200"/>
      <c r="EF86" s="200"/>
      <c r="EG86" s="52"/>
      <c r="EH86" s="52"/>
      <c r="EI86" s="160"/>
      <c r="EJ86" s="200"/>
      <c r="EK86" s="3"/>
      <c r="EL86" s="52"/>
      <c r="EM86" s="52"/>
      <c r="EN86" s="42"/>
      <c r="EO86" s="26"/>
      <c r="EP86" s="1"/>
      <c r="EQ86" s="27"/>
      <c r="ER86" s="157"/>
      <c r="ES86" s="200"/>
      <c r="ET86" s="200"/>
      <c r="EU86" s="52"/>
      <c r="EV86" s="52"/>
      <c r="EW86" s="160"/>
      <c r="EX86" s="200"/>
      <c r="EY86" s="3"/>
      <c r="EZ86" s="52"/>
      <c r="FA86" s="52"/>
      <c r="FB86" s="42"/>
      <c r="FC86" s="26"/>
      <c r="FD86" s="26"/>
      <c r="FE86" s="1"/>
      <c r="FF86" s="27"/>
      <c r="FG86" s="130" t="s">
        <v>195</v>
      </c>
      <c r="FH86" s="322" t="s">
        <v>152</v>
      </c>
      <c r="FI86" s="322"/>
      <c r="FJ86" s="176"/>
      <c r="FK86" s="173">
        <f>+DF118</f>
        <v>0</v>
      </c>
      <c r="FL86" s="173">
        <f>+DE118-DF118</f>
        <v>0</v>
      </c>
      <c r="FM86" s="60">
        <v>0</v>
      </c>
      <c r="FN86" s="61"/>
      <c r="FO86" s="58"/>
      <c r="FP86" s="26"/>
      <c r="FQ86" s="1"/>
      <c r="FR86" s="1"/>
    </row>
    <row r="87" spans="2:174" ht="13.9" customHeight="1" x14ac:dyDescent="0.2">
      <c r="B87" s="33"/>
      <c r="C87" s="127">
        <v>4100</v>
      </c>
      <c r="D87" s="233" t="s">
        <v>425</v>
      </c>
      <c r="E87" s="233"/>
      <c r="F87" s="210">
        <f>SUM(F88:F95)</f>
        <v>0</v>
      </c>
      <c r="G87" s="210">
        <f t="shared" ref="G87" si="203">SUM(G88:G95)</f>
        <v>0</v>
      </c>
      <c r="H87" s="210">
        <f t="shared" ref="H87" si="204">SUM(H88:H95)</f>
        <v>0</v>
      </c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21">
        <f t="shared" si="188"/>
        <v>0</v>
      </c>
      <c r="Y87" s="210">
        <f t="shared" si="189"/>
        <v>0</v>
      </c>
      <c r="Z87" s="212">
        <f t="shared" si="190"/>
        <v>0</v>
      </c>
      <c r="AA87" s="26"/>
      <c r="AC87" s="27"/>
      <c r="AD87" s="131">
        <v>1100</v>
      </c>
      <c r="AE87" s="232" t="s">
        <v>470</v>
      </c>
      <c r="AF87" s="232"/>
      <c r="AG87" s="235">
        <f>SUM(AG88:AG94)</f>
        <v>0</v>
      </c>
      <c r="AH87" s="235">
        <f t="shared" ref="AH87" si="205">SUM(AH88:AH94)</f>
        <v>0</v>
      </c>
      <c r="AI87" s="235">
        <f t="shared" ref="AI87" si="206">SUM(AI88:AI94)</f>
        <v>0</v>
      </c>
      <c r="AJ87" s="235"/>
      <c r="AK87" s="235"/>
      <c r="AL87" s="235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21">
        <f t="shared" si="193"/>
        <v>0</v>
      </c>
      <c r="AZ87" s="210">
        <f t="shared" si="194"/>
        <v>0</v>
      </c>
      <c r="BA87" s="212">
        <f t="shared" si="195"/>
        <v>0</v>
      </c>
      <c r="BB87" s="26"/>
      <c r="BD87" s="27"/>
      <c r="BE87" s="131"/>
      <c r="BF87" s="232" t="s">
        <v>514</v>
      </c>
      <c r="BG87" s="232"/>
      <c r="BH87" s="235">
        <f>SUM(BH88:BH98)</f>
        <v>0</v>
      </c>
      <c r="BI87" s="235">
        <f t="shared" ref="BI87" si="207">SUM(BI88:BI98)</f>
        <v>0</v>
      </c>
      <c r="BJ87" s="235">
        <f t="shared" ref="BJ87" si="208">SUM(BJ88:BJ98)</f>
        <v>0</v>
      </c>
      <c r="BK87" s="235"/>
      <c r="BL87" s="235"/>
      <c r="BM87" s="235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  <c r="BZ87" s="221">
        <f t="shared" si="196"/>
        <v>0</v>
      </c>
      <c r="CA87" s="210">
        <f t="shared" si="197"/>
        <v>0</v>
      </c>
      <c r="CB87" s="212">
        <f t="shared" si="198"/>
        <v>0</v>
      </c>
      <c r="CC87" s="26"/>
      <c r="CE87" s="33"/>
      <c r="CF87" s="126" t="s">
        <v>61</v>
      </c>
      <c r="CG87" s="319" t="s">
        <v>12</v>
      </c>
      <c r="CH87" s="319"/>
      <c r="CI87" s="54">
        <f t="shared" si="199"/>
        <v>0</v>
      </c>
      <c r="CJ87" s="54">
        <f t="shared" si="199"/>
        <v>0</v>
      </c>
      <c r="CK87" s="54">
        <f t="shared" si="199"/>
        <v>0</v>
      </c>
      <c r="CL87" s="143" t="s">
        <v>76</v>
      </c>
      <c r="CM87" s="319" t="s">
        <v>13</v>
      </c>
      <c r="CN87" s="319"/>
      <c r="CO87" s="54">
        <f t="shared" si="200"/>
        <v>0</v>
      </c>
      <c r="CP87" s="54">
        <f t="shared" si="200"/>
        <v>0</v>
      </c>
      <c r="CQ87" s="54">
        <f t="shared" si="200"/>
        <v>0</v>
      </c>
      <c r="CR87" s="51"/>
      <c r="CS87" s="26"/>
      <c r="CT87" s="1"/>
      <c r="CU87" s="27"/>
      <c r="CV87" s="130" t="s">
        <v>159</v>
      </c>
      <c r="CW87" s="319" t="s">
        <v>108</v>
      </c>
      <c r="CX87" s="319"/>
      <c r="CY87" s="54">
        <f t="shared" si="201"/>
        <v>0</v>
      </c>
      <c r="CZ87" s="54">
        <f t="shared" si="201"/>
        <v>0</v>
      </c>
      <c r="DA87" s="54">
        <f t="shared" si="201"/>
        <v>0</v>
      </c>
      <c r="DB87" s="143" t="s">
        <v>175</v>
      </c>
      <c r="DC87" s="319" t="s">
        <v>109</v>
      </c>
      <c r="DD87" s="319"/>
      <c r="DE87" s="54">
        <f t="shared" si="202"/>
        <v>0</v>
      </c>
      <c r="DF87" s="54">
        <f t="shared" si="202"/>
        <v>0</v>
      </c>
      <c r="DG87" s="54">
        <f t="shared" si="202"/>
        <v>0</v>
      </c>
      <c r="DH87" s="42"/>
      <c r="DI87" s="77"/>
      <c r="DJ87" s="1"/>
      <c r="DK87" s="27"/>
      <c r="DL87" s="130" t="s">
        <v>159</v>
      </c>
      <c r="DM87" s="319" t="s">
        <v>108</v>
      </c>
      <c r="DN87" s="319"/>
      <c r="DO87" s="54">
        <f t="shared" si="178"/>
        <v>0</v>
      </c>
      <c r="DP87" s="54">
        <f t="shared" si="179"/>
        <v>0</v>
      </c>
      <c r="DQ87" s="54">
        <f t="shared" si="180"/>
        <v>0</v>
      </c>
      <c r="DR87" s="54">
        <f t="shared" si="181"/>
        <v>0</v>
      </c>
      <c r="DS87" s="143" t="s">
        <v>175</v>
      </c>
      <c r="DT87" s="319" t="s">
        <v>109</v>
      </c>
      <c r="DU87" s="319"/>
      <c r="DV87" s="54">
        <f t="shared" si="182"/>
        <v>0</v>
      </c>
      <c r="DW87" s="54">
        <f t="shared" si="183"/>
        <v>0</v>
      </c>
      <c r="DX87" s="54">
        <f t="shared" si="184"/>
        <v>0</v>
      </c>
      <c r="DY87" s="54">
        <f t="shared" si="185"/>
        <v>0</v>
      </c>
      <c r="DZ87" s="42"/>
      <c r="EA87" s="77"/>
      <c r="EB87" s="1"/>
      <c r="EC87" s="27"/>
      <c r="ED87" s="157"/>
      <c r="EE87" s="279" t="s">
        <v>198</v>
      </c>
      <c r="EF87" s="279"/>
      <c r="EG87" s="50">
        <f>SUM(EG88:EG98)</f>
        <v>0</v>
      </c>
      <c r="EH87" s="50">
        <f t="shared" ref="EH87" si="209">SUM(EH88:EH98)</f>
        <v>0</v>
      </c>
      <c r="EI87" s="160"/>
      <c r="EJ87" s="279" t="s">
        <v>198</v>
      </c>
      <c r="EK87" s="279"/>
      <c r="EL87" s="50">
        <f>SUM(EL88:EL90)</f>
        <v>0</v>
      </c>
      <c r="EM87" s="50">
        <f t="shared" ref="EM87" si="210">SUM(EM88:EM90)</f>
        <v>0</v>
      </c>
      <c r="EN87" s="42"/>
      <c r="EO87" s="26"/>
      <c r="EP87" s="1"/>
      <c r="EQ87" s="27"/>
      <c r="ER87" s="157"/>
      <c r="ES87" s="279" t="s">
        <v>198</v>
      </c>
      <c r="ET87" s="279"/>
      <c r="EU87" s="50">
        <f>SUM(EU88:EU98)</f>
        <v>0</v>
      </c>
      <c r="EV87" s="50">
        <f t="shared" ref="EV87" si="211">SUM(EV88:EV98)</f>
        <v>0</v>
      </c>
      <c r="EW87" s="160"/>
      <c r="EX87" s="279" t="s">
        <v>198</v>
      </c>
      <c r="EY87" s="279"/>
      <c r="EZ87" s="50">
        <f>SUM(EZ88:EZ90)</f>
        <v>0</v>
      </c>
      <c r="FA87" s="50">
        <f t="shared" ref="FA87" si="212">SUM(FA88:FA90)</f>
        <v>0</v>
      </c>
      <c r="FB87" s="42"/>
      <c r="FC87" s="26"/>
      <c r="FD87" s="26"/>
      <c r="FE87" s="1"/>
      <c r="FF87" s="27"/>
      <c r="FG87" s="165"/>
      <c r="FH87" s="196"/>
      <c r="FI87" s="56"/>
      <c r="FJ87" s="177"/>
      <c r="FK87" s="177"/>
      <c r="FL87" s="177"/>
      <c r="FM87" s="62"/>
      <c r="FN87" s="62"/>
      <c r="FO87" s="58"/>
      <c r="FP87" s="26"/>
      <c r="FQ87" s="1"/>
      <c r="FR87" s="1"/>
    </row>
    <row r="88" spans="2:174" ht="13.9" customHeight="1" x14ac:dyDescent="0.2">
      <c r="B88" s="33"/>
      <c r="C88" s="126">
        <v>4110</v>
      </c>
      <c r="D88" s="234" t="s">
        <v>10</v>
      </c>
      <c r="E88" s="234"/>
      <c r="F88" s="215">
        <v>0</v>
      </c>
      <c r="G88" s="215">
        <v>0</v>
      </c>
      <c r="H88" s="215">
        <v>0</v>
      </c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6">
        <f t="shared" si="188"/>
        <v>0</v>
      </c>
      <c r="Y88" s="224">
        <f t="shared" si="189"/>
        <v>0</v>
      </c>
      <c r="Z88" s="226">
        <f t="shared" si="190"/>
        <v>0</v>
      </c>
      <c r="AA88" s="26"/>
      <c r="AC88" s="27"/>
      <c r="AD88" s="130">
        <v>1110</v>
      </c>
      <c r="AE88" s="223" t="s">
        <v>471</v>
      </c>
      <c r="AF88" s="223"/>
      <c r="AG88" s="215">
        <v>0</v>
      </c>
      <c r="AH88" s="215">
        <v>0</v>
      </c>
      <c r="AI88" s="215">
        <v>0</v>
      </c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6">
        <f t="shared" si="193"/>
        <v>0</v>
      </c>
      <c r="AZ88" s="224">
        <f t="shared" si="194"/>
        <v>0</v>
      </c>
      <c r="BA88" s="226">
        <f t="shared" si="195"/>
        <v>0</v>
      </c>
      <c r="BB88" s="26"/>
      <c r="BD88" s="27"/>
      <c r="BE88" s="130">
        <v>4110</v>
      </c>
      <c r="BF88" s="223" t="s">
        <v>10</v>
      </c>
      <c r="BG88" s="223"/>
      <c r="BH88" s="215">
        <v>0</v>
      </c>
      <c r="BI88" s="215">
        <v>0</v>
      </c>
      <c r="BJ88" s="215">
        <v>0</v>
      </c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6">
        <f t="shared" si="196"/>
        <v>0</v>
      </c>
      <c r="CA88" s="224">
        <f t="shared" si="197"/>
        <v>0</v>
      </c>
      <c r="CB88" s="226">
        <f t="shared" si="198"/>
        <v>0</v>
      </c>
      <c r="CC88" s="26"/>
      <c r="CE88" s="33"/>
      <c r="CF88" s="126" t="s">
        <v>62</v>
      </c>
      <c r="CG88" s="319" t="s">
        <v>14</v>
      </c>
      <c r="CH88" s="319"/>
      <c r="CI88" s="54">
        <f t="shared" si="199"/>
        <v>0</v>
      </c>
      <c r="CJ88" s="54">
        <f t="shared" si="199"/>
        <v>0</v>
      </c>
      <c r="CK88" s="54">
        <f t="shared" si="199"/>
        <v>0</v>
      </c>
      <c r="CL88" s="143" t="s">
        <v>77</v>
      </c>
      <c r="CM88" s="319" t="s">
        <v>15</v>
      </c>
      <c r="CN88" s="319"/>
      <c r="CO88" s="54">
        <f t="shared" si="200"/>
        <v>0</v>
      </c>
      <c r="CP88" s="54">
        <f t="shared" si="200"/>
        <v>0</v>
      </c>
      <c r="CQ88" s="54">
        <f t="shared" si="200"/>
        <v>0</v>
      </c>
      <c r="CR88" s="51"/>
      <c r="CS88" s="26"/>
      <c r="CT88" s="1"/>
      <c r="CU88" s="27"/>
      <c r="CV88" s="130" t="s">
        <v>160</v>
      </c>
      <c r="CW88" s="319" t="s">
        <v>110</v>
      </c>
      <c r="CX88" s="319"/>
      <c r="CY88" s="54">
        <f t="shared" si="201"/>
        <v>0</v>
      </c>
      <c r="CZ88" s="54">
        <f t="shared" si="201"/>
        <v>0</v>
      </c>
      <c r="DA88" s="54">
        <f t="shared" si="201"/>
        <v>0</v>
      </c>
      <c r="DB88" s="143" t="s">
        <v>176</v>
      </c>
      <c r="DC88" s="319" t="s">
        <v>111</v>
      </c>
      <c r="DD88" s="319"/>
      <c r="DE88" s="54">
        <f t="shared" si="202"/>
        <v>0</v>
      </c>
      <c r="DF88" s="54">
        <f t="shared" si="202"/>
        <v>0</v>
      </c>
      <c r="DG88" s="54">
        <f t="shared" si="202"/>
        <v>0</v>
      </c>
      <c r="DH88" s="42"/>
      <c r="DI88" s="77"/>
      <c r="DJ88" s="1"/>
      <c r="DK88" s="27"/>
      <c r="DL88" s="130" t="s">
        <v>160</v>
      </c>
      <c r="DM88" s="319" t="s">
        <v>110</v>
      </c>
      <c r="DN88" s="319"/>
      <c r="DO88" s="54">
        <f t="shared" si="178"/>
        <v>0</v>
      </c>
      <c r="DP88" s="54">
        <f t="shared" si="179"/>
        <v>0</v>
      </c>
      <c r="DQ88" s="54">
        <f t="shared" si="180"/>
        <v>0</v>
      </c>
      <c r="DR88" s="54">
        <f t="shared" si="181"/>
        <v>0</v>
      </c>
      <c r="DS88" s="143" t="s">
        <v>176</v>
      </c>
      <c r="DT88" s="319" t="s">
        <v>111</v>
      </c>
      <c r="DU88" s="319"/>
      <c r="DV88" s="54">
        <f t="shared" si="182"/>
        <v>0</v>
      </c>
      <c r="DW88" s="54">
        <f t="shared" si="183"/>
        <v>0</v>
      </c>
      <c r="DX88" s="54">
        <f t="shared" si="184"/>
        <v>0</v>
      </c>
      <c r="DY88" s="54">
        <f t="shared" si="185"/>
        <v>0</v>
      </c>
      <c r="DZ88" s="42"/>
      <c r="EA88" s="77"/>
      <c r="EB88" s="1"/>
      <c r="EC88" s="27"/>
      <c r="ED88" s="126" t="s">
        <v>60</v>
      </c>
      <c r="EE88" s="1"/>
      <c r="EF88" s="4" t="s">
        <v>10</v>
      </c>
      <c r="EG88" s="54">
        <f>+CI86</f>
        <v>0</v>
      </c>
      <c r="EH88" s="54">
        <f t="shared" ref="EH88:EH95" si="213">+CJ86</f>
        <v>0</v>
      </c>
      <c r="EI88" s="160"/>
      <c r="EJ88" s="200"/>
      <c r="EK88" s="9" t="s">
        <v>129</v>
      </c>
      <c r="EL88" s="54">
        <v>0</v>
      </c>
      <c r="EM88" s="54">
        <v>0</v>
      </c>
      <c r="EN88" s="42"/>
      <c r="EO88" s="26"/>
      <c r="EP88" s="1"/>
      <c r="EQ88" s="27"/>
      <c r="ER88" s="126" t="s">
        <v>60</v>
      </c>
      <c r="ES88" s="1"/>
      <c r="ET88" s="4" t="s">
        <v>10</v>
      </c>
      <c r="EU88" s="54">
        <f t="shared" ref="EU88:EU98" si="214">+BZ88</f>
        <v>0</v>
      </c>
      <c r="EV88" s="54">
        <f t="shared" ref="EV88:EV98" si="215">+CA88</f>
        <v>0</v>
      </c>
      <c r="EW88" s="160"/>
      <c r="EX88" s="200"/>
      <c r="EY88" s="9" t="s">
        <v>129</v>
      </c>
      <c r="EZ88" s="54">
        <f t="shared" ref="EZ88:FA90" si="216">+BZ119</f>
        <v>0</v>
      </c>
      <c r="FA88" s="54">
        <f t="shared" si="216"/>
        <v>0</v>
      </c>
      <c r="FB88" s="42"/>
      <c r="FC88" s="26"/>
      <c r="FD88" s="26"/>
      <c r="FE88" s="1"/>
      <c r="FF88" s="27"/>
      <c r="FG88" s="165"/>
      <c r="FH88" s="322" t="s">
        <v>233</v>
      </c>
      <c r="FI88" s="322"/>
      <c r="FJ88" s="178">
        <f>SUM(FJ89:FJ91)</f>
        <v>0</v>
      </c>
      <c r="FK88" s="178"/>
      <c r="FL88" s="178"/>
      <c r="FM88" s="67">
        <f>SUM(FM89:FM91)</f>
        <v>0</v>
      </c>
      <c r="FN88" s="67">
        <f>SUM(FJ88:FM88)</f>
        <v>0</v>
      </c>
      <c r="FO88" s="58"/>
      <c r="FP88" s="26"/>
      <c r="FQ88" s="1"/>
      <c r="FR88" s="1"/>
    </row>
    <row r="89" spans="2:174" ht="13.9" customHeight="1" x14ac:dyDescent="0.2">
      <c r="B89" s="33"/>
      <c r="C89" s="126">
        <v>4120</v>
      </c>
      <c r="D89" s="234" t="s">
        <v>426</v>
      </c>
      <c r="E89" s="234"/>
      <c r="F89" s="215">
        <v>0</v>
      </c>
      <c r="G89" s="215">
        <v>0</v>
      </c>
      <c r="H89" s="215">
        <v>0</v>
      </c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6">
        <f t="shared" si="188"/>
        <v>0</v>
      </c>
      <c r="Y89" s="224">
        <f t="shared" si="189"/>
        <v>0</v>
      </c>
      <c r="Z89" s="226">
        <f t="shared" si="190"/>
        <v>0</v>
      </c>
      <c r="AA89" s="26"/>
      <c r="AC89" s="27"/>
      <c r="AD89" s="130">
        <v>1120</v>
      </c>
      <c r="AE89" s="223" t="s">
        <v>472</v>
      </c>
      <c r="AF89" s="223"/>
      <c r="AG89" s="215">
        <v>0</v>
      </c>
      <c r="AH89" s="215">
        <v>0</v>
      </c>
      <c r="AI89" s="215">
        <v>0</v>
      </c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6">
        <f t="shared" si="193"/>
        <v>0</v>
      </c>
      <c r="AZ89" s="224">
        <f t="shared" si="194"/>
        <v>0</v>
      </c>
      <c r="BA89" s="226">
        <f t="shared" si="195"/>
        <v>0</v>
      </c>
      <c r="BB89" s="26"/>
      <c r="BD89" s="27"/>
      <c r="BE89" s="130">
        <v>4120</v>
      </c>
      <c r="BF89" s="223" t="s">
        <v>203</v>
      </c>
      <c r="BG89" s="223"/>
      <c r="BH89" s="215">
        <v>0</v>
      </c>
      <c r="BI89" s="215">
        <v>0</v>
      </c>
      <c r="BJ89" s="215">
        <v>0</v>
      </c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6">
        <f t="shared" si="196"/>
        <v>0</v>
      </c>
      <c r="CA89" s="224">
        <f t="shared" si="197"/>
        <v>0</v>
      </c>
      <c r="CB89" s="226">
        <f t="shared" si="198"/>
        <v>0</v>
      </c>
      <c r="CC89" s="26"/>
      <c r="CE89" s="33"/>
      <c r="CF89" s="126" t="s">
        <v>63</v>
      </c>
      <c r="CG89" s="319" t="s">
        <v>16</v>
      </c>
      <c r="CH89" s="319"/>
      <c r="CI89" s="54">
        <f t="shared" si="199"/>
        <v>0</v>
      </c>
      <c r="CJ89" s="54">
        <f t="shared" si="199"/>
        <v>0</v>
      </c>
      <c r="CK89" s="54">
        <f t="shared" si="199"/>
        <v>0</v>
      </c>
      <c r="CL89" s="143"/>
      <c r="CM89" s="195"/>
      <c r="CN89" s="200"/>
      <c r="CO89" s="66"/>
      <c r="CP89" s="66"/>
      <c r="CQ89" s="66"/>
      <c r="CR89" s="51"/>
      <c r="CS89" s="26"/>
      <c r="CT89" s="1"/>
      <c r="CU89" s="27"/>
      <c r="CV89" s="130" t="s">
        <v>161</v>
      </c>
      <c r="CW89" s="319" t="s">
        <v>112</v>
      </c>
      <c r="CX89" s="319"/>
      <c r="CY89" s="54">
        <f t="shared" si="201"/>
        <v>0</v>
      </c>
      <c r="CZ89" s="54">
        <f t="shared" si="201"/>
        <v>0</v>
      </c>
      <c r="DA89" s="54">
        <f t="shared" si="201"/>
        <v>0</v>
      </c>
      <c r="DB89" s="143" t="s">
        <v>177</v>
      </c>
      <c r="DC89" s="319" t="s">
        <v>113</v>
      </c>
      <c r="DD89" s="319"/>
      <c r="DE89" s="54">
        <f t="shared" si="202"/>
        <v>0</v>
      </c>
      <c r="DF89" s="54">
        <f t="shared" si="202"/>
        <v>0</v>
      </c>
      <c r="DG89" s="54">
        <f t="shared" si="202"/>
        <v>0</v>
      </c>
      <c r="DH89" s="42"/>
      <c r="DI89" s="77"/>
      <c r="DJ89" s="1"/>
      <c r="DK89" s="27"/>
      <c r="DL89" s="130" t="s">
        <v>161</v>
      </c>
      <c r="DM89" s="319" t="s">
        <v>112</v>
      </c>
      <c r="DN89" s="319"/>
      <c r="DO89" s="54">
        <f t="shared" si="178"/>
        <v>0</v>
      </c>
      <c r="DP89" s="54">
        <f t="shared" si="179"/>
        <v>0</v>
      </c>
      <c r="DQ89" s="54">
        <f t="shared" si="180"/>
        <v>0</v>
      </c>
      <c r="DR89" s="54">
        <f t="shared" si="181"/>
        <v>0</v>
      </c>
      <c r="DS89" s="143" t="s">
        <v>177</v>
      </c>
      <c r="DT89" s="319" t="s">
        <v>113</v>
      </c>
      <c r="DU89" s="319"/>
      <c r="DV89" s="54">
        <f t="shared" si="182"/>
        <v>0</v>
      </c>
      <c r="DW89" s="54">
        <f t="shared" si="183"/>
        <v>0</v>
      </c>
      <c r="DX89" s="54">
        <f t="shared" si="184"/>
        <v>0</v>
      </c>
      <c r="DY89" s="54">
        <f t="shared" si="185"/>
        <v>0</v>
      </c>
      <c r="DZ89" s="42"/>
      <c r="EA89" s="77"/>
      <c r="EB89" s="1"/>
      <c r="EC89" s="27"/>
      <c r="ED89" s="126" t="s">
        <v>61</v>
      </c>
      <c r="EE89" s="1"/>
      <c r="EF89" s="4" t="s">
        <v>203</v>
      </c>
      <c r="EG89" s="54">
        <f t="shared" ref="EG89:EG95" si="217">+CI87</f>
        <v>0</v>
      </c>
      <c r="EH89" s="54">
        <f t="shared" si="213"/>
        <v>0</v>
      </c>
      <c r="EI89" s="160"/>
      <c r="EJ89" s="200"/>
      <c r="EK89" s="9" t="s">
        <v>131</v>
      </c>
      <c r="EL89" s="54">
        <v>0</v>
      </c>
      <c r="EM89" s="54">
        <v>0</v>
      </c>
      <c r="EN89" s="42"/>
      <c r="EO89" s="26"/>
      <c r="EP89" s="1"/>
      <c r="EQ89" s="27"/>
      <c r="ER89" s="126" t="s">
        <v>61</v>
      </c>
      <c r="ES89" s="1"/>
      <c r="ET89" s="4" t="s">
        <v>203</v>
      </c>
      <c r="EU89" s="54">
        <f t="shared" si="214"/>
        <v>0</v>
      </c>
      <c r="EV89" s="54">
        <f t="shared" si="215"/>
        <v>0</v>
      </c>
      <c r="EW89" s="160"/>
      <c r="EX89" s="200"/>
      <c r="EY89" s="9" t="s">
        <v>131</v>
      </c>
      <c r="EZ89" s="54">
        <f t="shared" si="216"/>
        <v>0</v>
      </c>
      <c r="FA89" s="54">
        <f t="shared" si="216"/>
        <v>0</v>
      </c>
      <c r="FB89" s="42"/>
      <c r="FC89" s="26"/>
      <c r="FD89" s="26"/>
      <c r="FE89" s="1"/>
      <c r="FF89" s="27"/>
      <c r="FG89" s="130" t="s">
        <v>188</v>
      </c>
      <c r="FH89" s="319" t="s">
        <v>220</v>
      </c>
      <c r="FI89" s="319"/>
      <c r="FJ89" s="173">
        <f>+DF109</f>
        <v>0</v>
      </c>
      <c r="FK89" s="179"/>
      <c r="FL89" s="179"/>
      <c r="FM89" s="68">
        <v>0</v>
      </c>
      <c r="FN89" s="62">
        <f t="shared" ref="FN89:FN91" si="218">SUM(FJ89:FM89)</f>
        <v>0</v>
      </c>
      <c r="FO89" s="58"/>
      <c r="FP89" s="26"/>
      <c r="FQ89" s="1"/>
      <c r="FR89" s="1"/>
    </row>
    <row r="90" spans="2:174" ht="13.9" customHeight="1" x14ac:dyDescent="0.2">
      <c r="B90" s="33"/>
      <c r="C90" s="126">
        <v>4130</v>
      </c>
      <c r="D90" s="234" t="s">
        <v>204</v>
      </c>
      <c r="E90" s="234"/>
      <c r="F90" s="215">
        <v>0</v>
      </c>
      <c r="G90" s="215">
        <v>0</v>
      </c>
      <c r="H90" s="215">
        <v>0</v>
      </c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6">
        <f t="shared" si="188"/>
        <v>0</v>
      </c>
      <c r="Y90" s="224">
        <f t="shared" si="189"/>
        <v>0</v>
      </c>
      <c r="Z90" s="226">
        <f t="shared" si="190"/>
        <v>0</v>
      </c>
      <c r="AA90" s="26"/>
      <c r="AC90" s="27"/>
      <c r="AD90" s="130">
        <v>1130</v>
      </c>
      <c r="AE90" s="223" t="s">
        <v>473</v>
      </c>
      <c r="AF90" s="223"/>
      <c r="AG90" s="215">
        <v>0</v>
      </c>
      <c r="AH90" s="215">
        <v>0</v>
      </c>
      <c r="AI90" s="215">
        <v>0</v>
      </c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6">
        <f t="shared" si="193"/>
        <v>0</v>
      </c>
      <c r="AZ90" s="224">
        <f t="shared" si="194"/>
        <v>0</v>
      </c>
      <c r="BA90" s="226">
        <f t="shared" si="195"/>
        <v>0</v>
      </c>
      <c r="BB90" s="26"/>
      <c r="BD90" s="27"/>
      <c r="BE90" s="130">
        <v>4130</v>
      </c>
      <c r="BF90" s="223" t="s">
        <v>204</v>
      </c>
      <c r="BG90" s="223"/>
      <c r="BH90" s="215">
        <v>0</v>
      </c>
      <c r="BI90" s="215">
        <v>0</v>
      </c>
      <c r="BJ90" s="215">
        <v>0</v>
      </c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6">
        <f t="shared" si="196"/>
        <v>0</v>
      </c>
      <c r="CA90" s="224">
        <f t="shared" si="197"/>
        <v>0</v>
      </c>
      <c r="CB90" s="226">
        <f t="shared" si="198"/>
        <v>0</v>
      </c>
      <c r="CC90" s="26"/>
      <c r="CE90" s="33"/>
      <c r="CF90" s="126" t="s">
        <v>64</v>
      </c>
      <c r="CG90" s="319" t="s">
        <v>17</v>
      </c>
      <c r="CH90" s="319"/>
      <c r="CI90" s="54">
        <f t="shared" si="199"/>
        <v>0</v>
      </c>
      <c r="CJ90" s="54">
        <f t="shared" si="199"/>
        <v>0</v>
      </c>
      <c r="CK90" s="54">
        <f t="shared" si="199"/>
        <v>0</v>
      </c>
      <c r="CL90" s="143"/>
      <c r="CM90" s="325" t="s">
        <v>18</v>
      </c>
      <c r="CN90" s="325"/>
      <c r="CO90" s="50">
        <f>SUM(CO91:CO99)</f>
        <v>0</v>
      </c>
      <c r="CP90" s="50">
        <f t="shared" ref="CP90" si="219">SUM(CP91:CP99)</f>
        <v>0</v>
      </c>
      <c r="CQ90" s="50">
        <f t="shared" ref="CQ90" si="220">SUM(CQ91:CQ99)</f>
        <v>0</v>
      </c>
      <c r="CR90" s="51"/>
      <c r="CS90" s="26"/>
      <c r="CT90" s="1"/>
      <c r="CU90" s="27"/>
      <c r="CV90" s="130" t="s">
        <v>162</v>
      </c>
      <c r="CW90" s="319" t="s">
        <v>114</v>
      </c>
      <c r="CX90" s="319"/>
      <c r="CY90" s="54">
        <f t="shared" si="201"/>
        <v>0</v>
      </c>
      <c r="CZ90" s="54">
        <f t="shared" si="201"/>
        <v>0</v>
      </c>
      <c r="DA90" s="54">
        <f t="shared" si="201"/>
        <v>0</v>
      </c>
      <c r="DB90" s="143" t="s">
        <v>178</v>
      </c>
      <c r="DC90" s="319" t="s">
        <v>115</v>
      </c>
      <c r="DD90" s="319"/>
      <c r="DE90" s="54">
        <f t="shared" si="202"/>
        <v>0</v>
      </c>
      <c r="DF90" s="54">
        <f t="shared" si="202"/>
        <v>0</v>
      </c>
      <c r="DG90" s="54">
        <f t="shared" si="202"/>
        <v>0</v>
      </c>
      <c r="DH90" s="42"/>
      <c r="DI90" s="77"/>
      <c r="DJ90" s="1"/>
      <c r="DK90" s="27"/>
      <c r="DL90" s="130" t="s">
        <v>162</v>
      </c>
      <c r="DM90" s="319" t="s">
        <v>114</v>
      </c>
      <c r="DN90" s="319"/>
      <c r="DO90" s="54">
        <f t="shared" si="178"/>
        <v>0</v>
      </c>
      <c r="DP90" s="54">
        <f t="shared" si="179"/>
        <v>0</v>
      </c>
      <c r="DQ90" s="54">
        <f t="shared" si="180"/>
        <v>0</v>
      </c>
      <c r="DR90" s="54">
        <f t="shared" si="181"/>
        <v>0</v>
      </c>
      <c r="DS90" s="143" t="s">
        <v>178</v>
      </c>
      <c r="DT90" s="319" t="s">
        <v>115</v>
      </c>
      <c r="DU90" s="319"/>
      <c r="DV90" s="54">
        <f t="shared" si="182"/>
        <v>0</v>
      </c>
      <c r="DW90" s="54">
        <f t="shared" si="183"/>
        <v>0</v>
      </c>
      <c r="DX90" s="54">
        <f t="shared" si="184"/>
        <v>0</v>
      </c>
      <c r="DY90" s="54">
        <f t="shared" si="185"/>
        <v>0</v>
      </c>
      <c r="DZ90" s="42"/>
      <c r="EA90" s="77"/>
      <c r="EB90" s="1"/>
      <c r="EC90" s="27"/>
      <c r="ED90" s="126" t="s">
        <v>62</v>
      </c>
      <c r="EE90" s="1"/>
      <c r="EF90" s="4" t="s">
        <v>204</v>
      </c>
      <c r="EG90" s="54">
        <f t="shared" si="217"/>
        <v>0</v>
      </c>
      <c r="EH90" s="54">
        <f t="shared" si="213"/>
        <v>0</v>
      </c>
      <c r="EI90" s="163" t="s">
        <v>188</v>
      </c>
      <c r="EJ90" s="1"/>
      <c r="EK90" s="9" t="s">
        <v>205</v>
      </c>
      <c r="EL90" s="173">
        <f>+DV109-DW109</f>
        <v>0</v>
      </c>
      <c r="EM90" s="173">
        <f>+DX109-DY109</f>
        <v>0</v>
      </c>
      <c r="EN90" s="42"/>
      <c r="EO90" s="26"/>
      <c r="EP90" s="1"/>
      <c r="EQ90" s="27"/>
      <c r="ER90" s="126" t="s">
        <v>62</v>
      </c>
      <c r="ES90" s="1"/>
      <c r="ET90" s="4" t="s">
        <v>204</v>
      </c>
      <c r="EU90" s="54">
        <f t="shared" si="214"/>
        <v>0</v>
      </c>
      <c r="EV90" s="54">
        <f t="shared" si="215"/>
        <v>0</v>
      </c>
      <c r="EW90" s="163" t="s">
        <v>188</v>
      </c>
      <c r="EX90" s="1"/>
      <c r="EY90" s="9" t="s">
        <v>205</v>
      </c>
      <c r="EZ90" s="54">
        <f t="shared" si="216"/>
        <v>0</v>
      </c>
      <c r="FA90" s="54">
        <f t="shared" si="216"/>
        <v>0</v>
      </c>
      <c r="FB90" s="42"/>
      <c r="FC90" s="26"/>
      <c r="FD90" s="26"/>
      <c r="FE90" s="1"/>
      <c r="FF90" s="27"/>
      <c r="FG90" s="130" t="s">
        <v>189</v>
      </c>
      <c r="FH90" s="319" t="s">
        <v>145</v>
      </c>
      <c r="FI90" s="319"/>
      <c r="FJ90" s="173">
        <f t="shared" ref="FJ90:FJ91" si="221">+DF110</f>
        <v>0</v>
      </c>
      <c r="FK90" s="179"/>
      <c r="FL90" s="179"/>
      <c r="FM90" s="68">
        <v>0</v>
      </c>
      <c r="FN90" s="62">
        <f t="shared" si="218"/>
        <v>0</v>
      </c>
      <c r="FO90" s="58"/>
      <c r="FP90" s="26"/>
      <c r="FQ90" s="1"/>
      <c r="FR90" s="1"/>
    </row>
    <row r="91" spans="2:174" ht="11.45" customHeight="1" x14ac:dyDescent="0.2">
      <c r="B91" s="33"/>
      <c r="C91" s="126">
        <v>4140</v>
      </c>
      <c r="D91" s="234" t="s">
        <v>16</v>
      </c>
      <c r="E91" s="234"/>
      <c r="F91" s="215">
        <v>0</v>
      </c>
      <c r="G91" s="215">
        <v>0</v>
      </c>
      <c r="H91" s="215">
        <v>0</v>
      </c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6">
        <f t="shared" si="188"/>
        <v>0</v>
      </c>
      <c r="Y91" s="224">
        <f t="shared" si="189"/>
        <v>0</v>
      </c>
      <c r="Z91" s="226">
        <f t="shared" si="190"/>
        <v>0</v>
      </c>
      <c r="AA91" s="26"/>
      <c r="AC91" s="27"/>
      <c r="AD91" s="130">
        <v>1140</v>
      </c>
      <c r="AE91" s="223" t="s">
        <v>249</v>
      </c>
      <c r="AF91" s="223"/>
      <c r="AG91" s="215">
        <v>0</v>
      </c>
      <c r="AH91" s="215">
        <v>0</v>
      </c>
      <c r="AI91" s="215">
        <v>0</v>
      </c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6">
        <f t="shared" si="193"/>
        <v>0</v>
      </c>
      <c r="AZ91" s="224">
        <f t="shared" si="194"/>
        <v>0</v>
      </c>
      <c r="BA91" s="226">
        <f t="shared" si="195"/>
        <v>0</v>
      </c>
      <c r="BB91" s="26"/>
      <c r="BD91" s="27"/>
      <c r="BE91" s="130">
        <v>4140</v>
      </c>
      <c r="BF91" s="223" t="s">
        <v>16</v>
      </c>
      <c r="BG91" s="223"/>
      <c r="BH91" s="215">
        <v>0</v>
      </c>
      <c r="BI91" s="215">
        <v>0</v>
      </c>
      <c r="BJ91" s="215">
        <v>0</v>
      </c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6">
        <f t="shared" si="196"/>
        <v>0</v>
      </c>
      <c r="CA91" s="224">
        <f t="shared" si="197"/>
        <v>0</v>
      </c>
      <c r="CB91" s="226">
        <f t="shared" si="198"/>
        <v>0</v>
      </c>
      <c r="CC91" s="26"/>
      <c r="CE91" s="33"/>
      <c r="CF91" s="126" t="s">
        <v>65</v>
      </c>
      <c r="CG91" s="319" t="s">
        <v>19</v>
      </c>
      <c r="CH91" s="319"/>
      <c r="CI91" s="54">
        <f t="shared" si="199"/>
        <v>0</v>
      </c>
      <c r="CJ91" s="54">
        <f t="shared" si="199"/>
        <v>0</v>
      </c>
      <c r="CK91" s="54">
        <f t="shared" si="199"/>
        <v>0</v>
      </c>
      <c r="CL91" s="143" t="s">
        <v>78</v>
      </c>
      <c r="CM91" s="319" t="s">
        <v>20</v>
      </c>
      <c r="CN91" s="319"/>
      <c r="CO91" s="173">
        <f t="shared" ref="CO91:CO99" si="222">+X111</f>
        <v>0</v>
      </c>
      <c r="CP91" s="173">
        <f t="shared" ref="CP91:CP99" si="223">+Y111</f>
        <v>0</v>
      </c>
      <c r="CQ91" s="173">
        <f t="shared" ref="CQ91:CQ99" si="224">+Z111</f>
        <v>0</v>
      </c>
      <c r="CR91" s="51"/>
      <c r="CS91" s="26"/>
      <c r="CT91" s="1"/>
      <c r="CU91" s="27"/>
      <c r="CV91" s="130" t="s">
        <v>163</v>
      </c>
      <c r="CW91" s="319" t="s">
        <v>116</v>
      </c>
      <c r="CX91" s="319"/>
      <c r="CY91" s="54">
        <f t="shared" si="201"/>
        <v>0</v>
      </c>
      <c r="CZ91" s="54">
        <f t="shared" si="201"/>
        <v>0</v>
      </c>
      <c r="DA91" s="54">
        <f t="shared" si="201"/>
        <v>0</v>
      </c>
      <c r="DB91" s="143" t="s">
        <v>179</v>
      </c>
      <c r="DC91" s="321" t="s">
        <v>117</v>
      </c>
      <c r="DD91" s="321"/>
      <c r="DE91" s="54">
        <f t="shared" si="202"/>
        <v>0</v>
      </c>
      <c r="DF91" s="54">
        <f t="shared" si="202"/>
        <v>0</v>
      </c>
      <c r="DG91" s="54">
        <f t="shared" si="202"/>
        <v>0</v>
      </c>
      <c r="DH91" s="42"/>
      <c r="DI91" s="77"/>
      <c r="DJ91" s="1"/>
      <c r="DK91" s="27"/>
      <c r="DL91" s="130" t="s">
        <v>163</v>
      </c>
      <c r="DM91" s="319" t="s">
        <v>116</v>
      </c>
      <c r="DN91" s="319"/>
      <c r="DO91" s="54">
        <f t="shared" si="178"/>
        <v>0</v>
      </c>
      <c r="DP91" s="54">
        <f t="shared" si="179"/>
        <v>0</v>
      </c>
      <c r="DQ91" s="54">
        <f t="shared" si="180"/>
        <v>0</v>
      </c>
      <c r="DR91" s="54">
        <f t="shared" si="181"/>
        <v>0</v>
      </c>
      <c r="DS91" s="143" t="s">
        <v>179</v>
      </c>
      <c r="DT91" s="321" t="s">
        <v>117</v>
      </c>
      <c r="DU91" s="321"/>
      <c r="DV91" s="54">
        <f t="shared" si="182"/>
        <v>0</v>
      </c>
      <c r="DW91" s="54">
        <f t="shared" si="183"/>
        <v>0</v>
      </c>
      <c r="DX91" s="54">
        <f t="shared" si="184"/>
        <v>0</v>
      </c>
      <c r="DY91" s="54">
        <f t="shared" si="185"/>
        <v>0</v>
      </c>
      <c r="DZ91" s="42"/>
      <c r="EA91" s="77"/>
      <c r="EB91" s="1"/>
      <c r="EC91" s="27"/>
      <c r="ED91" s="126" t="s">
        <v>63</v>
      </c>
      <c r="EE91" s="1"/>
      <c r="EF91" s="4" t="s">
        <v>16</v>
      </c>
      <c r="EG91" s="54">
        <f t="shared" si="217"/>
        <v>0</v>
      </c>
      <c r="EH91" s="54">
        <f t="shared" si="213"/>
        <v>0</v>
      </c>
      <c r="EI91" s="160"/>
      <c r="EJ91" s="1"/>
      <c r="EK91" s="8"/>
      <c r="EL91" s="181"/>
      <c r="EM91" s="181"/>
      <c r="EN91" s="42"/>
      <c r="EO91" s="26"/>
      <c r="EP91" s="1"/>
      <c r="EQ91" s="27"/>
      <c r="ER91" s="126" t="s">
        <v>63</v>
      </c>
      <c r="ES91" s="1"/>
      <c r="ET91" s="4" t="s">
        <v>16</v>
      </c>
      <c r="EU91" s="54">
        <f t="shared" si="214"/>
        <v>0</v>
      </c>
      <c r="EV91" s="54">
        <f t="shared" si="215"/>
        <v>0</v>
      </c>
      <c r="EW91" s="160"/>
      <c r="EX91" s="1"/>
      <c r="EY91" s="8"/>
      <c r="EZ91" s="181"/>
      <c r="FA91" s="181"/>
      <c r="FB91" s="42"/>
      <c r="FC91" s="26"/>
      <c r="FD91" s="26"/>
      <c r="FE91" s="1"/>
      <c r="FF91" s="27"/>
      <c r="FG91" s="130" t="s">
        <v>190</v>
      </c>
      <c r="FH91" s="319" t="s">
        <v>234</v>
      </c>
      <c r="FI91" s="319"/>
      <c r="FJ91" s="173">
        <f t="shared" si="221"/>
        <v>0</v>
      </c>
      <c r="FK91" s="179"/>
      <c r="FL91" s="179"/>
      <c r="FM91" s="68">
        <v>0</v>
      </c>
      <c r="FN91" s="62">
        <f t="shared" si="218"/>
        <v>0</v>
      </c>
      <c r="FO91" s="58"/>
      <c r="FP91" s="26"/>
      <c r="FQ91" s="1"/>
      <c r="FR91" s="1"/>
    </row>
    <row r="92" spans="2:174" ht="13.9" customHeight="1" x14ac:dyDescent="0.2">
      <c r="B92" s="33"/>
      <c r="C92" s="126">
        <v>4150</v>
      </c>
      <c r="D92" s="234" t="s">
        <v>427</v>
      </c>
      <c r="E92" s="234"/>
      <c r="F92" s="215">
        <v>0</v>
      </c>
      <c r="G92" s="215">
        <v>0</v>
      </c>
      <c r="H92" s="215">
        <v>0</v>
      </c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6">
        <f t="shared" si="188"/>
        <v>0</v>
      </c>
      <c r="Y92" s="224">
        <f t="shared" si="189"/>
        <v>0</v>
      </c>
      <c r="Z92" s="226">
        <f t="shared" si="190"/>
        <v>0</v>
      </c>
      <c r="AA92" s="26"/>
      <c r="AC92" s="27"/>
      <c r="AD92" s="130">
        <v>1150</v>
      </c>
      <c r="AE92" s="223" t="s">
        <v>114</v>
      </c>
      <c r="AF92" s="223"/>
      <c r="AG92" s="215">
        <v>0</v>
      </c>
      <c r="AH92" s="215">
        <v>0</v>
      </c>
      <c r="AI92" s="215">
        <v>0</v>
      </c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6">
        <f t="shared" si="193"/>
        <v>0</v>
      </c>
      <c r="AZ92" s="224">
        <f t="shared" si="194"/>
        <v>0</v>
      </c>
      <c r="BA92" s="226">
        <f t="shared" si="195"/>
        <v>0</v>
      </c>
      <c r="BB92" s="26"/>
      <c r="BD92" s="27"/>
      <c r="BE92" s="130">
        <v>4150</v>
      </c>
      <c r="BF92" s="223" t="s">
        <v>427</v>
      </c>
      <c r="BG92" s="223"/>
      <c r="BH92" s="215">
        <v>0</v>
      </c>
      <c r="BI92" s="215">
        <v>0</v>
      </c>
      <c r="BJ92" s="215">
        <v>0</v>
      </c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6">
        <f t="shared" si="196"/>
        <v>0</v>
      </c>
      <c r="CA92" s="224">
        <f t="shared" si="197"/>
        <v>0</v>
      </c>
      <c r="CB92" s="226">
        <f t="shared" si="198"/>
        <v>0</v>
      </c>
      <c r="CC92" s="26"/>
      <c r="CE92" s="33"/>
      <c r="CF92" s="126" t="s">
        <v>66</v>
      </c>
      <c r="CG92" s="319" t="s">
        <v>21</v>
      </c>
      <c r="CH92" s="319"/>
      <c r="CI92" s="54">
        <f t="shared" si="199"/>
        <v>0</v>
      </c>
      <c r="CJ92" s="54">
        <f t="shared" si="199"/>
        <v>0</v>
      </c>
      <c r="CK92" s="54">
        <f t="shared" si="199"/>
        <v>0</v>
      </c>
      <c r="CL92" s="143" t="s">
        <v>79</v>
      </c>
      <c r="CM92" s="319" t="s">
        <v>22</v>
      </c>
      <c r="CN92" s="319"/>
      <c r="CO92" s="173">
        <f t="shared" si="222"/>
        <v>0</v>
      </c>
      <c r="CP92" s="173">
        <f t="shared" si="223"/>
        <v>0</v>
      </c>
      <c r="CQ92" s="173">
        <f t="shared" si="224"/>
        <v>0</v>
      </c>
      <c r="CR92" s="51"/>
      <c r="CS92" s="26"/>
      <c r="CT92" s="1"/>
      <c r="CU92" s="27"/>
      <c r="CV92" s="130" t="s">
        <v>164</v>
      </c>
      <c r="CW92" s="319" t="s">
        <v>118</v>
      </c>
      <c r="CX92" s="319"/>
      <c r="CY92" s="54">
        <f t="shared" si="201"/>
        <v>0</v>
      </c>
      <c r="CZ92" s="54">
        <f t="shared" si="201"/>
        <v>0</v>
      </c>
      <c r="DA92" s="54">
        <f t="shared" si="201"/>
        <v>0</v>
      </c>
      <c r="DB92" s="143" t="s">
        <v>180</v>
      </c>
      <c r="DC92" s="319" t="s">
        <v>119</v>
      </c>
      <c r="DD92" s="319"/>
      <c r="DE92" s="54">
        <f t="shared" si="202"/>
        <v>0</v>
      </c>
      <c r="DF92" s="54">
        <f t="shared" si="202"/>
        <v>0</v>
      </c>
      <c r="DG92" s="54">
        <f t="shared" si="202"/>
        <v>0</v>
      </c>
      <c r="DH92" s="42"/>
      <c r="DI92" s="77"/>
      <c r="DJ92" s="1"/>
      <c r="DK92" s="27"/>
      <c r="DL92" s="130" t="s">
        <v>164</v>
      </c>
      <c r="DM92" s="319" t="s">
        <v>118</v>
      </c>
      <c r="DN92" s="319"/>
      <c r="DO92" s="54">
        <f t="shared" si="178"/>
        <v>0</v>
      </c>
      <c r="DP92" s="54">
        <f t="shared" si="179"/>
        <v>0</v>
      </c>
      <c r="DQ92" s="54">
        <f t="shared" si="180"/>
        <v>0</v>
      </c>
      <c r="DR92" s="54">
        <f t="shared" si="181"/>
        <v>0</v>
      </c>
      <c r="DS92" s="143" t="s">
        <v>180</v>
      </c>
      <c r="DT92" s="319" t="s">
        <v>119</v>
      </c>
      <c r="DU92" s="319"/>
      <c r="DV92" s="54">
        <f t="shared" si="182"/>
        <v>0</v>
      </c>
      <c r="DW92" s="54">
        <f t="shared" si="183"/>
        <v>0</v>
      </c>
      <c r="DX92" s="54">
        <f t="shared" si="184"/>
        <v>0</v>
      </c>
      <c r="DY92" s="54">
        <f t="shared" si="185"/>
        <v>0</v>
      </c>
      <c r="DZ92" s="42"/>
      <c r="EA92" s="77"/>
      <c r="EB92" s="1"/>
      <c r="EC92" s="27"/>
      <c r="ED92" s="126" t="s">
        <v>64</v>
      </c>
      <c r="EE92" s="1"/>
      <c r="EF92" s="4" t="s">
        <v>17</v>
      </c>
      <c r="EG92" s="54">
        <f t="shared" si="217"/>
        <v>0</v>
      </c>
      <c r="EH92" s="54">
        <f t="shared" si="213"/>
        <v>0</v>
      </c>
      <c r="EI92" s="160"/>
      <c r="EJ92" s="279" t="s">
        <v>199</v>
      </c>
      <c r="EK92" s="279"/>
      <c r="EL92" s="182">
        <f>SUM(EL93:EL95)</f>
        <v>0</v>
      </c>
      <c r="EM92" s="182">
        <f t="shared" ref="EM92" si="225">SUM(EM93:EM95)</f>
        <v>0</v>
      </c>
      <c r="EN92" s="42"/>
      <c r="EO92" s="26"/>
      <c r="EP92" s="1"/>
      <c r="EQ92" s="27"/>
      <c r="ER92" s="126" t="s">
        <v>64</v>
      </c>
      <c r="ES92" s="1"/>
      <c r="ET92" s="4" t="s">
        <v>17</v>
      </c>
      <c r="EU92" s="54">
        <f t="shared" si="214"/>
        <v>0</v>
      </c>
      <c r="EV92" s="54">
        <f t="shared" si="215"/>
        <v>0</v>
      </c>
      <c r="EW92" s="160"/>
      <c r="EX92" s="279" t="s">
        <v>199</v>
      </c>
      <c r="EY92" s="279"/>
      <c r="EZ92" s="182">
        <f>SUM(EZ93:EZ95)</f>
        <v>0</v>
      </c>
      <c r="FA92" s="182">
        <f t="shared" ref="FA92" si="226">SUM(FA93:FA95)</f>
        <v>0</v>
      </c>
      <c r="FB92" s="42"/>
      <c r="FC92" s="26"/>
      <c r="FD92" s="26"/>
      <c r="FE92" s="1"/>
      <c r="FF92" s="27"/>
      <c r="FG92" s="130"/>
      <c r="FH92" s="196"/>
      <c r="FI92" s="56"/>
      <c r="FJ92" s="177"/>
      <c r="FK92" s="177"/>
      <c r="FL92" s="177"/>
      <c r="FM92" s="62"/>
      <c r="FN92" s="62"/>
      <c r="FO92" s="58"/>
      <c r="FP92" s="26"/>
      <c r="FQ92" s="1"/>
      <c r="FR92" s="1"/>
    </row>
    <row r="93" spans="2:174" ht="13.9" customHeight="1" x14ac:dyDescent="0.2">
      <c r="B93" s="33"/>
      <c r="C93" s="126">
        <v>4160</v>
      </c>
      <c r="D93" s="234" t="s">
        <v>428</v>
      </c>
      <c r="E93" s="234"/>
      <c r="F93" s="215">
        <v>0</v>
      </c>
      <c r="G93" s="215">
        <v>0</v>
      </c>
      <c r="H93" s="215">
        <v>0</v>
      </c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6">
        <f t="shared" si="188"/>
        <v>0</v>
      </c>
      <c r="Y93" s="224">
        <f t="shared" si="189"/>
        <v>0</v>
      </c>
      <c r="Z93" s="226">
        <f t="shared" si="190"/>
        <v>0</v>
      </c>
      <c r="AA93" s="26"/>
      <c r="AC93" s="27"/>
      <c r="AD93" s="130">
        <v>1160</v>
      </c>
      <c r="AE93" s="223" t="s">
        <v>474</v>
      </c>
      <c r="AF93" s="223"/>
      <c r="AG93" s="215">
        <v>0</v>
      </c>
      <c r="AH93" s="215">
        <v>0</v>
      </c>
      <c r="AI93" s="215">
        <v>0</v>
      </c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6">
        <f t="shared" si="193"/>
        <v>0</v>
      </c>
      <c r="AZ93" s="224">
        <f t="shared" si="194"/>
        <v>0</v>
      </c>
      <c r="BA93" s="226">
        <f t="shared" si="195"/>
        <v>0</v>
      </c>
      <c r="BB93" s="26"/>
      <c r="BD93" s="27"/>
      <c r="BE93" s="130">
        <v>4160</v>
      </c>
      <c r="BF93" s="223" t="s">
        <v>428</v>
      </c>
      <c r="BG93" s="223"/>
      <c r="BH93" s="215">
        <v>0</v>
      </c>
      <c r="BI93" s="215">
        <v>0</v>
      </c>
      <c r="BJ93" s="215">
        <v>0</v>
      </c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6">
        <f t="shared" si="196"/>
        <v>0</v>
      </c>
      <c r="CA93" s="224">
        <f t="shared" si="197"/>
        <v>0</v>
      </c>
      <c r="CB93" s="226">
        <f t="shared" si="198"/>
        <v>0</v>
      </c>
      <c r="CC93" s="26"/>
      <c r="CE93" s="33"/>
      <c r="CF93" s="126" t="s">
        <v>67</v>
      </c>
      <c r="CG93" s="321" t="s">
        <v>23</v>
      </c>
      <c r="CH93" s="321"/>
      <c r="CI93" s="54">
        <f t="shared" si="199"/>
        <v>0</v>
      </c>
      <c r="CJ93" s="54">
        <f t="shared" si="199"/>
        <v>0</v>
      </c>
      <c r="CK93" s="54">
        <f t="shared" si="199"/>
        <v>0</v>
      </c>
      <c r="CL93" s="143" t="s">
        <v>80</v>
      </c>
      <c r="CM93" s="319" t="s">
        <v>24</v>
      </c>
      <c r="CN93" s="319"/>
      <c r="CO93" s="173">
        <f t="shared" si="222"/>
        <v>0</v>
      </c>
      <c r="CP93" s="173">
        <f t="shared" si="223"/>
        <v>0</v>
      </c>
      <c r="CQ93" s="173">
        <f t="shared" si="224"/>
        <v>0</v>
      </c>
      <c r="CR93" s="51"/>
      <c r="CS93" s="26"/>
      <c r="CT93" s="1"/>
      <c r="CU93" s="27"/>
      <c r="CV93" s="131"/>
      <c r="CW93" s="308" t="s">
        <v>121</v>
      </c>
      <c r="CX93" s="308"/>
      <c r="CY93" s="48">
        <f>+CY85</f>
        <v>0</v>
      </c>
      <c r="CZ93" s="48">
        <f t="shared" ref="CZ93:DA93" si="227">+CZ85</f>
        <v>0</v>
      </c>
      <c r="DA93" s="48">
        <f t="shared" si="227"/>
        <v>0</v>
      </c>
      <c r="DB93" s="143" t="s">
        <v>181</v>
      </c>
      <c r="DC93" s="319" t="s">
        <v>120</v>
      </c>
      <c r="DD93" s="319"/>
      <c r="DE93" s="54">
        <f t="shared" si="202"/>
        <v>0</v>
      </c>
      <c r="DF93" s="54">
        <f t="shared" si="202"/>
        <v>0</v>
      </c>
      <c r="DG93" s="54">
        <f t="shared" si="202"/>
        <v>0</v>
      </c>
      <c r="DH93" s="42"/>
      <c r="DI93" s="77"/>
      <c r="DJ93" s="1"/>
      <c r="DK93" s="27"/>
      <c r="DL93" s="130"/>
      <c r="DM93" s="308"/>
      <c r="DN93" s="308"/>
      <c r="DO93" s="54"/>
      <c r="DP93" s="54"/>
      <c r="DQ93" s="54"/>
      <c r="DR93" s="54"/>
      <c r="DS93" s="143" t="s">
        <v>181</v>
      </c>
      <c r="DT93" s="319" t="s">
        <v>120</v>
      </c>
      <c r="DU93" s="319"/>
      <c r="DV93" s="54">
        <f t="shared" si="182"/>
        <v>0</v>
      </c>
      <c r="DW93" s="54">
        <f t="shared" si="183"/>
        <v>0</v>
      </c>
      <c r="DX93" s="54">
        <f t="shared" si="184"/>
        <v>0</v>
      </c>
      <c r="DY93" s="54">
        <f t="shared" si="185"/>
        <v>0</v>
      </c>
      <c r="DZ93" s="42"/>
      <c r="EA93" s="77"/>
      <c r="EB93" s="1"/>
      <c r="EC93" s="27"/>
      <c r="ED93" s="126" t="s">
        <v>65</v>
      </c>
      <c r="EE93" s="1"/>
      <c r="EF93" s="4" t="s">
        <v>19</v>
      </c>
      <c r="EG93" s="54">
        <f t="shared" si="217"/>
        <v>0</v>
      </c>
      <c r="EH93" s="54">
        <f t="shared" si="213"/>
        <v>0</v>
      </c>
      <c r="EI93" s="163" t="s">
        <v>167</v>
      </c>
      <c r="EJ93" s="1"/>
      <c r="EK93" s="9" t="s">
        <v>202</v>
      </c>
      <c r="EL93" s="173">
        <f>+DP99-DO99+CO122</f>
        <v>0</v>
      </c>
      <c r="EM93" s="173">
        <f>+DR99-DQ99+CP122</f>
        <v>0</v>
      </c>
      <c r="EN93" s="42"/>
      <c r="EO93" s="26"/>
      <c r="EP93" s="1"/>
      <c r="EQ93" s="27"/>
      <c r="ER93" s="126" t="s">
        <v>65</v>
      </c>
      <c r="ES93" s="1"/>
      <c r="ET93" s="4" t="s">
        <v>19</v>
      </c>
      <c r="EU93" s="54">
        <f t="shared" si="214"/>
        <v>0</v>
      </c>
      <c r="EV93" s="54">
        <f t="shared" si="215"/>
        <v>0</v>
      </c>
      <c r="EW93" s="163" t="s">
        <v>167</v>
      </c>
      <c r="EX93" s="1"/>
      <c r="EY93" s="9" t="s">
        <v>202</v>
      </c>
      <c r="EZ93" s="173">
        <f t="shared" ref="EZ93:FA95" si="228">+BZ123</f>
        <v>0</v>
      </c>
      <c r="FA93" s="173">
        <f t="shared" si="228"/>
        <v>0</v>
      </c>
      <c r="FB93" s="42"/>
      <c r="FC93" s="26"/>
      <c r="FD93" s="26"/>
      <c r="FE93" s="1"/>
      <c r="FF93" s="27"/>
      <c r="FG93" s="130"/>
      <c r="FH93" s="322" t="s">
        <v>235</v>
      </c>
      <c r="FI93" s="322"/>
      <c r="FJ93" s="178"/>
      <c r="FK93" s="178">
        <f>SUM(FK94:FK97)+FK86</f>
        <v>0</v>
      </c>
      <c r="FL93" s="178"/>
      <c r="FM93" s="67">
        <f>SUM(FM94:FM97)</f>
        <v>0</v>
      </c>
      <c r="FN93" s="67">
        <f t="shared" ref="FN93:FN97" si="229">SUM(FJ93:FM93)</f>
        <v>0</v>
      </c>
      <c r="FO93" s="58"/>
      <c r="FP93" s="26"/>
      <c r="FQ93" s="1"/>
      <c r="FR93" s="1"/>
    </row>
    <row r="94" spans="2:174" ht="13.9" customHeight="1" x14ac:dyDescent="0.2">
      <c r="B94" s="33"/>
      <c r="C94" s="126">
        <v>4170</v>
      </c>
      <c r="D94" s="234" t="s">
        <v>429</v>
      </c>
      <c r="E94" s="234"/>
      <c r="F94" s="215">
        <v>0</v>
      </c>
      <c r="G94" s="215">
        <v>0</v>
      </c>
      <c r="H94" s="215">
        <v>0</v>
      </c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6">
        <f t="shared" si="188"/>
        <v>0</v>
      </c>
      <c r="Y94" s="224">
        <f t="shared" si="189"/>
        <v>0</v>
      </c>
      <c r="Z94" s="226">
        <f t="shared" si="190"/>
        <v>0</v>
      </c>
      <c r="AA94" s="26"/>
      <c r="AC94" s="27"/>
      <c r="AD94" s="130">
        <v>1190</v>
      </c>
      <c r="AE94" s="223" t="s">
        <v>475</v>
      </c>
      <c r="AF94" s="223"/>
      <c r="AG94" s="215">
        <v>0</v>
      </c>
      <c r="AH94" s="215">
        <v>0</v>
      </c>
      <c r="AI94" s="215">
        <v>0</v>
      </c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6">
        <f t="shared" si="193"/>
        <v>0</v>
      </c>
      <c r="AZ94" s="224">
        <f t="shared" si="194"/>
        <v>0</v>
      </c>
      <c r="BA94" s="226">
        <f t="shared" si="195"/>
        <v>0</v>
      </c>
      <c r="BB94" s="26"/>
      <c r="BD94" s="27"/>
      <c r="BE94" s="130">
        <v>4170</v>
      </c>
      <c r="BF94" s="223" t="s">
        <v>429</v>
      </c>
      <c r="BG94" s="223"/>
      <c r="BH94" s="215">
        <v>0</v>
      </c>
      <c r="BI94" s="215">
        <v>0</v>
      </c>
      <c r="BJ94" s="215">
        <v>0</v>
      </c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6">
        <f t="shared" si="196"/>
        <v>0</v>
      </c>
      <c r="CA94" s="224">
        <f t="shared" si="197"/>
        <v>0</v>
      </c>
      <c r="CB94" s="226">
        <f t="shared" si="198"/>
        <v>0</v>
      </c>
      <c r="CC94" s="26"/>
      <c r="CE94" s="33"/>
      <c r="CF94" s="127"/>
      <c r="CG94" s="195"/>
      <c r="CH94" s="200"/>
      <c r="CI94" s="66"/>
      <c r="CJ94" s="66"/>
      <c r="CK94" s="66"/>
      <c r="CL94" s="143" t="s">
        <v>240</v>
      </c>
      <c r="CM94" s="319" t="s">
        <v>25</v>
      </c>
      <c r="CN94" s="319"/>
      <c r="CO94" s="173">
        <f t="shared" si="222"/>
        <v>0</v>
      </c>
      <c r="CP94" s="173">
        <f t="shared" si="223"/>
        <v>0</v>
      </c>
      <c r="CQ94" s="173">
        <f t="shared" si="224"/>
        <v>0</v>
      </c>
      <c r="CR94" s="51"/>
      <c r="CS94" s="26"/>
      <c r="CT94" s="1"/>
      <c r="CU94" s="27"/>
      <c r="CV94" s="131"/>
      <c r="CW94" s="195"/>
      <c r="CX94" s="196"/>
      <c r="CY94" s="50"/>
      <c r="CZ94" s="50"/>
      <c r="DA94" s="50"/>
      <c r="DB94" s="149"/>
      <c r="DC94" s="308" t="s">
        <v>122</v>
      </c>
      <c r="DD94" s="308"/>
      <c r="DE94" s="48">
        <f>+DE85</f>
        <v>0</v>
      </c>
      <c r="DF94" s="48">
        <f t="shared" ref="DF94:DG94" si="230">+DF85</f>
        <v>0</v>
      </c>
      <c r="DG94" s="48">
        <f t="shared" si="230"/>
        <v>0</v>
      </c>
      <c r="DH94" s="42"/>
      <c r="DI94" s="77"/>
      <c r="DJ94" s="1"/>
      <c r="DK94" s="27"/>
      <c r="DL94" s="130"/>
      <c r="DM94" s="195"/>
      <c r="DN94" s="196"/>
      <c r="DO94" s="54"/>
      <c r="DP94" s="54"/>
      <c r="DQ94" s="54"/>
      <c r="DR94" s="54"/>
      <c r="DS94" s="149"/>
      <c r="DT94" s="308"/>
      <c r="DU94" s="308"/>
      <c r="DV94" s="54"/>
      <c r="DW94" s="54"/>
      <c r="DX94" s="54"/>
      <c r="DY94" s="54"/>
      <c r="DZ94" s="42"/>
      <c r="EA94" s="77"/>
      <c r="EB94" s="1"/>
      <c r="EC94" s="27"/>
      <c r="ED94" s="126" t="s">
        <v>66</v>
      </c>
      <c r="EE94" s="1"/>
      <c r="EF94" s="4" t="s">
        <v>21</v>
      </c>
      <c r="EG94" s="54">
        <f t="shared" si="217"/>
        <v>0</v>
      </c>
      <c r="EH94" s="54">
        <f t="shared" si="213"/>
        <v>0</v>
      </c>
      <c r="EI94" s="163" t="s">
        <v>168</v>
      </c>
      <c r="EJ94" s="1"/>
      <c r="EK94" s="9" t="s">
        <v>131</v>
      </c>
      <c r="EL94" s="173">
        <f>+DP100+DP101-DO100-DO101</f>
        <v>0</v>
      </c>
      <c r="EM94" s="173">
        <f>+DR100+DR101-DQ100-DQ101</f>
        <v>0</v>
      </c>
      <c r="EN94" s="42"/>
      <c r="EO94" s="26"/>
      <c r="EP94" s="1"/>
      <c r="EQ94" s="27"/>
      <c r="ER94" s="126" t="s">
        <v>66</v>
      </c>
      <c r="ES94" s="1"/>
      <c r="ET94" s="4" t="s">
        <v>21</v>
      </c>
      <c r="EU94" s="54">
        <f t="shared" si="214"/>
        <v>0</v>
      </c>
      <c r="EV94" s="54">
        <f t="shared" si="215"/>
        <v>0</v>
      </c>
      <c r="EW94" s="163" t="s">
        <v>168</v>
      </c>
      <c r="EX94" s="1"/>
      <c r="EY94" s="9" t="s">
        <v>131</v>
      </c>
      <c r="EZ94" s="173">
        <f t="shared" si="228"/>
        <v>0</v>
      </c>
      <c r="FA94" s="173">
        <f t="shared" si="228"/>
        <v>0</v>
      </c>
      <c r="FB94" s="42"/>
      <c r="FC94" s="26"/>
      <c r="FD94" s="26"/>
      <c r="FE94" s="1"/>
      <c r="FF94" s="27"/>
      <c r="FG94" s="130" t="s">
        <v>191</v>
      </c>
      <c r="FH94" s="319" t="s">
        <v>236</v>
      </c>
      <c r="FI94" s="319"/>
      <c r="FJ94" s="179"/>
      <c r="FK94" s="173">
        <f>+DF114</f>
        <v>0</v>
      </c>
      <c r="FL94" s="179"/>
      <c r="FM94" s="68">
        <v>0</v>
      </c>
      <c r="FN94" s="62">
        <f t="shared" si="229"/>
        <v>0</v>
      </c>
      <c r="FO94" s="58"/>
      <c r="FP94" s="26"/>
      <c r="FQ94" s="1"/>
      <c r="FR94" s="1"/>
    </row>
    <row r="95" spans="2:174" ht="13.9" customHeight="1" x14ac:dyDescent="0.2">
      <c r="B95" s="33"/>
      <c r="C95" s="126">
        <v>4190</v>
      </c>
      <c r="D95" s="234" t="s">
        <v>430</v>
      </c>
      <c r="E95" s="234"/>
      <c r="F95" s="215">
        <v>0</v>
      </c>
      <c r="G95" s="215">
        <v>0</v>
      </c>
      <c r="H95" s="215">
        <v>0</v>
      </c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6">
        <f t="shared" si="188"/>
        <v>0</v>
      </c>
      <c r="Y95" s="224">
        <f t="shared" si="189"/>
        <v>0</v>
      </c>
      <c r="Z95" s="226">
        <f t="shared" si="190"/>
        <v>0</v>
      </c>
      <c r="AA95" s="26"/>
      <c r="AC95" s="27"/>
      <c r="AD95" s="131">
        <v>1200</v>
      </c>
      <c r="AE95" s="232" t="s">
        <v>476</v>
      </c>
      <c r="AF95" s="232"/>
      <c r="AG95" s="235">
        <f>SUM(AG96:AG104)</f>
        <v>0</v>
      </c>
      <c r="AH95" s="235">
        <f t="shared" ref="AH95" si="231">SUM(AH96:AH104)</f>
        <v>0</v>
      </c>
      <c r="AI95" s="235">
        <f t="shared" ref="AI95" si="232">SUM(AI96:AI104)</f>
        <v>0</v>
      </c>
      <c r="AJ95" s="235"/>
      <c r="AK95" s="235"/>
      <c r="AL95" s="235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1">
        <f t="shared" si="193"/>
        <v>0</v>
      </c>
      <c r="AZ95" s="210">
        <f t="shared" si="194"/>
        <v>0</v>
      </c>
      <c r="BA95" s="212">
        <f t="shared" si="195"/>
        <v>0</v>
      </c>
      <c r="BB95" s="26"/>
      <c r="BD95" s="27"/>
      <c r="BE95" s="130">
        <v>4190</v>
      </c>
      <c r="BF95" s="223" t="s">
        <v>515</v>
      </c>
      <c r="BG95" s="223"/>
      <c r="BH95" s="215">
        <v>0</v>
      </c>
      <c r="BI95" s="215">
        <v>0</v>
      </c>
      <c r="BJ95" s="215">
        <v>0</v>
      </c>
      <c r="BK95" s="245"/>
      <c r="BL95" s="245"/>
      <c r="BM95" s="24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6">
        <f t="shared" si="196"/>
        <v>0</v>
      </c>
      <c r="CA95" s="224">
        <f t="shared" si="197"/>
        <v>0</v>
      </c>
      <c r="CB95" s="226">
        <f t="shared" si="198"/>
        <v>0</v>
      </c>
      <c r="CC95" s="26"/>
      <c r="CE95" s="33"/>
      <c r="CF95" s="127"/>
      <c r="CG95" s="322" t="s">
        <v>26</v>
      </c>
      <c r="CH95" s="322"/>
      <c r="CI95" s="50">
        <f>SUM(CI96:CI97)</f>
        <v>0</v>
      </c>
      <c r="CJ95" s="50">
        <f t="shared" ref="CJ95" si="233">SUM(CJ96:CJ97)</f>
        <v>0</v>
      </c>
      <c r="CK95" s="50">
        <f t="shared" ref="CK95" si="234">SUM(CK96:CK97)</f>
        <v>0</v>
      </c>
      <c r="CL95" s="143" t="s">
        <v>81</v>
      </c>
      <c r="CM95" s="319" t="s">
        <v>27</v>
      </c>
      <c r="CN95" s="319"/>
      <c r="CO95" s="173">
        <f t="shared" si="222"/>
        <v>0</v>
      </c>
      <c r="CP95" s="173">
        <f t="shared" si="223"/>
        <v>0</v>
      </c>
      <c r="CQ95" s="173">
        <f t="shared" si="224"/>
        <v>0</v>
      </c>
      <c r="CR95" s="51"/>
      <c r="CS95" s="26"/>
      <c r="CT95" s="1"/>
      <c r="CU95" s="27"/>
      <c r="CV95" s="131"/>
      <c r="CW95" s="195"/>
      <c r="CX95" s="196"/>
      <c r="CY95" s="50"/>
      <c r="CZ95" s="50"/>
      <c r="DA95" s="50"/>
      <c r="DB95" s="149"/>
      <c r="DC95" s="1"/>
      <c r="DD95" s="1"/>
      <c r="DE95" s="1"/>
      <c r="DF95" s="1"/>
      <c r="DG95" s="1"/>
      <c r="DH95" s="42"/>
      <c r="DI95" s="77"/>
      <c r="DJ95" s="1"/>
      <c r="DK95" s="27"/>
      <c r="DL95" s="130"/>
      <c r="DM95" s="195"/>
      <c r="DN95" s="196"/>
      <c r="DO95" s="54"/>
      <c r="DP95" s="54"/>
      <c r="DQ95" s="54"/>
      <c r="DR95" s="54"/>
      <c r="DS95" s="149"/>
      <c r="DT95" s="202"/>
      <c r="DU95" s="202"/>
      <c r="DV95" s="54"/>
      <c r="DW95" s="54"/>
      <c r="DX95" s="54"/>
      <c r="DY95" s="54"/>
      <c r="DZ95" s="42"/>
      <c r="EA95" s="77"/>
      <c r="EB95" s="1"/>
      <c r="EC95" s="27"/>
      <c r="ED95" s="126" t="s">
        <v>67</v>
      </c>
      <c r="EE95" s="1"/>
      <c r="EF95" s="4" t="s">
        <v>23</v>
      </c>
      <c r="EG95" s="54">
        <f t="shared" si="217"/>
        <v>0</v>
      </c>
      <c r="EH95" s="54">
        <f t="shared" si="213"/>
        <v>0</v>
      </c>
      <c r="EI95" s="163" t="s">
        <v>169</v>
      </c>
      <c r="EJ95" s="1"/>
      <c r="EK95" s="9" t="s">
        <v>206</v>
      </c>
      <c r="EL95" s="173">
        <f>+DP97</f>
        <v>0</v>
      </c>
      <c r="EM95" s="173">
        <f>+DR97</f>
        <v>0</v>
      </c>
      <c r="EN95" s="42"/>
      <c r="EO95" s="26"/>
      <c r="EP95" s="1"/>
      <c r="EQ95" s="27"/>
      <c r="ER95" s="126" t="s">
        <v>67</v>
      </c>
      <c r="ES95" s="1"/>
      <c r="ET95" s="4" t="s">
        <v>23</v>
      </c>
      <c r="EU95" s="54">
        <f t="shared" si="214"/>
        <v>0</v>
      </c>
      <c r="EV95" s="54">
        <f t="shared" si="215"/>
        <v>0</v>
      </c>
      <c r="EW95" s="163" t="s">
        <v>169</v>
      </c>
      <c r="EX95" s="1"/>
      <c r="EY95" s="9" t="s">
        <v>206</v>
      </c>
      <c r="EZ95" s="173">
        <f t="shared" si="228"/>
        <v>0</v>
      </c>
      <c r="FA95" s="173">
        <f t="shared" si="228"/>
        <v>0</v>
      </c>
      <c r="FB95" s="42"/>
      <c r="FC95" s="26"/>
      <c r="FD95" s="26"/>
      <c r="FE95" s="1"/>
      <c r="FF95" s="27"/>
      <c r="FG95" s="130" t="s">
        <v>192</v>
      </c>
      <c r="FH95" s="319" t="s">
        <v>149</v>
      </c>
      <c r="FI95" s="319"/>
      <c r="FJ95" s="179"/>
      <c r="FK95" s="173">
        <f t="shared" ref="FK95:FK97" si="235">+DF115</f>
        <v>0</v>
      </c>
      <c r="FL95" s="179"/>
      <c r="FM95" s="68">
        <v>0</v>
      </c>
      <c r="FN95" s="62">
        <f t="shared" si="229"/>
        <v>0</v>
      </c>
      <c r="FO95" s="58"/>
      <c r="FP95" s="26"/>
      <c r="FQ95" s="1"/>
      <c r="FR95" s="1"/>
    </row>
    <row r="96" spans="2:174" ht="13.9" customHeight="1" x14ac:dyDescent="0.2">
      <c r="B96" s="33"/>
      <c r="C96" s="127">
        <v>4200</v>
      </c>
      <c r="D96" s="233" t="s">
        <v>431</v>
      </c>
      <c r="E96" s="233"/>
      <c r="F96" s="210">
        <f>SUM(F97:F98)</f>
        <v>0</v>
      </c>
      <c r="G96" s="210">
        <f t="shared" ref="G96" si="236">SUM(G97:G98)</f>
        <v>0</v>
      </c>
      <c r="H96" s="210">
        <f t="shared" ref="H96" si="237">SUM(H97:H98)</f>
        <v>0</v>
      </c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21">
        <f t="shared" si="188"/>
        <v>0</v>
      </c>
      <c r="Y96" s="210">
        <f t="shared" si="189"/>
        <v>0</v>
      </c>
      <c r="Z96" s="212">
        <f t="shared" si="190"/>
        <v>0</v>
      </c>
      <c r="AA96" s="26"/>
      <c r="AC96" s="27"/>
      <c r="AD96" s="130">
        <v>1210</v>
      </c>
      <c r="AE96" s="223" t="s">
        <v>477</v>
      </c>
      <c r="AF96" s="223"/>
      <c r="AG96" s="224">
        <v>0</v>
      </c>
      <c r="AH96" s="224">
        <v>0</v>
      </c>
      <c r="AI96" s="224">
        <v>0</v>
      </c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16">
        <f t="shared" si="193"/>
        <v>0</v>
      </c>
      <c r="AZ96" s="224">
        <f t="shared" si="194"/>
        <v>0</v>
      </c>
      <c r="BA96" s="226">
        <f t="shared" si="195"/>
        <v>0</v>
      </c>
      <c r="BB96" s="100"/>
      <c r="BD96" s="27"/>
      <c r="BE96" s="130">
        <v>4210</v>
      </c>
      <c r="BF96" s="223" t="s">
        <v>432</v>
      </c>
      <c r="BG96" s="223"/>
      <c r="BH96" s="215">
        <v>0</v>
      </c>
      <c r="BI96" s="215">
        <v>0</v>
      </c>
      <c r="BJ96" s="215">
        <v>0</v>
      </c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16">
        <f t="shared" si="196"/>
        <v>0</v>
      </c>
      <c r="CA96" s="224">
        <f t="shared" si="197"/>
        <v>0</v>
      </c>
      <c r="CB96" s="226">
        <f t="shared" si="198"/>
        <v>0</v>
      </c>
      <c r="CC96" s="100"/>
      <c r="CE96" s="33"/>
      <c r="CF96" s="126" t="s">
        <v>68</v>
      </c>
      <c r="CG96" s="319" t="s">
        <v>28</v>
      </c>
      <c r="CH96" s="319"/>
      <c r="CI96" s="54">
        <f t="shared" ref="CI96:CK97" si="238">+X97</f>
        <v>0</v>
      </c>
      <c r="CJ96" s="54">
        <f t="shared" si="238"/>
        <v>0</v>
      </c>
      <c r="CK96" s="54">
        <f t="shared" si="238"/>
        <v>0</v>
      </c>
      <c r="CL96" s="143" t="s">
        <v>82</v>
      </c>
      <c r="CM96" s="319" t="s">
        <v>29</v>
      </c>
      <c r="CN96" s="319"/>
      <c r="CO96" s="173">
        <f t="shared" si="222"/>
        <v>0</v>
      </c>
      <c r="CP96" s="173">
        <f t="shared" si="223"/>
        <v>0</v>
      </c>
      <c r="CQ96" s="173">
        <f t="shared" si="224"/>
        <v>0</v>
      </c>
      <c r="CR96" s="51"/>
      <c r="CS96" s="26"/>
      <c r="CT96" s="1"/>
      <c r="CU96" s="27"/>
      <c r="CV96" s="130"/>
      <c r="CW96" s="308" t="s">
        <v>123</v>
      </c>
      <c r="CX96" s="308"/>
      <c r="CY96" s="47">
        <f>SUM(CY97:CY105)</f>
        <v>0</v>
      </c>
      <c r="CZ96" s="47">
        <f t="shared" ref="CZ96" si="239">SUM(CZ97:CZ105)</f>
        <v>0</v>
      </c>
      <c r="DA96" s="47">
        <f t="shared" ref="DA96" si="240">SUM(DA97:DA105)</f>
        <v>0</v>
      </c>
      <c r="DB96" s="143"/>
      <c r="DC96" s="308" t="s">
        <v>124</v>
      </c>
      <c r="DD96" s="308"/>
      <c r="DE96" s="174">
        <f>SUM(DE97:DE102)</f>
        <v>0</v>
      </c>
      <c r="DF96" s="174">
        <f t="shared" ref="DF96" si="241">SUM(DF97:DF102)</f>
        <v>0</v>
      </c>
      <c r="DG96" s="174">
        <f t="shared" ref="DG96" si="242">SUM(DG97:DG102)</f>
        <v>0</v>
      </c>
      <c r="DH96" s="42"/>
      <c r="DI96" s="77"/>
      <c r="DJ96" s="1"/>
      <c r="DK96" s="27"/>
      <c r="DL96" s="130"/>
      <c r="DM96" s="308" t="s">
        <v>123</v>
      </c>
      <c r="DN96" s="308"/>
      <c r="DO96" s="49">
        <f t="shared" ref="DO96:DO105" si="243">IF((CY96-CZ96)&gt;0,0,-CY96+CZ96)</f>
        <v>0</v>
      </c>
      <c r="DP96" s="49">
        <f t="shared" ref="DP96:DP105" si="244">IF((CY96-CZ96)&gt;0,+CY96-CZ96,0)</f>
        <v>0</v>
      </c>
      <c r="DQ96" s="49">
        <f t="shared" ref="DQ96:DQ105" si="245">IF((CZ96-DA96)&gt;0,0,-CZ96+DA96)</f>
        <v>0</v>
      </c>
      <c r="DR96" s="49">
        <f t="shared" ref="DR96:DR105" si="246">IF((CZ96-DA96)&gt;0,+CZ96-DA96,0)</f>
        <v>0</v>
      </c>
      <c r="DS96" s="143"/>
      <c r="DT96" s="308" t="s">
        <v>124</v>
      </c>
      <c r="DU96" s="308"/>
      <c r="DV96" s="49">
        <f t="shared" ref="DV96:DV102" si="247">IF((DE96-DF96)&gt;0,+DE96-DF96,0)</f>
        <v>0</v>
      </c>
      <c r="DW96" s="49">
        <f t="shared" ref="DW96:DW102" si="248">IF((DE96-DF96)&gt;0,0,-DE96+DF96)</f>
        <v>0</v>
      </c>
      <c r="DX96" s="49">
        <f t="shared" ref="DX96:DX102" si="249">IF((DF96-DG96)&gt;0,+DF96-DG96,0)</f>
        <v>0</v>
      </c>
      <c r="DY96" s="49">
        <f t="shared" ref="DY96:DY102" si="250">IF((DF96-DG96)&gt;0,0,-DF96+DG96)</f>
        <v>0</v>
      </c>
      <c r="DZ96" s="42"/>
      <c r="EA96" s="77"/>
      <c r="EB96" s="1"/>
      <c r="EC96" s="27"/>
      <c r="ED96" s="126" t="s">
        <v>68</v>
      </c>
      <c r="EE96" s="1"/>
      <c r="EF96" s="4" t="s">
        <v>28</v>
      </c>
      <c r="EG96" s="54">
        <f>+CI96</f>
        <v>0</v>
      </c>
      <c r="EH96" s="54">
        <f t="shared" ref="EH96:EH97" si="251">+CJ96</f>
        <v>0</v>
      </c>
      <c r="EI96" s="160"/>
      <c r="EJ96" s="312" t="s">
        <v>245</v>
      </c>
      <c r="EK96" s="312"/>
      <c r="EL96" s="182">
        <f>EL87-EL92</f>
        <v>0</v>
      </c>
      <c r="EM96" s="182">
        <f t="shared" ref="EM96" si="252">EM87-EM92</f>
        <v>0</v>
      </c>
      <c r="EN96" s="42"/>
      <c r="EO96" s="26"/>
      <c r="EP96" s="1"/>
      <c r="EQ96" s="27"/>
      <c r="ER96" s="126" t="s">
        <v>68</v>
      </c>
      <c r="ES96" s="1"/>
      <c r="ET96" s="4" t="s">
        <v>28</v>
      </c>
      <c r="EU96" s="54">
        <f t="shared" si="214"/>
        <v>0</v>
      </c>
      <c r="EV96" s="54">
        <f t="shared" si="215"/>
        <v>0</v>
      </c>
      <c r="EW96" s="160"/>
      <c r="EX96" s="312" t="s">
        <v>245</v>
      </c>
      <c r="EY96" s="312"/>
      <c r="EZ96" s="182">
        <f>EZ87-EZ92</f>
        <v>0</v>
      </c>
      <c r="FA96" s="182">
        <f t="shared" ref="FA96" si="253">FA87-FA92</f>
        <v>0</v>
      </c>
      <c r="FB96" s="42"/>
      <c r="FC96" s="26"/>
      <c r="FD96" s="26"/>
      <c r="FE96" s="1"/>
      <c r="FF96" s="27"/>
      <c r="FG96" s="130" t="s">
        <v>193</v>
      </c>
      <c r="FH96" s="319" t="s">
        <v>237</v>
      </c>
      <c r="FI96" s="319"/>
      <c r="FJ96" s="179"/>
      <c r="FK96" s="173">
        <f t="shared" si="235"/>
        <v>0</v>
      </c>
      <c r="FL96" s="179"/>
      <c r="FM96" s="68">
        <v>0</v>
      </c>
      <c r="FN96" s="62">
        <f t="shared" si="229"/>
        <v>0</v>
      </c>
      <c r="FO96" s="58"/>
      <c r="FP96" s="26"/>
      <c r="FQ96" s="1"/>
      <c r="FR96" s="1"/>
    </row>
    <row r="97" spans="2:174" ht="13.9" customHeight="1" x14ac:dyDescent="0.2">
      <c r="B97" s="33"/>
      <c r="C97" s="126">
        <v>4210</v>
      </c>
      <c r="D97" s="234" t="s">
        <v>432</v>
      </c>
      <c r="E97" s="234"/>
      <c r="F97" s="224">
        <v>0</v>
      </c>
      <c r="G97" s="224">
        <v>0</v>
      </c>
      <c r="H97" s="224">
        <v>0</v>
      </c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16">
        <f t="shared" si="188"/>
        <v>0</v>
      </c>
      <c r="Y97" s="224">
        <f t="shared" si="189"/>
        <v>0</v>
      </c>
      <c r="Z97" s="226">
        <f t="shared" si="190"/>
        <v>0</v>
      </c>
      <c r="AA97" s="26"/>
      <c r="AC97" s="27"/>
      <c r="AD97" s="130">
        <v>1220</v>
      </c>
      <c r="AE97" s="223" t="s">
        <v>478</v>
      </c>
      <c r="AF97" s="223"/>
      <c r="AG97" s="224">
        <v>0</v>
      </c>
      <c r="AH97" s="224">
        <v>0</v>
      </c>
      <c r="AI97" s="224">
        <v>0</v>
      </c>
      <c r="AJ97" s="245"/>
      <c r="AK97" s="245"/>
      <c r="AL97" s="245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16">
        <f t="shared" si="193"/>
        <v>0</v>
      </c>
      <c r="AZ97" s="224">
        <f t="shared" si="194"/>
        <v>0</v>
      </c>
      <c r="BA97" s="226">
        <f t="shared" si="195"/>
        <v>0</v>
      </c>
      <c r="BB97" s="100"/>
      <c r="BD97" s="27"/>
      <c r="BE97" s="130">
        <v>4220</v>
      </c>
      <c r="BF97" s="223" t="s">
        <v>433</v>
      </c>
      <c r="BG97" s="223"/>
      <c r="BH97" s="215">
        <v>0</v>
      </c>
      <c r="BI97" s="215">
        <v>0</v>
      </c>
      <c r="BJ97" s="215">
        <v>0</v>
      </c>
      <c r="BK97" s="245"/>
      <c r="BL97" s="245"/>
      <c r="BM97" s="245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16">
        <f t="shared" si="196"/>
        <v>0</v>
      </c>
      <c r="CA97" s="224">
        <f t="shared" si="197"/>
        <v>0</v>
      </c>
      <c r="CB97" s="226">
        <f t="shared" si="198"/>
        <v>0</v>
      </c>
      <c r="CC97" s="100"/>
      <c r="CE97" s="33"/>
      <c r="CF97" s="126" t="s">
        <v>69</v>
      </c>
      <c r="CG97" s="319" t="s">
        <v>30</v>
      </c>
      <c r="CH97" s="319"/>
      <c r="CI97" s="54">
        <f t="shared" si="238"/>
        <v>0</v>
      </c>
      <c r="CJ97" s="54">
        <f t="shared" si="238"/>
        <v>0</v>
      </c>
      <c r="CK97" s="54">
        <f t="shared" si="238"/>
        <v>0</v>
      </c>
      <c r="CL97" s="143" t="s">
        <v>83</v>
      </c>
      <c r="CM97" s="319" t="s">
        <v>31</v>
      </c>
      <c r="CN97" s="319"/>
      <c r="CO97" s="173">
        <f t="shared" si="222"/>
        <v>0</v>
      </c>
      <c r="CP97" s="173">
        <f t="shared" si="223"/>
        <v>0</v>
      </c>
      <c r="CQ97" s="173">
        <f t="shared" si="224"/>
        <v>0</v>
      </c>
      <c r="CR97" s="51"/>
      <c r="CS97" s="26"/>
      <c r="CT97" s="1"/>
      <c r="CU97" s="27"/>
      <c r="CV97" s="130" t="s">
        <v>165</v>
      </c>
      <c r="CW97" s="319" t="s">
        <v>125</v>
      </c>
      <c r="CX97" s="319"/>
      <c r="CY97" s="173">
        <f t="shared" ref="CY97:CY105" si="254">+AY96</f>
        <v>0</v>
      </c>
      <c r="CZ97" s="173">
        <f t="shared" ref="CZ97:CZ105" si="255">+AZ96</f>
        <v>0</v>
      </c>
      <c r="DA97" s="173">
        <f t="shared" ref="DA97:DA105" si="256">+BA96</f>
        <v>0</v>
      </c>
      <c r="DB97" s="143" t="s">
        <v>182</v>
      </c>
      <c r="DC97" s="319" t="s">
        <v>126</v>
      </c>
      <c r="DD97" s="319"/>
      <c r="DE97" s="54">
        <f t="shared" ref="DE97:DG102" si="257">+AY116</f>
        <v>0</v>
      </c>
      <c r="DF97" s="54">
        <f t="shared" si="257"/>
        <v>0</v>
      </c>
      <c r="DG97" s="54">
        <f t="shared" si="257"/>
        <v>0</v>
      </c>
      <c r="DH97" s="42"/>
      <c r="DI97" s="77"/>
      <c r="DJ97" s="1"/>
      <c r="DK97" s="27"/>
      <c r="DL97" s="130" t="s">
        <v>165</v>
      </c>
      <c r="DM97" s="319" t="s">
        <v>125</v>
      </c>
      <c r="DN97" s="319"/>
      <c r="DO97" s="54">
        <f t="shared" si="243"/>
        <v>0</v>
      </c>
      <c r="DP97" s="54">
        <f t="shared" si="244"/>
        <v>0</v>
      </c>
      <c r="DQ97" s="54">
        <f t="shared" si="245"/>
        <v>0</v>
      </c>
      <c r="DR97" s="54">
        <f t="shared" si="246"/>
        <v>0</v>
      </c>
      <c r="DS97" s="143" t="s">
        <v>182</v>
      </c>
      <c r="DT97" s="319" t="s">
        <v>126</v>
      </c>
      <c r="DU97" s="319"/>
      <c r="DV97" s="54">
        <f t="shared" si="247"/>
        <v>0</v>
      </c>
      <c r="DW97" s="54">
        <f t="shared" si="248"/>
        <v>0</v>
      </c>
      <c r="DX97" s="54">
        <f t="shared" si="249"/>
        <v>0</v>
      </c>
      <c r="DY97" s="54">
        <f t="shared" si="250"/>
        <v>0</v>
      </c>
      <c r="DZ97" s="42"/>
      <c r="EA97" s="77"/>
      <c r="EB97" s="1"/>
      <c r="EC97" s="27"/>
      <c r="ED97" s="126" t="s">
        <v>69</v>
      </c>
      <c r="EE97" s="1"/>
      <c r="EF97" s="4" t="s">
        <v>207</v>
      </c>
      <c r="EG97" s="173">
        <f>+CI97</f>
        <v>0</v>
      </c>
      <c r="EH97" s="173">
        <f t="shared" si="251"/>
        <v>0</v>
      </c>
      <c r="EI97" s="160"/>
      <c r="EJ97" s="200"/>
      <c r="EK97" s="8"/>
      <c r="EL97" s="181"/>
      <c r="EM97" s="181"/>
      <c r="EN97" s="42"/>
      <c r="EO97" s="26"/>
      <c r="EP97" s="1"/>
      <c r="EQ97" s="27"/>
      <c r="ER97" s="126" t="s">
        <v>69</v>
      </c>
      <c r="ES97" s="1"/>
      <c r="ET97" s="4" t="s">
        <v>207</v>
      </c>
      <c r="EU97" s="54">
        <f t="shared" si="214"/>
        <v>0</v>
      </c>
      <c r="EV97" s="54">
        <f t="shared" si="215"/>
        <v>0</v>
      </c>
      <c r="EW97" s="160"/>
      <c r="EX97" s="200"/>
      <c r="EY97" s="8"/>
      <c r="EZ97" s="181"/>
      <c r="FA97" s="181"/>
      <c r="FB97" s="42"/>
      <c r="FC97" s="26"/>
      <c r="FD97" s="26"/>
      <c r="FE97" s="1"/>
      <c r="FF97" s="27"/>
      <c r="FG97" s="130" t="s">
        <v>194</v>
      </c>
      <c r="FH97" s="319" t="s">
        <v>151</v>
      </c>
      <c r="FI97" s="319"/>
      <c r="FJ97" s="179"/>
      <c r="FK97" s="173">
        <f t="shared" si="235"/>
        <v>0</v>
      </c>
      <c r="FL97" s="179"/>
      <c r="FM97" s="68">
        <v>0</v>
      </c>
      <c r="FN97" s="62">
        <f t="shared" si="229"/>
        <v>0</v>
      </c>
      <c r="FO97" s="58"/>
      <c r="FP97" s="26"/>
      <c r="FQ97" s="1"/>
      <c r="FR97" s="1"/>
    </row>
    <row r="98" spans="2:174" ht="13.9" customHeight="1" x14ac:dyDescent="0.2">
      <c r="B98" s="33"/>
      <c r="C98" s="126">
        <v>4220</v>
      </c>
      <c r="D98" s="234" t="s">
        <v>433</v>
      </c>
      <c r="E98" s="234"/>
      <c r="F98" s="215">
        <v>0</v>
      </c>
      <c r="G98" s="215">
        <v>0</v>
      </c>
      <c r="H98" s="215">
        <v>0</v>
      </c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>
        <f t="shared" si="188"/>
        <v>0</v>
      </c>
      <c r="Y98" s="224">
        <f t="shared" si="189"/>
        <v>0</v>
      </c>
      <c r="Z98" s="226">
        <f t="shared" si="190"/>
        <v>0</v>
      </c>
      <c r="AA98" s="26"/>
      <c r="AC98" s="27"/>
      <c r="AD98" s="130">
        <v>1230</v>
      </c>
      <c r="AE98" s="223" t="s">
        <v>479</v>
      </c>
      <c r="AF98" s="223"/>
      <c r="AG98" s="224">
        <v>0</v>
      </c>
      <c r="AH98" s="224">
        <v>0</v>
      </c>
      <c r="AI98" s="224">
        <v>0</v>
      </c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6">
        <f t="shared" si="193"/>
        <v>0</v>
      </c>
      <c r="AZ98" s="224">
        <f t="shared" si="194"/>
        <v>0</v>
      </c>
      <c r="BA98" s="226">
        <f t="shared" si="195"/>
        <v>0</v>
      </c>
      <c r="BB98" s="100"/>
      <c r="BD98" s="27"/>
      <c r="BE98" s="130">
        <v>4400</v>
      </c>
      <c r="BF98" s="223" t="s">
        <v>516</v>
      </c>
      <c r="BG98" s="223"/>
      <c r="BH98" s="215">
        <v>0</v>
      </c>
      <c r="BI98" s="215">
        <v>0</v>
      </c>
      <c r="BJ98" s="215">
        <v>0</v>
      </c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6">
        <f t="shared" si="196"/>
        <v>0</v>
      </c>
      <c r="CA98" s="224">
        <f t="shared" si="197"/>
        <v>0</v>
      </c>
      <c r="CB98" s="226">
        <f t="shared" si="198"/>
        <v>0</v>
      </c>
      <c r="CC98" s="100"/>
      <c r="CE98" s="33"/>
      <c r="CF98" s="127"/>
      <c r="CG98" s="195"/>
      <c r="CH98" s="200"/>
      <c r="CI98" s="54"/>
      <c r="CJ98" s="54"/>
      <c r="CK98" s="54"/>
      <c r="CL98" s="143" t="s">
        <v>84</v>
      </c>
      <c r="CM98" s="319" t="s">
        <v>32</v>
      </c>
      <c r="CN98" s="319"/>
      <c r="CO98" s="173">
        <f t="shared" si="222"/>
        <v>0</v>
      </c>
      <c r="CP98" s="173">
        <f t="shared" si="223"/>
        <v>0</v>
      </c>
      <c r="CQ98" s="173">
        <f t="shared" si="224"/>
        <v>0</v>
      </c>
      <c r="CR98" s="51"/>
      <c r="CS98" s="26"/>
      <c r="CT98" s="1"/>
      <c r="CU98" s="27"/>
      <c r="CV98" s="130" t="s">
        <v>166</v>
      </c>
      <c r="CW98" s="319" t="s">
        <v>127</v>
      </c>
      <c r="CX98" s="319"/>
      <c r="CY98" s="173">
        <f t="shared" si="254"/>
        <v>0</v>
      </c>
      <c r="CZ98" s="173">
        <f t="shared" si="255"/>
        <v>0</v>
      </c>
      <c r="DA98" s="173">
        <f t="shared" si="256"/>
        <v>0</v>
      </c>
      <c r="DB98" s="143" t="s">
        <v>183</v>
      </c>
      <c r="DC98" s="319" t="s">
        <v>128</v>
      </c>
      <c r="DD98" s="319"/>
      <c r="DE98" s="54">
        <f t="shared" si="257"/>
        <v>0</v>
      </c>
      <c r="DF98" s="54">
        <f t="shared" si="257"/>
        <v>0</v>
      </c>
      <c r="DG98" s="54">
        <f t="shared" si="257"/>
        <v>0</v>
      </c>
      <c r="DH98" s="42"/>
      <c r="DI98" s="77"/>
      <c r="DJ98" s="1"/>
      <c r="DK98" s="27"/>
      <c r="DL98" s="130" t="s">
        <v>166</v>
      </c>
      <c r="DM98" s="319" t="s">
        <v>127</v>
      </c>
      <c r="DN98" s="319"/>
      <c r="DO98" s="54">
        <f t="shared" si="243"/>
        <v>0</v>
      </c>
      <c r="DP98" s="54">
        <f t="shared" si="244"/>
        <v>0</v>
      </c>
      <c r="DQ98" s="54">
        <f t="shared" si="245"/>
        <v>0</v>
      </c>
      <c r="DR98" s="54">
        <f t="shared" si="246"/>
        <v>0</v>
      </c>
      <c r="DS98" s="143" t="s">
        <v>183</v>
      </c>
      <c r="DT98" s="319" t="s">
        <v>128</v>
      </c>
      <c r="DU98" s="319"/>
      <c r="DV98" s="54">
        <f t="shared" si="247"/>
        <v>0</v>
      </c>
      <c r="DW98" s="54">
        <f t="shared" si="248"/>
        <v>0</v>
      </c>
      <c r="DX98" s="54">
        <f t="shared" si="249"/>
        <v>0</v>
      </c>
      <c r="DY98" s="54">
        <f t="shared" si="250"/>
        <v>0</v>
      </c>
      <c r="DZ98" s="42"/>
      <c r="EA98" s="77"/>
      <c r="EB98" s="1"/>
      <c r="EC98" s="27"/>
      <c r="ED98" s="126" t="s">
        <v>224</v>
      </c>
      <c r="EE98" s="1"/>
      <c r="EF98" s="4" t="s">
        <v>208</v>
      </c>
      <c r="EG98" s="54">
        <f>+CI99</f>
        <v>0</v>
      </c>
      <c r="EH98" s="54">
        <f t="shared" ref="EH98" si="258">+CJ99</f>
        <v>0</v>
      </c>
      <c r="EI98" s="160"/>
      <c r="EJ98" s="8"/>
      <c r="EK98" s="8"/>
      <c r="EL98" s="181"/>
      <c r="EM98" s="181"/>
      <c r="EN98" s="42"/>
      <c r="EO98" s="26"/>
      <c r="EP98" s="1"/>
      <c r="EQ98" s="27"/>
      <c r="ER98" s="126" t="s">
        <v>224</v>
      </c>
      <c r="ES98" s="1"/>
      <c r="ET98" s="4" t="s">
        <v>208</v>
      </c>
      <c r="EU98" s="54">
        <f t="shared" si="214"/>
        <v>0</v>
      </c>
      <c r="EV98" s="54">
        <f t="shared" si="215"/>
        <v>0</v>
      </c>
      <c r="EW98" s="160"/>
      <c r="EX98" s="8"/>
      <c r="EY98" s="8"/>
      <c r="EZ98" s="181"/>
      <c r="FA98" s="181"/>
      <c r="FB98" s="42"/>
      <c r="FC98" s="26"/>
      <c r="FD98" s="26"/>
      <c r="FE98" s="1"/>
      <c r="FF98" s="27"/>
      <c r="FG98" s="158"/>
      <c r="FH98" s="196"/>
      <c r="FI98" s="56"/>
      <c r="FJ98" s="177"/>
      <c r="FK98" s="177"/>
      <c r="FL98" s="177"/>
      <c r="FM98" s="62"/>
      <c r="FN98" s="62"/>
      <c r="FO98" s="58"/>
      <c r="FP98" s="26"/>
      <c r="FQ98" s="1"/>
      <c r="FR98" s="1"/>
    </row>
    <row r="99" spans="2:174" ht="13.9" customHeight="1" thickBot="1" x14ac:dyDescent="0.25">
      <c r="B99" s="33"/>
      <c r="C99" s="127">
        <v>4300</v>
      </c>
      <c r="D99" s="233" t="s">
        <v>434</v>
      </c>
      <c r="E99" s="233"/>
      <c r="F99" s="220">
        <f>SUM(F100:F104)</f>
        <v>0</v>
      </c>
      <c r="G99" s="220">
        <f t="shared" ref="G99" si="259">SUM(G100:G104)</f>
        <v>0</v>
      </c>
      <c r="H99" s="220">
        <f t="shared" ref="H99" si="260">SUM(H100:H104)</f>
        <v>0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1">
        <f t="shared" si="188"/>
        <v>0</v>
      </c>
      <c r="Y99" s="210">
        <f t="shared" si="189"/>
        <v>0</v>
      </c>
      <c r="Z99" s="212">
        <f t="shared" si="190"/>
        <v>0</v>
      </c>
      <c r="AA99" s="26"/>
      <c r="AC99" s="27"/>
      <c r="AD99" s="130">
        <v>1240</v>
      </c>
      <c r="AE99" s="223" t="s">
        <v>480</v>
      </c>
      <c r="AF99" s="223"/>
      <c r="AG99" s="224">
        <v>0</v>
      </c>
      <c r="AH99" s="224">
        <v>0</v>
      </c>
      <c r="AI99" s="224">
        <v>0</v>
      </c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6">
        <f t="shared" si="193"/>
        <v>0</v>
      </c>
      <c r="AZ99" s="224">
        <f t="shared" si="194"/>
        <v>0</v>
      </c>
      <c r="BA99" s="226">
        <f t="shared" si="195"/>
        <v>0</v>
      </c>
      <c r="BB99" s="100"/>
      <c r="BD99" s="27"/>
      <c r="BE99" s="131"/>
      <c r="BF99" s="232" t="s">
        <v>517</v>
      </c>
      <c r="BG99" s="232"/>
      <c r="BH99" s="235">
        <f>SUM(BH100:BH115)</f>
        <v>0</v>
      </c>
      <c r="BI99" s="235">
        <f t="shared" ref="BI99" si="261">SUM(BI100:BI115)</f>
        <v>0</v>
      </c>
      <c r="BJ99" s="235">
        <f t="shared" ref="BJ99" si="262">SUM(BJ100:BJ115)</f>
        <v>0</v>
      </c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1">
        <f t="shared" si="196"/>
        <v>0</v>
      </c>
      <c r="CA99" s="210">
        <f t="shared" si="197"/>
        <v>0</v>
      </c>
      <c r="CB99" s="212">
        <f t="shared" si="198"/>
        <v>0</v>
      </c>
      <c r="CC99" s="100"/>
      <c r="CE99" s="33"/>
      <c r="CF99" s="126"/>
      <c r="CG99" s="322" t="s">
        <v>33</v>
      </c>
      <c r="CH99" s="322"/>
      <c r="CI99" s="49">
        <f>SUM(CI100:CI104)</f>
        <v>0</v>
      </c>
      <c r="CJ99" s="49">
        <f t="shared" ref="CJ99" si="263">SUM(CJ100:CJ104)</f>
        <v>0</v>
      </c>
      <c r="CK99" s="49">
        <f t="shared" ref="CK99" si="264">SUM(CK100:CK104)</f>
        <v>0</v>
      </c>
      <c r="CL99" s="143" t="s">
        <v>85</v>
      </c>
      <c r="CM99" s="319" t="s">
        <v>34</v>
      </c>
      <c r="CN99" s="319"/>
      <c r="CO99" s="173">
        <f t="shared" si="222"/>
        <v>0</v>
      </c>
      <c r="CP99" s="173">
        <f t="shared" si="223"/>
        <v>0</v>
      </c>
      <c r="CQ99" s="173">
        <f t="shared" si="224"/>
        <v>0</v>
      </c>
      <c r="CR99" s="51"/>
      <c r="CS99" s="26"/>
      <c r="CT99" s="1"/>
      <c r="CU99" s="27"/>
      <c r="CV99" s="130" t="s">
        <v>167</v>
      </c>
      <c r="CW99" s="319" t="s">
        <v>129</v>
      </c>
      <c r="CX99" s="319"/>
      <c r="CY99" s="173">
        <f t="shared" si="254"/>
        <v>0</v>
      </c>
      <c r="CZ99" s="173">
        <f t="shared" si="255"/>
        <v>0</v>
      </c>
      <c r="DA99" s="173">
        <f t="shared" si="256"/>
        <v>0</v>
      </c>
      <c r="DB99" s="143" t="s">
        <v>184</v>
      </c>
      <c r="DC99" s="319" t="s">
        <v>130</v>
      </c>
      <c r="DD99" s="319"/>
      <c r="DE99" s="54">
        <f t="shared" si="257"/>
        <v>0</v>
      </c>
      <c r="DF99" s="54">
        <f t="shared" si="257"/>
        <v>0</v>
      </c>
      <c r="DG99" s="54">
        <f t="shared" si="257"/>
        <v>0</v>
      </c>
      <c r="DH99" s="42"/>
      <c r="DI99" s="77"/>
      <c r="DJ99" s="1"/>
      <c r="DK99" s="27"/>
      <c r="DL99" s="130" t="s">
        <v>167</v>
      </c>
      <c r="DM99" s="319" t="s">
        <v>129</v>
      </c>
      <c r="DN99" s="319"/>
      <c r="DO99" s="54">
        <f t="shared" si="243"/>
        <v>0</v>
      </c>
      <c r="DP99" s="54">
        <f t="shared" si="244"/>
        <v>0</v>
      </c>
      <c r="DQ99" s="54">
        <f t="shared" si="245"/>
        <v>0</v>
      </c>
      <c r="DR99" s="54">
        <f t="shared" si="246"/>
        <v>0</v>
      </c>
      <c r="DS99" s="143" t="s">
        <v>184</v>
      </c>
      <c r="DT99" s="319" t="s">
        <v>130</v>
      </c>
      <c r="DU99" s="319"/>
      <c r="DV99" s="54">
        <f t="shared" si="247"/>
        <v>0</v>
      </c>
      <c r="DW99" s="54">
        <f t="shared" si="248"/>
        <v>0</v>
      </c>
      <c r="DX99" s="54">
        <f t="shared" si="249"/>
        <v>0</v>
      </c>
      <c r="DY99" s="54">
        <f t="shared" si="250"/>
        <v>0</v>
      </c>
      <c r="DZ99" s="42"/>
      <c r="EA99" s="77"/>
      <c r="EB99" s="1"/>
      <c r="EC99" s="27"/>
      <c r="ED99" s="157"/>
      <c r="EE99" s="200"/>
      <c r="EF99" s="200"/>
      <c r="EG99" s="52"/>
      <c r="EH99" s="52"/>
      <c r="EI99" s="160"/>
      <c r="EJ99" s="312" t="s">
        <v>209</v>
      </c>
      <c r="EK99" s="312"/>
      <c r="EL99" s="181"/>
      <c r="EM99" s="181"/>
      <c r="EN99" s="42"/>
      <c r="EO99" s="26"/>
      <c r="EP99" s="1"/>
      <c r="EQ99" s="27"/>
      <c r="ER99" s="157"/>
      <c r="ES99" s="200"/>
      <c r="ET99" s="200"/>
      <c r="EU99" s="52"/>
      <c r="EV99" s="52"/>
      <c r="EW99" s="160"/>
      <c r="EX99" s="312" t="s">
        <v>209</v>
      </c>
      <c r="EY99" s="312"/>
      <c r="EZ99" s="181"/>
      <c r="FA99" s="181"/>
      <c r="FB99" s="42"/>
      <c r="FC99" s="26"/>
      <c r="FD99" s="26"/>
      <c r="FE99" s="1"/>
      <c r="FF99" s="27"/>
      <c r="FG99" s="130"/>
      <c r="FH99" s="326" t="s">
        <v>258</v>
      </c>
      <c r="FI99" s="326"/>
      <c r="FJ99" s="180">
        <f>+FJ88+FJ93</f>
        <v>0</v>
      </c>
      <c r="FK99" s="180">
        <f>+FK88+FK93</f>
        <v>0</v>
      </c>
      <c r="FL99" s="180">
        <f>+FL88+FL93</f>
        <v>0</v>
      </c>
      <c r="FM99" s="69">
        <f>+FM88+FM93</f>
        <v>0</v>
      </c>
      <c r="FN99" s="69">
        <f>SUM(FJ99:FM99)</f>
        <v>0</v>
      </c>
      <c r="FO99" s="58"/>
      <c r="FP99" s="26"/>
      <c r="FQ99" s="1"/>
      <c r="FR99" s="1"/>
    </row>
    <row r="100" spans="2:174" ht="13.9" customHeight="1" x14ac:dyDescent="0.2">
      <c r="B100" s="33"/>
      <c r="C100" s="126">
        <v>4310</v>
      </c>
      <c r="D100" s="234" t="s">
        <v>435</v>
      </c>
      <c r="E100" s="234"/>
      <c r="F100" s="215">
        <v>0</v>
      </c>
      <c r="G100" s="215">
        <v>0</v>
      </c>
      <c r="H100" s="215">
        <v>0</v>
      </c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6">
        <f t="shared" si="188"/>
        <v>0</v>
      </c>
      <c r="Y100" s="224">
        <f t="shared" si="189"/>
        <v>0</v>
      </c>
      <c r="Z100" s="226">
        <f t="shared" si="190"/>
        <v>0</v>
      </c>
      <c r="AA100" s="26"/>
      <c r="AC100" s="27"/>
      <c r="AD100" s="130">
        <v>1250</v>
      </c>
      <c r="AE100" s="223" t="s">
        <v>481</v>
      </c>
      <c r="AF100" s="223"/>
      <c r="AG100" s="224">
        <v>0</v>
      </c>
      <c r="AH100" s="224">
        <v>0</v>
      </c>
      <c r="AI100" s="224">
        <v>0</v>
      </c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6">
        <f t="shared" si="193"/>
        <v>0</v>
      </c>
      <c r="AZ100" s="224">
        <f t="shared" si="194"/>
        <v>0</v>
      </c>
      <c r="BA100" s="226">
        <f t="shared" si="195"/>
        <v>0</v>
      </c>
      <c r="BB100" s="100"/>
      <c r="BD100" s="27"/>
      <c r="BE100" s="130">
        <v>5110</v>
      </c>
      <c r="BF100" s="223" t="s">
        <v>441</v>
      </c>
      <c r="BG100" s="223"/>
      <c r="BH100" s="215">
        <v>0</v>
      </c>
      <c r="BI100" s="215">
        <v>0</v>
      </c>
      <c r="BJ100" s="215">
        <v>0</v>
      </c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6">
        <f t="shared" si="196"/>
        <v>0</v>
      </c>
      <c r="CA100" s="224">
        <f t="shared" si="197"/>
        <v>0</v>
      </c>
      <c r="CB100" s="226">
        <f t="shared" si="198"/>
        <v>0</v>
      </c>
      <c r="CC100" s="100"/>
      <c r="CE100" s="33"/>
      <c r="CF100" s="126" t="s">
        <v>70</v>
      </c>
      <c r="CG100" s="319" t="s">
        <v>35</v>
      </c>
      <c r="CH100" s="319"/>
      <c r="CI100" s="54">
        <f t="shared" ref="CI100:CK104" si="265">+X100</f>
        <v>0</v>
      </c>
      <c r="CJ100" s="54">
        <f t="shared" si="265"/>
        <v>0</v>
      </c>
      <c r="CK100" s="54">
        <f t="shared" si="265"/>
        <v>0</v>
      </c>
      <c r="CL100" s="143"/>
      <c r="CM100" s="195"/>
      <c r="CN100" s="200"/>
      <c r="CO100" s="66"/>
      <c r="CP100" s="66"/>
      <c r="CQ100" s="66"/>
      <c r="CR100" s="51"/>
      <c r="CS100" s="26"/>
      <c r="CT100" s="1"/>
      <c r="CU100" s="27"/>
      <c r="CV100" s="130" t="s">
        <v>168</v>
      </c>
      <c r="CW100" s="319" t="s">
        <v>131</v>
      </c>
      <c r="CX100" s="319"/>
      <c r="CY100" s="173">
        <f t="shared" si="254"/>
        <v>0</v>
      </c>
      <c r="CZ100" s="173">
        <f t="shared" si="255"/>
        <v>0</v>
      </c>
      <c r="DA100" s="173">
        <f t="shared" si="256"/>
        <v>0</v>
      </c>
      <c r="DB100" s="143" t="s">
        <v>185</v>
      </c>
      <c r="DC100" s="319" t="s">
        <v>132</v>
      </c>
      <c r="DD100" s="319"/>
      <c r="DE100" s="54">
        <f t="shared" si="257"/>
        <v>0</v>
      </c>
      <c r="DF100" s="54">
        <f t="shared" si="257"/>
        <v>0</v>
      </c>
      <c r="DG100" s="54">
        <f t="shared" si="257"/>
        <v>0</v>
      </c>
      <c r="DH100" s="42"/>
      <c r="DI100" s="77"/>
      <c r="DJ100" s="1"/>
      <c r="DK100" s="27"/>
      <c r="DL100" s="130" t="s">
        <v>168</v>
      </c>
      <c r="DM100" s="319" t="s">
        <v>131</v>
      </c>
      <c r="DN100" s="319"/>
      <c r="DO100" s="54">
        <f t="shared" si="243"/>
        <v>0</v>
      </c>
      <c r="DP100" s="54">
        <f t="shared" si="244"/>
        <v>0</v>
      </c>
      <c r="DQ100" s="54">
        <f t="shared" si="245"/>
        <v>0</v>
      </c>
      <c r="DR100" s="54">
        <f t="shared" si="246"/>
        <v>0</v>
      </c>
      <c r="DS100" s="143" t="s">
        <v>185</v>
      </c>
      <c r="DT100" s="319" t="s">
        <v>132</v>
      </c>
      <c r="DU100" s="319"/>
      <c r="DV100" s="54">
        <f t="shared" si="247"/>
        <v>0</v>
      </c>
      <c r="DW100" s="54">
        <f t="shared" si="248"/>
        <v>0</v>
      </c>
      <c r="DX100" s="54">
        <f t="shared" si="249"/>
        <v>0</v>
      </c>
      <c r="DY100" s="54">
        <f t="shared" si="250"/>
        <v>0</v>
      </c>
      <c r="DZ100" s="42"/>
      <c r="EA100" s="77"/>
      <c r="EB100" s="1"/>
      <c r="EC100" s="27"/>
      <c r="ED100" s="157"/>
      <c r="EE100" s="279" t="s">
        <v>199</v>
      </c>
      <c r="EF100" s="279"/>
      <c r="EG100" s="50">
        <f>SUM(EG101:EG116)</f>
        <v>0</v>
      </c>
      <c r="EH100" s="50">
        <f t="shared" ref="EH100" si="266">SUM(EH101:EH116)</f>
        <v>0</v>
      </c>
      <c r="EI100" s="160"/>
      <c r="EJ100" s="200"/>
      <c r="EK100" s="200"/>
      <c r="EL100" s="183"/>
      <c r="EM100" s="183"/>
      <c r="EN100" s="42"/>
      <c r="EO100" s="26"/>
      <c r="EP100" s="1"/>
      <c r="EQ100" s="27"/>
      <c r="ER100" s="157"/>
      <c r="ES100" s="279" t="s">
        <v>199</v>
      </c>
      <c r="ET100" s="279"/>
      <c r="EU100" s="50">
        <f>SUM(EU101:EU116)</f>
        <v>0</v>
      </c>
      <c r="EV100" s="50">
        <f t="shared" ref="EV100" si="267">SUM(EV101:EV116)</f>
        <v>0</v>
      </c>
      <c r="EW100" s="160"/>
      <c r="EX100" s="200"/>
      <c r="EY100" s="200"/>
      <c r="EZ100" s="183"/>
      <c r="FA100" s="183"/>
      <c r="FB100" s="42"/>
      <c r="FC100" s="26"/>
      <c r="FD100" s="26"/>
      <c r="FE100" s="1"/>
      <c r="FF100" s="27"/>
      <c r="FG100" s="130"/>
      <c r="FH100" s="56"/>
      <c r="FI100" s="200"/>
      <c r="FJ100" s="177"/>
      <c r="FK100" s="177"/>
      <c r="FL100" s="177"/>
      <c r="FM100" s="62"/>
      <c r="FN100" s="62"/>
      <c r="FO100" s="58"/>
      <c r="FP100" s="26"/>
      <c r="FQ100" s="1"/>
      <c r="FR100" s="1"/>
    </row>
    <row r="101" spans="2:174" ht="13.9" customHeight="1" x14ac:dyDescent="0.2">
      <c r="B101" s="33"/>
      <c r="C101" s="126">
        <v>4320</v>
      </c>
      <c r="D101" s="234" t="s">
        <v>436</v>
      </c>
      <c r="E101" s="234"/>
      <c r="F101" s="215">
        <v>0</v>
      </c>
      <c r="G101" s="215">
        <v>0</v>
      </c>
      <c r="H101" s="215">
        <v>0</v>
      </c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6">
        <f t="shared" si="188"/>
        <v>0</v>
      </c>
      <c r="Y101" s="224">
        <f t="shared" si="189"/>
        <v>0</v>
      </c>
      <c r="Z101" s="226">
        <f t="shared" si="190"/>
        <v>0</v>
      </c>
      <c r="AA101" s="26"/>
      <c r="AC101" s="27"/>
      <c r="AD101" s="130">
        <v>1260</v>
      </c>
      <c r="AE101" s="223" t="s">
        <v>482</v>
      </c>
      <c r="AF101" s="223"/>
      <c r="AG101" s="224">
        <v>0</v>
      </c>
      <c r="AH101" s="224">
        <v>0</v>
      </c>
      <c r="AI101" s="224">
        <v>0</v>
      </c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6">
        <f t="shared" si="193"/>
        <v>0</v>
      </c>
      <c r="AZ101" s="224">
        <f t="shared" si="194"/>
        <v>0</v>
      </c>
      <c r="BA101" s="226">
        <f t="shared" si="195"/>
        <v>0</v>
      </c>
      <c r="BB101" s="100"/>
      <c r="BD101" s="27"/>
      <c r="BE101" s="130">
        <v>5120</v>
      </c>
      <c r="BF101" s="223" t="s">
        <v>442</v>
      </c>
      <c r="BG101" s="223"/>
      <c r="BH101" s="215">
        <v>0</v>
      </c>
      <c r="BI101" s="215">
        <v>0</v>
      </c>
      <c r="BJ101" s="215">
        <v>0</v>
      </c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6">
        <f t="shared" si="196"/>
        <v>0</v>
      </c>
      <c r="CA101" s="224">
        <f t="shared" si="197"/>
        <v>0</v>
      </c>
      <c r="CB101" s="226">
        <f t="shared" si="198"/>
        <v>0</v>
      </c>
      <c r="CC101" s="100"/>
      <c r="CE101" s="33"/>
      <c r="CF101" s="126" t="s">
        <v>71</v>
      </c>
      <c r="CG101" s="319" t="s">
        <v>36</v>
      </c>
      <c r="CH101" s="319"/>
      <c r="CI101" s="54">
        <f t="shared" si="265"/>
        <v>0</v>
      </c>
      <c r="CJ101" s="54">
        <f t="shared" si="265"/>
        <v>0</v>
      </c>
      <c r="CK101" s="54">
        <f t="shared" si="265"/>
        <v>0</v>
      </c>
      <c r="CL101" s="143"/>
      <c r="CM101" s="322" t="s">
        <v>28</v>
      </c>
      <c r="CN101" s="322"/>
      <c r="CO101" s="50">
        <f>SUM(CO102:CO104)</f>
        <v>0</v>
      </c>
      <c r="CP101" s="50">
        <f t="shared" ref="CP101" si="268">SUM(CP102:CP104)</f>
        <v>0</v>
      </c>
      <c r="CQ101" s="50">
        <f t="shared" ref="CQ101" si="269">SUM(CQ102:CQ104)</f>
        <v>0</v>
      </c>
      <c r="CR101" s="51"/>
      <c r="CS101" s="26"/>
      <c r="CT101" s="1"/>
      <c r="CU101" s="27"/>
      <c r="CV101" s="130" t="s">
        <v>169</v>
      </c>
      <c r="CW101" s="319" t="s">
        <v>133</v>
      </c>
      <c r="CX101" s="319"/>
      <c r="CY101" s="173">
        <f t="shared" si="254"/>
        <v>0</v>
      </c>
      <c r="CZ101" s="173">
        <f t="shared" si="255"/>
        <v>0</v>
      </c>
      <c r="DA101" s="173">
        <f t="shared" si="256"/>
        <v>0</v>
      </c>
      <c r="DB101" s="143" t="s">
        <v>186</v>
      </c>
      <c r="DC101" s="321" t="s">
        <v>134</v>
      </c>
      <c r="DD101" s="321"/>
      <c r="DE101" s="54">
        <f t="shared" si="257"/>
        <v>0</v>
      </c>
      <c r="DF101" s="54">
        <f t="shared" si="257"/>
        <v>0</v>
      </c>
      <c r="DG101" s="54">
        <f t="shared" si="257"/>
        <v>0</v>
      </c>
      <c r="DH101" s="42"/>
      <c r="DI101" s="77"/>
      <c r="DJ101" s="1"/>
      <c r="DK101" s="27"/>
      <c r="DL101" s="130" t="s">
        <v>169</v>
      </c>
      <c r="DM101" s="319" t="s">
        <v>133</v>
      </c>
      <c r="DN101" s="319"/>
      <c r="DO101" s="54">
        <f t="shared" si="243"/>
        <v>0</v>
      </c>
      <c r="DP101" s="54">
        <f t="shared" si="244"/>
        <v>0</v>
      </c>
      <c r="DQ101" s="54">
        <f t="shared" si="245"/>
        <v>0</v>
      </c>
      <c r="DR101" s="54">
        <f t="shared" si="246"/>
        <v>0</v>
      </c>
      <c r="DS101" s="143" t="s">
        <v>186</v>
      </c>
      <c r="DT101" s="321" t="s">
        <v>134</v>
      </c>
      <c r="DU101" s="321"/>
      <c r="DV101" s="54">
        <f t="shared" si="247"/>
        <v>0</v>
      </c>
      <c r="DW101" s="54">
        <f t="shared" si="248"/>
        <v>0</v>
      </c>
      <c r="DX101" s="54">
        <f t="shared" si="249"/>
        <v>0</v>
      </c>
      <c r="DY101" s="54">
        <f t="shared" si="250"/>
        <v>0</v>
      </c>
      <c r="DZ101" s="42"/>
      <c r="EA101" s="77"/>
      <c r="EB101" s="1"/>
      <c r="EC101" s="27"/>
      <c r="ED101" s="130" t="s">
        <v>75</v>
      </c>
      <c r="EE101" s="1"/>
      <c r="EF101" s="4" t="s">
        <v>210</v>
      </c>
      <c r="EG101" s="54">
        <f>+CO86</f>
        <v>0</v>
      </c>
      <c r="EH101" s="54">
        <f t="shared" ref="EH101:EH103" si="270">+CP86</f>
        <v>0</v>
      </c>
      <c r="EI101" s="160"/>
      <c r="EJ101" s="279" t="s">
        <v>198</v>
      </c>
      <c r="EK101" s="279"/>
      <c r="EL101" s="182">
        <f>EL102+EL105</f>
        <v>0</v>
      </c>
      <c r="EM101" s="182">
        <f t="shared" ref="EM101" si="271">EM102+EM105</f>
        <v>0</v>
      </c>
      <c r="EN101" s="42"/>
      <c r="EO101" s="26"/>
      <c r="EP101" s="1"/>
      <c r="EQ101" s="27"/>
      <c r="ER101" s="130" t="s">
        <v>75</v>
      </c>
      <c r="ES101" s="1"/>
      <c r="ET101" s="4" t="s">
        <v>210</v>
      </c>
      <c r="EU101" s="54">
        <f t="shared" ref="EU101:EU116" si="272">+BZ100</f>
        <v>0</v>
      </c>
      <c r="EV101" s="54">
        <f t="shared" ref="EV101:EV116" si="273">+CA100</f>
        <v>0</v>
      </c>
      <c r="EW101" s="160"/>
      <c r="EX101" s="279" t="s">
        <v>198</v>
      </c>
      <c r="EY101" s="279"/>
      <c r="EZ101" s="182">
        <f>EZ102+EZ105</f>
        <v>0</v>
      </c>
      <c r="FA101" s="182">
        <f t="shared" ref="FA101" si="274">FA102+FA105</f>
        <v>0</v>
      </c>
      <c r="FB101" s="42"/>
      <c r="FC101" s="26"/>
      <c r="FD101" s="26"/>
      <c r="FE101" s="1"/>
      <c r="FF101" s="27"/>
      <c r="FG101" s="130"/>
      <c r="FH101" s="322" t="s">
        <v>259</v>
      </c>
      <c r="FI101" s="322"/>
      <c r="FJ101" s="178">
        <f>SUM(FJ102:FJ104)</f>
        <v>0</v>
      </c>
      <c r="FK101" s="178"/>
      <c r="FL101" s="178"/>
      <c r="FM101" s="67">
        <f>SUM(FM102:FM104)</f>
        <v>0</v>
      </c>
      <c r="FN101" s="67">
        <f>SUM(FJ101:FM101)</f>
        <v>0</v>
      </c>
      <c r="FO101" s="58"/>
      <c r="FP101" s="26"/>
      <c r="FQ101" s="1"/>
      <c r="FR101" s="1"/>
    </row>
    <row r="102" spans="2:174" ht="13.9" customHeight="1" x14ac:dyDescent="0.2">
      <c r="B102" s="33"/>
      <c r="C102" s="126">
        <v>4330</v>
      </c>
      <c r="D102" s="234" t="s">
        <v>437</v>
      </c>
      <c r="E102" s="234"/>
      <c r="F102" s="215">
        <v>0</v>
      </c>
      <c r="G102" s="215">
        <v>0</v>
      </c>
      <c r="H102" s="215">
        <v>0</v>
      </c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6">
        <f t="shared" si="188"/>
        <v>0</v>
      </c>
      <c r="Y102" s="224">
        <f t="shared" si="189"/>
        <v>0</v>
      </c>
      <c r="Z102" s="226">
        <f t="shared" si="190"/>
        <v>0</v>
      </c>
      <c r="AA102" s="26"/>
      <c r="AC102" s="27"/>
      <c r="AD102" s="130">
        <v>1270</v>
      </c>
      <c r="AE102" s="223" t="s">
        <v>483</v>
      </c>
      <c r="AF102" s="223"/>
      <c r="AG102" s="224">
        <v>0</v>
      </c>
      <c r="AH102" s="224">
        <v>0</v>
      </c>
      <c r="AI102" s="224">
        <v>0</v>
      </c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6">
        <f t="shared" si="193"/>
        <v>0</v>
      </c>
      <c r="AZ102" s="224">
        <f t="shared" si="194"/>
        <v>0</v>
      </c>
      <c r="BA102" s="226">
        <f t="shared" si="195"/>
        <v>0</v>
      </c>
      <c r="BB102" s="100"/>
      <c r="BD102" s="27"/>
      <c r="BE102" s="130">
        <v>5130</v>
      </c>
      <c r="BF102" s="223" t="s">
        <v>443</v>
      </c>
      <c r="BG102" s="223"/>
      <c r="BH102" s="215">
        <v>0</v>
      </c>
      <c r="BI102" s="215">
        <v>0</v>
      </c>
      <c r="BJ102" s="215">
        <v>0</v>
      </c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6">
        <f t="shared" si="196"/>
        <v>0</v>
      </c>
      <c r="CA102" s="224">
        <f t="shared" si="197"/>
        <v>0</v>
      </c>
      <c r="CB102" s="226">
        <f t="shared" si="198"/>
        <v>0</v>
      </c>
      <c r="CC102" s="100"/>
      <c r="CE102" s="33"/>
      <c r="CF102" s="126" t="s">
        <v>72</v>
      </c>
      <c r="CG102" s="321" t="s">
        <v>37</v>
      </c>
      <c r="CH102" s="321"/>
      <c r="CI102" s="54">
        <f t="shared" si="265"/>
        <v>0</v>
      </c>
      <c r="CJ102" s="54">
        <f t="shared" si="265"/>
        <v>0</v>
      </c>
      <c r="CK102" s="54">
        <f t="shared" si="265"/>
        <v>0</v>
      </c>
      <c r="CL102" s="143" t="s">
        <v>86</v>
      </c>
      <c r="CM102" s="319" t="s">
        <v>38</v>
      </c>
      <c r="CN102" s="319"/>
      <c r="CO102" s="54">
        <f t="shared" ref="CO102:CQ104" si="275">+X121</f>
        <v>0</v>
      </c>
      <c r="CP102" s="54">
        <f t="shared" si="275"/>
        <v>0</v>
      </c>
      <c r="CQ102" s="54">
        <f t="shared" si="275"/>
        <v>0</v>
      </c>
      <c r="CR102" s="51"/>
      <c r="CS102" s="26"/>
      <c r="CT102" s="1"/>
      <c r="CU102" s="27"/>
      <c r="CV102" s="130" t="s">
        <v>170</v>
      </c>
      <c r="CW102" s="319" t="s">
        <v>135</v>
      </c>
      <c r="CX102" s="319"/>
      <c r="CY102" s="173">
        <f t="shared" si="254"/>
        <v>0</v>
      </c>
      <c r="CZ102" s="173">
        <f t="shared" si="255"/>
        <v>0</v>
      </c>
      <c r="DA102" s="173">
        <f t="shared" si="256"/>
        <v>0</v>
      </c>
      <c r="DB102" s="143" t="s">
        <v>187</v>
      </c>
      <c r="DC102" s="319" t="s">
        <v>136</v>
      </c>
      <c r="DD102" s="319"/>
      <c r="DE102" s="54">
        <f t="shared" si="257"/>
        <v>0</v>
      </c>
      <c r="DF102" s="54">
        <f t="shared" si="257"/>
        <v>0</v>
      </c>
      <c r="DG102" s="54">
        <f t="shared" si="257"/>
        <v>0</v>
      </c>
      <c r="DH102" s="42"/>
      <c r="DI102" s="77"/>
      <c r="DJ102" s="1"/>
      <c r="DK102" s="27"/>
      <c r="DL102" s="130" t="s">
        <v>170</v>
      </c>
      <c r="DM102" s="319" t="s">
        <v>135</v>
      </c>
      <c r="DN102" s="319"/>
      <c r="DO102" s="54">
        <f t="shared" si="243"/>
        <v>0</v>
      </c>
      <c r="DP102" s="54">
        <f t="shared" si="244"/>
        <v>0</v>
      </c>
      <c r="DQ102" s="54">
        <f t="shared" si="245"/>
        <v>0</v>
      </c>
      <c r="DR102" s="54">
        <f t="shared" si="246"/>
        <v>0</v>
      </c>
      <c r="DS102" s="143" t="s">
        <v>187</v>
      </c>
      <c r="DT102" s="319" t="s">
        <v>136</v>
      </c>
      <c r="DU102" s="319"/>
      <c r="DV102" s="54">
        <f t="shared" si="247"/>
        <v>0</v>
      </c>
      <c r="DW102" s="54">
        <f t="shared" si="248"/>
        <v>0</v>
      </c>
      <c r="DX102" s="54">
        <f t="shared" si="249"/>
        <v>0</v>
      </c>
      <c r="DY102" s="54">
        <f t="shared" si="250"/>
        <v>0</v>
      </c>
      <c r="DZ102" s="42"/>
      <c r="EA102" s="77"/>
      <c r="EB102" s="1"/>
      <c r="EC102" s="27"/>
      <c r="ED102" s="130" t="s">
        <v>76</v>
      </c>
      <c r="EE102" s="1"/>
      <c r="EF102" s="4" t="s">
        <v>13</v>
      </c>
      <c r="EG102" s="54">
        <f>+CO87</f>
        <v>0</v>
      </c>
      <c r="EH102" s="54">
        <f t="shared" si="270"/>
        <v>0</v>
      </c>
      <c r="EI102" s="163" t="s">
        <v>184</v>
      </c>
      <c r="EJ102" s="8"/>
      <c r="EK102" s="9" t="s">
        <v>211</v>
      </c>
      <c r="EL102" s="173">
        <f>+EL103+EL104</f>
        <v>0</v>
      </c>
      <c r="EM102" s="173">
        <f t="shared" ref="EM102" si="276">+EM103+EM104</f>
        <v>0</v>
      </c>
      <c r="EN102" s="42"/>
      <c r="EO102" s="26"/>
      <c r="EP102" s="1"/>
      <c r="EQ102" s="27"/>
      <c r="ER102" s="130" t="s">
        <v>76</v>
      </c>
      <c r="ES102" s="1"/>
      <c r="ET102" s="4" t="s">
        <v>13</v>
      </c>
      <c r="EU102" s="54">
        <f t="shared" si="272"/>
        <v>0</v>
      </c>
      <c r="EV102" s="54">
        <f t="shared" si="273"/>
        <v>0</v>
      </c>
      <c r="EW102" s="163" t="s">
        <v>184</v>
      </c>
      <c r="EX102" s="8"/>
      <c r="EY102" s="9" t="s">
        <v>211</v>
      </c>
      <c r="EZ102" s="173">
        <f>+EZ103+EZ104</f>
        <v>0</v>
      </c>
      <c r="FA102" s="173">
        <f t="shared" ref="FA102" si="277">+FA103+FA104</f>
        <v>0</v>
      </c>
      <c r="FB102" s="42"/>
      <c r="FC102" s="26"/>
      <c r="FD102" s="26"/>
      <c r="FE102" s="1"/>
      <c r="FF102" s="27"/>
      <c r="FG102" s="130" t="s">
        <v>188</v>
      </c>
      <c r="FH102" s="319" t="s">
        <v>0</v>
      </c>
      <c r="FI102" s="319"/>
      <c r="FJ102" s="173">
        <f>+DE109-DF109</f>
        <v>0</v>
      </c>
      <c r="FK102" s="179"/>
      <c r="FL102" s="179"/>
      <c r="FM102" s="68">
        <v>0</v>
      </c>
      <c r="FN102" s="62">
        <f>SUM(FJ102:FM102)</f>
        <v>0</v>
      </c>
      <c r="FO102" s="58"/>
      <c r="FP102" s="26"/>
      <c r="FQ102" s="1"/>
      <c r="FR102" s="1"/>
    </row>
    <row r="103" spans="2:174" ht="13.9" customHeight="1" x14ac:dyDescent="0.2">
      <c r="B103" s="33"/>
      <c r="C103" s="126">
        <v>4340</v>
      </c>
      <c r="D103" s="234" t="s">
        <v>438</v>
      </c>
      <c r="E103" s="234"/>
      <c r="F103" s="215">
        <v>0</v>
      </c>
      <c r="G103" s="215">
        <v>0</v>
      </c>
      <c r="H103" s="215">
        <v>0</v>
      </c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6">
        <f t="shared" si="188"/>
        <v>0</v>
      </c>
      <c r="Y103" s="224">
        <f t="shared" si="189"/>
        <v>0</v>
      </c>
      <c r="Z103" s="226">
        <f t="shared" si="190"/>
        <v>0</v>
      </c>
      <c r="AA103" s="26"/>
      <c r="AC103" s="27"/>
      <c r="AD103" s="130">
        <v>1280</v>
      </c>
      <c r="AE103" s="223" t="s">
        <v>484</v>
      </c>
      <c r="AF103" s="223"/>
      <c r="AG103" s="224">
        <v>0</v>
      </c>
      <c r="AH103" s="224">
        <v>0</v>
      </c>
      <c r="AI103" s="224">
        <v>0</v>
      </c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6">
        <f t="shared" si="193"/>
        <v>0</v>
      </c>
      <c r="AZ103" s="224">
        <f t="shared" si="194"/>
        <v>0</v>
      </c>
      <c r="BA103" s="226">
        <f t="shared" si="195"/>
        <v>0</v>
      </c>
      <c r="BB103" s="100"/>
      <c r="BD103" s="27"/>
      <c r="BE103" s="130">
        <v>5210</v>
      </c>
      <c r="BF103" s="223" t="s">
        <v>445</v>
      </c>
      <c r="BG103" s="223"/>
      <c r="BH103" s="215">
        <v>0</v>
      </c>
      <c r="BI103" s="215">
        <v>0</v>
      </c>
      <c r="BJ103" s="215">
        <v>0</v>
      </c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6">
        <f t="shared" si="196"/>
        <v>0</v>
      </c>
      <c r="CA103" s="224">
        <f t="shared" si="197"/>
        <v>0</v>
      </c>
      <c r="CB103" s="226">
        <f t="shared" si="198"/>
        <v>0</v>
      </c>
      <c r="CC103" s="100"/>
      <c r="CE103" s="33"/>
      <c r="CF103" s="126" t="s">
        <v>73</v>
      </c>
      <c r="CG103" s="319" t="s">
        <v>39</v>
      </c>
      <c r="CH103" s="319"/>
      <c r="CI103" s="54">
        <f t="shared" si="265"/>
        <v>0</v>
      </c>
      <c r="CJ103" s="54">
        <f t="shared" si="265"/>
        <v>0</v>
      </c>
      <c r="CK103" s="54">
        <f t="shared" si="265"/>
        <v>0</v>
      </c>
      <c r="CL103" s="143" t="s">
        <v>87</v>
      </c>
      <c r="CM103" s="319" t="s">
        <v>0</v>
      </c>
      <c r="CN103" s="319"/>
      <c r="CO103" s="54">
        <f t="shared" si="275"/>
        <v>0</v>
      </c>
      <c r="CP103" s="54">
        <f t="shared" si="275"/>
        <v>0</v>
      </c>
      <c r="CQ103" s="54">
        <f t="shared" si="275"/>
        <v>0</v>
      </c>
      <c r="CR103" s="51"/>
      <c r="CS103" s="26"/>
      <c r="CT103" s="1"/>
      <c r="CU103" s="27"/>
      <c r="CV103" s="130" t="s">
        <v>171</v>
      </c>
      <c r="CW103" s="319" t="s">
        <v>137</v>
      </c>
      <c r="CX103" s="319"/>
      <c r="CY103" s="173">
        <f t="shared" si="254"/>
        <v>0</v>
      </c>
      <c r="CZ103" s="173">
        <f t="shared" si="255"/>
        <v>0</v>
      </c>
      <c r="DA103" s="173">
        <f t="shared" si="256"/>
        <v>0</v>
      </c>
      <c r="DB103" s="143"/>
      <c r="DC103" s="308" t="s">
        <v>139</v>
      </c>
      <c r="DD103" s="308"/>
      <c r="DE103" s="48">
        <f>+DE96</f>
        <v>0</v>
      </c>
      <c r="DF103" s="48">
        <f t="shared" ref="DF103:DG103" si="278">+DF96</f>
        <v>0</v>
      </c>
      <c r="DG103" s="48">
        <f t="shared" si="278"/>
        <v>0</v>
      </c>
      <c r="DH103" s="42"/>
      <c r="DI103" s="77"/>
      <c r="DJ103" s="1"/>
      <c r="DK103" s="27"/>
      <c r="DL103" s="130" t="s">
        <v>171</v>
      </c>
      <c r="DM103" s="319" t="s">
        <v>137</v>
      </c>
      <c r="DN103" s="319"/>
      <c r="DO103" s="54">
        <f t="shared" si="243"/>
        <v>0</v>
      </c>
      <c r="DP103" s="54">
        <f t="shared" si="244"/>
        <v>0</v>
      </c>
      <c r="DQ103" s="54">
        <f t="shared" si="245"/>
        <v>0</v>
      </c>
      <c r="DR103" s="54">
        <f t="shared" si="246"/>
        <v>0</v>
      </c>
      <c r="DS103" s="143"/>
      <c r="DT103" s="308"/>
      <c r="DU103" s="308"/>
      <c r="DV103" s="54"/>
      <c r="DW103" s="54"/>
      <c r="DX103" s="54"/>
      <c r="DY103" s="54"/>
      <c r="DZ103" s="42"/>
      <c r="EA103" s="77"/>
      <c r="EB103" s="1"/>
      <c r="EC103" s="27"/>
      <c r="ED103" s="130" t="s">
        <v>77</v>
      </c>
      <c r="EE103" s="1"/>
      <c r="EF103" s="4" t="s">
        <v>15</v>
      </c>
      <c r="EG103" s="54">
        <f>+CO88</f>
        <v>0</v>
      </c>
      <c r="EH103" s="54">
        <f t="shared" si="270"/>
        <v>0</v>
      </c>
      <c r="EI103" s="163" t="s">
        <v>1</v>
      </c>
      <c r="EJ103" s="200"/>
      <c r="EK103" s="9" t="s">
        <v>212</v>
      </c>
      <c r="EL103" s="54">
        <f>+DV99</f>
        <v>0</v>
      </c>
      <c r="EM103" s="54">
        <f>+DX99</f>
        <v>0</v>
      </c>
      <c r="EN103" s="42"/>
      <c r="EO103" s="26"/>
      <c r="EP103" s="1"/>
      <c r="EQ103" s="27"/>
      <c r="ER103" s="130" t="s">
        <v>77</v>
      </c>
      <c r="ES103" s="1"/>
      <c r="ET103" s="4" t="s">
        <v>15</v>
      </c>
      <c r="EU103" s="54">
        <f t="shared" si="272"/>
        <v>0</v>
      </c>
      <c r="EV103" s="54">
        <f t="shared" si="273"/>
        <v>0</v>
      </c>
      <c r="EW103" s="163" t="s">
        <v>1</v>
      </c>
      <c r="EX103" s="200"/>
      <c r="EY103" s="9" t="s">
        <v>212</v>
      </c>
      <c r="EZ103" s="54">
        <f t="shared" ref="EZ103:FA105" si="279">+BZ130</f>
        <v>0</v>
      </c>
      <c r="FA103" s="54">
        <f t="shared" si="279"/>
        <v>0</v>
      </c>
      <c r="FB103" s="42"/>
      <c r="FC103" s="26"/>
      <c r="FD103" s="26"/>
      <c r="FE103" s="1"/>
      <c r="FF103" s="27"/>
      <c r="FG103" s="130" t="s">
        <v>189</v>
      </c>
      <c r="FH103" s="319" t="s">
        <v>145</v>
      </c>
      <c r="FI103" s="319"/>
      <c r="FJ103" s="173">
        <f t="shared" ref="FJ103:FJ104" si="280">+DE110-DF110</f>
        <v>0</v>
      </c>
      <c r="FK103" s="179"/>
      <c r="FL103" s="179"/>
      <c r="FM103" s="68">
        <v>0</v>
      </c>
      <c r="FN103" s="62">
        <f>SUM(FJ103:FM103)</f>
        <v>0</v>
      </c>
      <c r="FO103" s="58"/>
      <c r="FP103" s="26"/>
      <c r="FQ103" s="1"/>
      <c r="FR103" s="1"/>
    </row>
    <row r="104" spans="2:174" ht="13.9" customHeight="1" x14ac:dyDescent="0.2">
      <c r="B104" s="33"/>
      <c r="C104" s="126">
        <v>4390</v>
      </c>
      <c r="D104" s="234" t="s">
        <v>439</v>
      </c>
      <c r="E104" s="234"/>
      <c r="F104" s="215">
        <v>0</v>
      </c>
      <c r="G104" s="215">
        <v>0</v>
      </c>
      <c r="H104" s="215">
        <v>0</v>
      </c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6">
        <f t="shared" si="188"/>
        <v>0</v>
      </c>
      <c r="Y104" s="224">
        <f t="shared" si="189"/>
        <v>0</v>
      </c>
      <c r="Z104" s="226">
        <f t="shared" si="190"/>
        <v>0</v>
      </c>
      <c r="AA104" s="26"/>
      <c r="AC104" s="27"/>
      <c r="AD104" s="130">
        <v>1290</v>
      </c>
      <c r="AE104" s="223" t="s">
        <v>485</v>
      </c>
      <c r="AF104" s="223"/>
      <c r="AG104" s="224">
        <v>0</v>
      </c>
      <c r="AH104" s="224">
        <v>0</v>
      </c>
      <c r="AI104" s="224">
        <v>0</v>
      </c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6">
        <f t="shared" si="193"/>
        <v>0</v>
      </c>
      <c r="AZ104" s="224">
        <f t="shared" si="194"/>
        <v>0</v>
      </c>
      <c r="BA104" s="226">
        <f t="shared" si="195"/>
        <v>0</v>
      </c>
      <c r="BB104" s="100"/>
      <c r="BD104" s="27"/>
      <c r="BE104" s="130">
        <v>5220</v>
      </c>
      <c r="BF104" s="223" t="s">
        <v>446</v>
      </c>
      <c r="BG104" s="223"/>
      <c r="BH104" s="215">
        <v>0</v>
      </c>
      <c r="BI104" s="215">
        <v>0</v>
      </c>
      <c r="BJ104" s="215">
        <v>0</v>
      </c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6">
        <f t="shared" si="196"/>
        <v>0</v>
      </c>
      <c r="CA104" s="224">
        <f t="shared" si="197"/>
        <v>0</v>
      </c>
      <c r="CB104" s="226">
        <f t="shared" si="198"/>
        <v>0</v>
      </c>
      <c r="CC104" s="100"/>
      <c r="CE104" s="33"/>
      <c r="CF104" s="126" t="s">
        <v>74</v>
      </c>
      <c r="CG104" s="319" t="s">
        <v>40</v>
      </c>
      <c r="CH104" s="319"/>
      <c r="CI104" s="54">
        <f t="shared" si="265"/>
        <v>0</v>
      </c>
      <c r="CJ104" s="54">
        <f t="shared" si="265"/>
        <v>0</v>
      </c>
      <c r="CK104" s="54">
        <f t="shared" si="265"/>
        <v>0</v>
      </c>
      <c r="CL104" s="143" t="s">
        <v>88</v>
      </c>
      <c r="CM104" s="319" t="s">
        <v>41</v>
      </c>
      <c r="CN104" s="319"/>
      <c r="CO104" s="54">
        <f t="shared" si="275"/>
        <v>0</v>
      </c>
      <c r="CP104" s="54">
        <f t="shared" si="275"/>
        <v>0</v>
      </c>
      <c r="CQ104" s="54">
        <f t="shared" si="275"/>
        <v>0</v>
      </c>
      <c r="CR104" s="51"/>
      <c r="CS104" s="26"/>
      <c r="CT104" s="1"/>
      <c r="CU104" s="27"/>
      <c r="CV104" s="130" t="s">
        <v>172</v>
      </c>
      <c r="CW104" s="319" t="s">
        <v>138</v>
      </c>
      <c r="CX104" s="319"/>
      <c r="CY104" s="173">
        <f t="shared" si="254"/>
        <v>0</v>
      </c>
      <c r="CZ104" s="173">
        <f t="shared" si="255"/>
        <v>0</v>
      </c>
      <c r="DA104" s="173">
        <f t="shared" si="256"/>
        <v>0</v>
      </c>
      <c r="DB104" s="143"/>
      <c r="DC104" s="1"/>
      <c r="DD104" s="1"/>
      <c r="DE104" s="1"/>
      <c r="DF104" s="1"/>
      <c r="DG104" s="1"/>
      <c r="DH104" s="42"/>
      <c r="DI104" s="77"/>
      <c r="DJ104" s="1"/>
      <c r="DK104" s="27"/>
      <c r="DL104" s="130" t="s">
        <v>172</v>
      </c>
      <c r="DM104" s="319" t="s">
        <v>138</v>
      </c>
      <c r="DN104" s="319"/>
      <c r="DO104" s="54">
        <f t="shared" si="243"/>
        <v>0</v>
      </c>
      <c r="DP104" s="54">
        <f t="shared" si="244"/>
        <v>0</v>
      </c>
      <c r="DQ104" s="54">
        <f t="shared" si="245"/>
        <v>0</v>
      </c>
      <c r="DR104" s="54">
        <f t="shared" si="246"/>
        <v>0</v>
      </c>
      <c r="DS104" s="143"/>
      <c r="DT104" s="202"/>
      <c r="DU104" s="202"/>
      <c r="DV104" s="54"/>
      <c r="DW104" s="54"/>
      <c r="DX104" s="54"/>
      <c r="DY104" s="54"/>
      <c r="DZ104" s="42"/>
      <c r="EA104" s="77"/>
      <c r="EB104" s="1"/>
      <c r="EC104" s="27"/>
      <c r="ED104" s="130" t="s">
        <v>78</v>
      </c>
      <c r="EE104" s="1"/>
      <c r="EF104" s="4" t="s">
        <v>20</v>
      </c>
      <c r="EG104" s="173">
        <f t="shared" ref="EG104:EH112" si="281">+CO91</f>
        <v>0</v>
      </c>
      <c r="EH104" s="173">
        <f t="shared" si="281"/>
        <v>0</v>
      </c>
      <c r="EI104" s="160"/>
      <c r="EJ104" s="200"/>
      <c r="EK104" s="9" t="s">
        <v>213</v>
      </c>
      <c r="EL104" s="54">
        <v>0</v>
      </c>
      <c r="EM104" s="54">
        <v>0</v>
      </c>
      <c r="EN104" s="42"/>
      <c r="EO104" s="26"/>
      <c r="EP104" s="1"/>
      <c r="EQ104" s="27"/>
      <c r="ER104" s="130" t="s">
        <v>78</v>
      </c>
      <c r="ES104" s="1"/>
      <c r="ET104" s="4" t="s">
        <v>20</v>
      </c>
      <c r="EU104" s="54">
        <f t="shared" si="272"/>
        <v>0</v>
      </c>
      <c r="EV104" s="54">
        <f t="shared" si="273"/>
        <v>0</v>
      </c>
      <c r="EW104" s="160"/>
      <c r="EX104" s="200"/>
      <c r="EY104" s="9" t="s">
        <v>213</v>
      </c>
      <c r="EZ104" s="54">
        <f t="shared" si="279"/>
        <v>0</v>
      </c>
      <c r="FA104" s="54">
        <f t="shared" si="279"/>
        <v>0</v>
      </c>
      <c r="FB104" s="42"/>
      <c r="FC104" s="26"/>
      <c r="FD104" s="26"/>
      <c r="FE104" s="1"/>
      <c r="FF104" s="27"/>
      <c r="FG104" s="130" t="s">
        <v>190</v>
      </c>
      <c r="FH104" s="319" t="s">
        <v>234</v>
      </c>
      <c r="FI104" s="319"/>
      <c r="FJ104" s="173">
        <f t="shared" si="280"/>
        <v>0</v>
      </c>
      <c r="FK104" s="179"/>
      <c r="FL104" s="179"/>
      <c r="FM104" s="68">
        <v>0</v>
      </c>
      <c r="FN104" s="62">
        <f>SUM(FJ104:FM104)</f>
        <v>0</v>
      </c>
      <c r="FO104" s="58"/>
      <c r="FP104" s="26"/>
      <c r="FQ104" s="1"/>
      <c r="FR104" s="1"/>
    </row>
    <row r="105" spans="2:174" ht="13.9" customHeight="1" x14ac:dyDescent="0.2">
      <c r="B105" s="33"/>
      <c r="C105" s="127">
        <v>5000</v>
      </c>
      <c r="D105" s="233" t="s">
        <v>7</v>
      </c>
      <c r="E105" s="233"/>
      <c r="F105" s="220">
        <f>+F106+F110+F120+F124+F130+F137</f>
        <v>0</v>
      </c>
      <c r="G105" s="220">
        <f t="shared" ref="G105" si="282">+G106+G110+G120+G124+G130+G137</f>
        <v>0</v>
      </c>
      <c r="H105" s="220">
        <f t="shared" ref="H105" si="283">+H106+H110+H120+H124+H130+H137</f>
        <v>0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1">
        <f t="shared" si="188"/>
        <v>0</v>
      </c>
      <c r="Y105" s="210">
        <f t="shared" si="189"/>
        <v>0</v>
      </c>
      <c r="Z105" s="212">
        <f t="shared" si="190"/>
        <v>0</v>
      </c>
      <c r="AA105" s="26"/>
      <c r="AC105" s="27"/>
      <c r="AD105" s="131">
        <v>2000</v>
      </c>
      <c r="AE105" s="232" t="s">
        <v>103</v>
      </c>
      <c r="AF105" s="232"/>
      <c r="AG105" s="220">
        <f>+AG106+AG115</f>
        <v>0</v>
      </c>
      <c r="AH105" s="220">
        <f t="shared" ref="AH105" si="284">+AH106+AH115</f>
        <v>0</v>
      </c>
      <c r="AI105" s="220">
        <f t="shared" ref="AI105" si="285">+AI106+AI115</f>
        <v>0</v>
      </c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1">
        <f t="shared" si="193"/>
        <v>0</v>
      </c>
      <c r="AZ105" s="210">
        <f t="shared" si="194"/>
        <v>0</v>
      </c>
      <c r="BA105" s="212">
        <f t="shared" si="195"/>
        <v>0</v>
      </c>
      <c r="BB105" s="100"/>
      <c r="BD105" s="27"/>
      <c r="BE105" s="130">
        <v>5230</v>
      </c>
      <c r="BF105" s="223" t="s">
        <v>447</v>
      </c>
      <c r="BG105" s="223"/>
      <c r="BH105" s="215">
        <v>0</v>
      </c>
      <c r="BI105" s="215">
        <v>0</v>
      </c>
      <c r="BJ105" s="215">
        <v>0</v>
      </c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6">
        <f t="shared" si="196"/>
        <v>0</v>
      </c>
      <c r="CA105" s="224">
        <f t="shared" si="197"/>
        <v>0</v>
      </c>
      <c r="CB105" s="226">
        <f t="shared" si="198"/>
        <v>0</v>
      </c>
      <c r="CC105" s="100"/>
      <c r="CE105" s="33"/>
      <c r="CF105" s="127"/>
      <c r="CG105" s="195"/>
      <c r="CH105" s="19"/>
      <c r="CI105" s="52"/>
      <c r="CJ105" s="52"/>
      <c r="CK105" s="52"/>
      <c r="CL105" s="143"/>
      <c r="CM105" s="195"/>
      <c r="CN105" s="200"/>
      <c r="CO105" s="66"/>
      <c r="CP105" s="66"/>
      <c r="CQ105" s="66"/>
      <c r="CR105" s="51"/>
      <c r="CS105" s="26"/>
      <c r="CT105" s="1"/>
      <c r="CU105" s="27"/>
      <c r="CV105" s="130" t="s">
        <v>173</v>
      </c>
      <c r="CW105" s="319" t="s">
        <v>140</v>
      </c>
      <c r="CX105" s="319"/>
      <c r="CY105" s="173">
        <f t="shared" si="254"/>
        <v>0</v>
      </c>
      <c r="CZ105" s="173">
        <f t="shared" si="255"/>
        <v>0</v>
      </c>
      <c r="DA105" s="173">
        <f t="shared" si="256"/>
        <v>0</v>
      </c>
      <c r="DB105" s="143"/>
      <c r="DC105" s="308" t="s">
        <v>141</v>
      </c>
      <c r="DD105" s="308"/>
      <c r="DE105" s="48">
        <f>+DE84</f>
        <v>0</v>
      </c>
      <c r="DF105" s="48">
        <f t="shared" ref="DF105:DG105" si="286">+DF84</f>
        <v>0</v>
      </c>
      <c r="DG105" s="48">
        <f t="shared" si="286"/>
        <v>0</v>
      </c>
      <c r="DH105" s="42"/>
      <c r="DI105" s="77"/>
      <c r="DJ105" s="1"/>
      <c r="DK105" s="27"/>
      <c r="DL105" s="130" t="s">
        <v>173</v>
      </c>
      <c r="DM105" s="319" t="s">
        <v>140</v>
      </c>
      <c r="DN105" s="319"/>
      <c r="DO105" s="54">
        <f t="shared" si="243"/>
        <v>0</v>
      </c>
      <c r="DP105" s="54">
        <f t="shared" si="244"/>
        <v>0</v>
      </c>
      <c r="DQ105" s="54">
        <f t="shared" si="245"/>
        <v>0</v>
      </c>
      <c r="DR105" s="54">
        <f t="shared" si="246"/>
        <v>0</v>
      </c>
      <c r="DS105" s="143"/>
      <c r="DT105" s="308"/>
      <c r="DU105" s="308"/>
      <c r="DV105" s="54"/>
      <c r="DW105" s="54"/>
      <c r="DX105" s="54"/>
      <c r="DY105" s="54"/>
      <c r="DZ105" s="42"/>
      <c r="EA105" s="77"/>
      <c r="EB105" s="1"/>
      <c r="EC105" s="27"/>
      <c r="ED105" s="130" t="s">
        <v>79</v>
      </c>
      <c r="EE105" s="1"/>
      <c r="EF105" s="4" t="s">
        <v>215</v>
      </c>
      <c r="EG105" s="54">
        <f t="shared" si="281"/>
        <v>0</v>
      </c>
      <c r="EH105" s="54">
        <f t="shared" si="281"/>
        <v>0</v>
      </c>
      <c r="EI105" s="160"/>
      <c r="EJ105" s="1"/>
      <c r="EK105" s="9" t="s">
        <v>214</v>
      </c>
      <c r="EL105" s="54">
        <f>+DO87+DO88+DO89+DO90+DO91+DO92+DO98+DO102+DO103+DO104+DO105+DV86+DV87+DV88+DV89+DV90+DV91+DV92+DV93+DV97+DV98+DV100+DV101+DV102+DV110+DV111+DV116+DV117+DV118+DV121+DV122+DV115-CO113-CO126+DV114-DW114</f>
        <v>0</v>
      </c>
      <c r="EM105" s="54">
        <f>+DQ87+DQ88+DQ89+DQ90+DQ91+DQ92+DQ98+DQ102+DQ103+DQ104+DQ105+DX86+DX87+DX88+DX89+DX90+DX91+DX92+DX93+DX97+DX98+DX100+DX101+DX102+DX110+DX111+DX116+DX117+DX118+DX121+DX122+DX115-CP113-CP126+DX114-DY114</f>
        <v>0</v>
      </c>
      <c r="EN105" s="42"/>
      <c r="EO105" s="26"/>
      <c r="EP105" s="1"/>
      <c r="EQ105" s="27"/>
      <c r="ER105" s="130" t="s">
        <v>79</v>
      </c>
      <c r="ES105" s="1"/>
      <c r="ET105" s="4" t="s">
        <v>215</v>
      </c>
      <c r="EU105" s="54">
        <f t="shared" si="272"/>
        <v>0</v>
      </c>
      <c r="EV105" s="54">
        <f t="shared" si="273"/>
        <v>0</v>
      </c>
      <c r="EW105" s="160"/>
      <c r="EX105" s="1"/>
      <c r="EY105" s="9" t="s">
        <v>214</v>
      </c>
      <c r="EZ105" s="54">
        <f t="shared" si="279"/>
        <v>0</v>
      </c>
      <c r="FA105" s="54">
        <f t="shared" si="279"/>
        <v>0</v>
      </c>
      <c r="FB105" s="42"/>
      <c r="FC105" s="26"/>
      <c r="FD105" s="26"/>
      <c r="FE105" s="1"/>
      <c r="FF105" s="27"/>
      <c r="FG105" s="130"/>
      <c r="FH105" s="196"/>
      <c r="FI105" s="56"/>
      <c r="FJ105" s="177"/>
      <c r="FK105" s="177"/>
      <c r="FL105" s="177"/>
      <c r="FM105" s="62"/>
      <c r="FN105" s="62"/>
      <c r="FO105" s="58"/>
      <c r="FP105" s="26"/>
      <c r="FQ105" s="1"/>
      <c r="FR105" s="1"/>
    </row>
    <row r="106" spans="2:174" ht="13.9" customHeight="1" x14ac:dyDescent="0.2">
      <c r="B106" s="33"/>
      <c r="C106" s="127">
        <v>5100</v>
      </c>
      <c r="D106" s="233" t="s">
        <v>440</v>
      </c>
      <c r="E106" s="233"/>
      <c r="F106" s="220">
        <f>SUM(F107:F109)</f>
        <v>0</v>
      </c>
      <c r="G106" s="220">
        <f t="shared" ref="G106" si="287">SUM(G107:G109)</f>
        <v>0</v>
      </c>
      <c r="H106" s="220">
        <f t="shared" ref="H106" si="288">SUM(H107:H109)</f>
        <v>0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1">
        <f t="shared" si="188"/>
        <v>0</v>
      </c>
      <c r="Y106" s="210">
        <f t="shared" si="189"/>
        <v>0</v>
      </c>
      <c r="Z106" s="212">
        <f t="shared" si="190"/>
        <v>0</v>
      </c>
      <c r="AA106" s="26"/>
      <c r="AC106" s="27"/>
      <c r="AD106" s="131">
        <v>2100</v>
      </c>
      <c r="AE106" s="232" t="s">
        <v>486</v>
      </c>
      <c r="AF106" s="232"/>
      <c r="AG106" s="220">
        <f>SUM(AG107:AG114)</f>
        <v>0</v>
      </c>
      <c r="AH106" s="220">
        <f t="shared" ref="AH106" si="289">SUM(AH107:AH114)</f>
        <v>0</v>
      </c>
      <c r="AI106" s="220">
        <f t="shared" ref="AI106" si="290">SUM(AI107:AI114)</f>
        <v>0</v>
      </c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1">
        <f t="shared" si="193"/>
        <v>0</v>
      </c>
      <c r="AZ106" s="210">
        <f t="shared" si="194"/>
        <v>0</v>
      </c>
      <c r="BA106" s="212">
        <f t="shared" si="195"/>
        <v>0</v>
      </c>
      <c r="BB106" s="100"/>
      <c r="BD106" s="27"/>
      <c r="BE106" s="130">
        <v>5240</v>
      </c>
      <c r="BF106" s="223" t="s">
        <v>448</v>
      </c>
      <c r="BG106" s="223"/>
      <c r="BH106" s="215">
        <v>0</v>
      </c>
      <c r="BI106" s="215">
        <v>0</v>
      </c>
      <c r="BJ106" s="215">
        <v>0</v>
      </c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6">
        <f t="shared" si="196"/>
        <v>0</v>
      </c>
      <c r="CA106" s="224">
        <f t="shared" si="197"/>
        <v>0</v>
      </c>
      <c r="CB106" s="226">
        <f t="shared" si="198"/>
        <v>0</v>
      </c>
      <c r="CC106" s="100"/>
      <c r="CE106" s="33"/>
      <c r="CF106" s="139"/>
      <c r="CG106" s="308"/>
      <c r="CH106" s="308"/>
      <c r="CI106" s="1"/>
      <c r="CJ106" s="1"/>
      <c r="CK106" s="1"/>
      <c r="CL106" s="144"/>
      <c r="CM106" s="325" t="s">
        <v>43</v>
      </c>
      <c r="CN106" s="325"/>
      <c r="CO106" s="50">
        <f>SUM(CO107:CO111)</f>
        <v>0</v>
      </c>
      <c r="CP106" s="50">
        <f t="shared" ref="CP106" si="291">SUM(CP107:CP111)</f>
        <v>0</v>
      </c>
      <c r="CQ106" s="50">
        <f t="shared" ref="CQ106" si="292">SUM(CQ107:CQ111)</f>
        <v>0</v>
      </c>
      <c r="CR106" s="51"/>
      <c r="CS106" s="26"/>
      <c r="CT106" s="1"/>
      <c r="CU106" s="27"/>
      <c r="CV106" s="130"/>
      <c r="CW106" s="308" t="s">
        <v>142</v>
      </c>
      <c r="CX106" s="308"/>
      <c r="CY106" s="48">
        <f>+CY96</f>
        <v>0</v>
      </c>
      <c r="CZ106" s="48">
        <f t="shared" ref="CZ106:DA106" si="293">+CZ96</f>
        <v>0</v>
      </c>
      <c r="DA106" s="48">
        <f t="shared" si="293"/>
        <v>0</v>
      </c>
      <c r="DB106" s="149"/>
      <c r="DC106" s="325"/>
      <c r="DD106" s="325"/>
      <c r="DE106" s="50"/>
      <c r="DF106" s="50"/>
      <c r="DG106" s="50"/>
      <c r="DH106" s="42"/>
      <c r="DI106" s="77"/>
      <c r="DJ106" s="1"/>
      <c r="DK106" s="27"/>
      <c r="DL106" s="130"/>
      <c r="DM106" s="308"/>
      <c r="DN106" s="308"/>
      <c r="DO106" s="48"/>
      <c r="DP106" s="48"/>
      <c r="DQ106" s="48"/>
      <c r="DR106" s="48"/>
      <c r="DS106" s="149"/>
      <c r="DT106" s="325"/>
      <c r="DU106" s="325"/>
      <c r="DV106" s="54"/>
      <c r="DW106" s="54"/>
      <c r="DX106" s="54"/>
      <c r="DY106" s="54"/>
      <c r="DZ106" s="42"/>
      <c r="EA106" s="77"/>
      <c r="EB106" s="1"/>
      <c r="EC106" s="27"/>
      <c r="ED106" s="130" t="s">
        <v>80</v>
      </c>
      <c r="EE106" s="1"/>
      <c r="EF106" s="4" t="s">
        <v>216</v>
      </c>
      <c r="EG106" s="54">
        <f t="shared" si="281"/>
        <v>0</v>
      </c>
      <c r="EH106" s="54">
        <f t="shared" si="281"/>
        <v>0</v>
      </c>
      <c r="EI106" s="160"/>
      <c r="EJ106" s="1"/>
      <c r="EK106" s="8"/>
      <c r="EL106" s="7"/>
      <c r="EM106" s="7"/>
      <c r="EN106" s="42"/>
      <c r="EO106" s="26"/>
      <c r="EP106" s="1"/>
      <c r="EQ106" s="27"/>
      <c r="ER106" s="130" t="s">
        <v>80</v>
      </c>
      <c r="ES106" s="1"/>
      <c r="ET106" s="4" t="s">
        <v>216</v>
      </c>
      <c r="EU106" s="54">
        <f t="shared" si="272"/>
        <v>0</v>
      </c>
      <c r="EV106" s="54">
        <f t="shared" si="273"/>
        <v>0</v>
      </c>
      <c r="EW106" s="160"/>
      <c r="EX106" s="1"/>
      <c r="EY106" s="8"/>
      <c r="EZ106" s="7"/>
      <c r="FA106" s="7"/>
      <c r="FB106" s="42"/>
      <c r="FC106" s="26"/>
      <c r="FD106" s="26"/>
      <c r="FE106" s="1"/>
      <c r="FF106" s="27"/>
      <c r="FG106" s="130"/>
      <c r="FH106" s="322" t="s">
        <v>235</v>
      </c>
      <c r="FI106" s="322"/>
      <c r="FJ106" s="178"/>
      <c r="FK106" s="178"/>
      <c r="FL106" s="178">
        <f>SUM(FL107:FL110)+FL86</f>
        <v>0</v>
      </c>
      <c r="FM106" s="67">
        <f>SUM(FM107:FM110)</f>
        <v>0</v>
      </c>
      <c r="FN106" s="67">
        <f>SUM(FJ106:FM106)</f>
        <v>0</v>
      </c>
      <c r="FO106" s="58"/>
      <c r="FP106" s="26"/>
      <c r="FQ106" s="1"/>
      <c r="FR106" s="1"/>
    </row>
    <row r="107" spans="2:174" ht="13.9" customHeight="1" x14ac:dyDescent="0.2">
      <c r="B107" s="33"/>
      <c r="C107" s="126">
        <v>5110</v>
      </c>
      <c r="D107" s="234" t="s">
        <v>441</v>
      </c>
      <c r="E107" s="234"/>
      <c r="F107" s="215">
        <v>0</v>
      </c>
      <c r="G107" s="215">
        <v>0</v>
      </c>
      <c r="H107" s="215">
        <v>0</v>
      </c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16">
        <f t="shared" si="188"/>
        <v>0</v>
      </c>
      <c r="Y107" s="224">
        <f t="shared" si="189"/>
        <v>0</v>
      </c>
      <c r="Z107" s="226">
        <f t="shared" si="190"/>
        <v>0</v>
      </c>
      <c r="AA107" s="26"/>
      <c r="AC107" s="27"/>
      <c r="AD107" s="130">
        <v>2110</v>
      </c>
      <c r="AE107" s="223" t="s">
        <v>487</v>
      </c>
      <c r="AF107" s="223"/>
      <c r="AG107" s="245">
        <v>0</v>
      </c>
      <c r="AH107" s="245">
        <v>0</v>
      </c>
      <c r="AI107" s="245">
        <v>0</v>
      </c>
      <c r="AJ107" s="245"/>
      <c r="AK107" s="245"/>
      <c r="AL107" s="245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16">
        <f t="shared" si="193"/>
        <v>0</v>
      </c>
      <c r="AZ107" s="224">
        <f t="shared" si="194"/>
        <v>0</v>
      </c>
      <c r="BA107" s="226">
        <f t="shared" si="195"/>
        <v>0</v>
      </c>
      <c r="BB107" s="100"/>
      <c r="BD107" s="27"/>
      <c r="BE107" s="130">
        <v>5250</v>
      </c>
      <c r="BF107" s="223" t="s">
        <v>449</v>
      </c>
      <c r="BG107" s="223"/>
      <c r="BH107" s="215">
        <v>0</v>
      </c>
      <c r="BI107" s="215">
        <v>0</v>
      </c>
      <c r="BJ107" s="215">
        <v>0</v>
      </c>
      <c r="BK107" s="245"/>
      <c r="BL107" s="245"/>
      <c r="BM107" s="24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16">
        <f t="shared" si="196"/>
        <v>0</v>
      </c>
      <c r="CA107" s="224">
        <f t="shared" si="197"/>
        <v>0</v>
      </c>
      <c r="CB107" s="226">
        <f t="shared" si="198"/>
        <v>0</v>
      </c>
      <c r="CC107" s="100"/>
      <c r="CE107" s="33"/>
      <c r="CF107" s="127"/>
      <c r="CG107" s="308"/>
      <c r="CH107" s="308"/>
      <c r="CI107" s="71"/>
      <c r="CJ107" s="71"/>
      <c r="CK107" s="71"/>
      <c r="CL107" s="143" t="s">
        <v>89</v>
      </c>
      <c r="CM107" s="319" t="s">
        <v>44</v>
      </c>
      <c r="CN107" s="319"/>
      <c r="CO107" s="54">
        <f t="shared" ref="CO107:CQ111" si="294">+X125</f>
        <v>0</v>
      </c>
      <c r="CP107" s="54">
        <f t="shared" si="294"/>
        <v>0</v>
      </c>
      <c r="CQ107" s="54">
        <f t="shared" si="294"/>
        <v>0</v>
      </c>
      <c r="CR107" s="51"/>
      <c r="CS107" s="26"/>
      <c r="CT107" s="1"/>
      <c r="CU107" s="27"/>
      <c r="CV107" s="131"/>
      <c r="CW107" s="1"/>
      <c r="CX107" s="1"/>
      <c r="CY107" s="48"/>
      <c r="CZ107" s="48"/>
      <c r="DA107" s="48"/>
      <c r="DB107" s="143"/>
      <c r="DC107" s="322" t="s">
        <v>143</v>
      </c>
      <c r="DD107" s="322"/>
      <c r="DE107" s="48">
        <f>DE108+DE113+DE120</f>
        <v>0</v>
      </c>
      <c r="DF107" s="48">
        <f t="shared" ref="DF107" si="295">DF108+DF113+DF120</f>
        <v>0</v>
      </c>
      <c r="DG107" s="48">
        <f t="shared" ref="DG107" si="296">DG108+DG113+DG120</f>
        <v>0</v>
      </c>
      <c r="DH107" s="42"/>
      <c r="DI107" s="77"/>
      <c r="DJ107" s="1"/>
      <c r="DK107" s="27"/>
      <c r="DL107" s="131"/>
      <c r="DM107" s="202"/>
      <c r="DN107" s="202"/>
      <c r="DO107" s="202"/>
      <c r="DP107" s="202"/>
      <c r="DQ107" s="202"/>
      <c r="DR107" s="202"/>
      <c r="DS107" s="143"/>
      <c r="DT107" s="322" t="s">
        <v>143</v>
      </c>
      <c r="DU107" s="322"/>
      <c r="DV107" s="49">
        <f t="shared" ref="DV107:DV111" si="297">IF((DE107-DF107)&gt;0,+DE107-DF107,0)</f>
        <v>0</v>
      </c>
      <c r="DW107" s="49">
        <f t="shared" ref="DW107:DW111" si="298">IF((DE107-DF107)&gt;0,0,-DE107+DF107)</f>
        <v>0</v>
      </c>
      <c r="DX107" s="49">
        <f t="shared" ref="DX107:DX111" si="299">IF((DF107-DG107)&gt;0,+DF107-DG107,0)</f>
        <v>0</v>
      </c>
      <c r="DY107" s="49">
        <f t="shared" ref="DY107:DY111" si="300">IF((DF107-DG107)&gt;0,0,-DF107+DG107)</f>
        <v>0</v>
      </c>
      <c r="DZ107" s="42"/>
      <c r="EA107" s="77"/>
      <c r="EB107" s="1"/>
      <c r="EC107" s="27"/>
      <c r="ED107" s="130" t="s">
        <v>81</v>
      </c>
      <c r="EE107" s="1"/>
      <c r="EF107" s="4" t="s">
        <v>25</v>
      </c>
      <c r="EG107" s="54">
        <f t="shared" si="281"/>
        <v>0</v>
      </c>
      <c r="EH107" s="54">
        <f t="shared" si="281"/>
        <v>0</v>
      </c>
      <c r="EI107" s="160"/>
      <c r="EJ107" s="279" t="s">
        <v>199</v>
      </c>
      <c r="EK107" s="279"/>
      <c r="EL107" s="50">
        <f>EL108+EL111</f>
        <v>0</v>
      </c>
      <c r="EM107" s="50">
        <f t="shared" ref="EM107" si="301">EM108+EM111</f>
        <v>0</v>
      </c>
      <c r="EN107" s="42"/>
      <c r="EO107" s="26"/>
      <c r="EP107" s="1"/>
      <c r="EQ107" s="27"/>
      <c r="ER107" s="130" t="s">
        <v>81</v>
      </c>
      <c r="ES107" s="1"/>
      <c r="ET107" s="4" t="s">
        <v>25</v>
      </c>
      <c r="EU107" s="54">
        <f t="shared" si="272"/>
        <v>0</v>
      </c>
      <c r="EV107" s="54">
        <f t="shared" si="273"/>
        <v>0</v>
      </c>
      <c r="EW107" s="160"/>
      <c r="EX107" s="279" t="s">
        <v>199</v>
      </c>
      <c r="EY107" s="279"/>
      <c r="EZ107" s="50">
        <f>EZ108+EZ111</f>
        <v>0</v>
      </c>
      <c r="FA107" s="50">
        <f t="shared" ref="FA107" si="302">FA108+FA111</f>
        <v>0</v>
      </c>
      <c r="FB107" s="42"/>
      <c r="FC107" s="26"/>
      <c r="FD107" s="26"/>
      <c r="FE107" s="1"/>
      <c r="FF107" s="27"/>
      <c r="FG107" s="130" t="s">
        <v>191</v>
      </c>
      <c r="FH107" s="319" t="s">
        <v>236</v>
      </c>
      <c r="FI107" s="319"/>
      <c r="FJ107" s="179"/>
      <c r="FK107" s="179"/>
      <c r="FL107" s="173">
        <f>+DE114-DF114</f>
        <v>0</v>
      </c>
      <c r="FM107" s="68">
        <v>0</v>
      </c>
      <c r="FN107" s="62">
        <f>SUM(FJ107:FM107)</f>
        <v>0</v>
      </c>
      <c r="FO107" s="58"/>
      <c r="FP107" s="26"/>
      <c r="FQ107" s="1"/>
      <c r="FR107" s="1"/>
    </row>
    <row r="108" spans="2:174" ht="13.9" customHeight="1" x14ac:dyDescent="0.2">
      <c r="B108" s="33"/>
      <c r="C108" s="126">
        <v>5120</v>
      </c>
      <c r="D108" s="234" t="s">
        <v>442</v>
      </c>
      <c r="E108" s="234"/>
      <c r="F108" s="215">
        <v>0</v>
      </c>
      <c r="G108" s="215">
        <v>0</v>
      </c>
      <c r="H108" s="215">
        <v>0</v>
      </c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16">
        <f t="shared" si="188"/>
        <v>0</v>
      </c>
      <c r="Y108" s="224">
        <f t="shared" si="189"/>
        <v>0</v>
      </c>
      <c r="Z108" s="226">
        <f t="shared" si="190"/>
        <v>0</v>
      </c>
      <c r="AA108" s="26"/>
      <c r="AC108" s="27"/>
      <c r="AD108" s="130">
        <v>2120</v>
      </c>
      <c r="AE108" s="223" t="s">
        <v>488</v>
      </c>
      <c r="AF108" s="223"/>
      <c r="AG108" s="245">
        <v>0</v>
      </c>
      <c r="AH108" s="245">
        <v>0</v>
      </c>
      <c r="AI108" s="245">
        <v>0</v>
      </c>
      <c r="AJ108" s="238"/>
      <c r="AK108" s="238"/>
      <c r="AL108" s="238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16">
        <f t="shared" si="193"/>
        <v>0</v>
      </c>
      <c r="AZ108" s="224">
        <f t="shared" si="194"/>
        <v>0</v>
      </c>
      <c r="BA108" s="226">
        <f t="shared" si="195"/>
        <v>0</v>
      </c>
      <c r="BB108" s="100"/>
      <c r="BD108" s="27"/>
      <c r="BE108" s="130">
        <v>5260</v>
      </c>
      <c r="BF108" s="223" t="s">
        <v>450</v>
      </c>
      <c r="BG108" s="223"/>
      <c r="BH108" s="215">
        <v>0</v>
      </c>
      <c r="BI108" s="215">
        <v>0</v>
      </c>
      <c r="BJ108" s="215">
        <v>0</v>
      </c>
      <c r="BK108" s="238"/>
      <c r="BL108" s="238"/>
      <c r="BM108" s="238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16">
        <f t="shared" si="196"/>
        <v>0</v>
      </c>
      <c r="CA108" s="224">
        <f t="shared" si="197"/>
        <v>0</v>
      </c>
      <c r="CB108" s="226">
        <f t="shared" si="198"/>
        <v>0</v>
      </c>
      <c r="CC108" s="100"/>
      <c r="CE108" s="33"/>
      <c r="CF108" s="126"/>
      <c r="CG108" s="200"/>
      <c r="CH108" s="200"/>
      <c r="CI108" s="200"/>
      <c r="CJ108" s="200"/>
      <c r="CK108" s="200"/>
      <c r="CL108" s="143" t="s">
        <v>90</v>
      </c>
      <c r="CM108" s="319" t="s">
        <v>45</v>
      </c>
      <c r="CN108" s="319"/>
      <c r="CO108" s="54">
        <f t="shared" si="294"/>
        <v>0</v>
      </c>
      <c r="CP108" s="54">
        <f t="shared" si="294"/>
        <v>0</v>
      </c>
      <c r="CQ108" s="54">
        <f t="shared" si="294"/>
        <v>0</v>
      </c>
      <c r="CR108" s="51"/>
      <c r="CS108" s="26"/>
      <c r="CT108" s="1"/>
      <c r="CU108" s="27"/>
      <c r="CV108" s="130"/>
      <c r="CW108" s="201"/>
      <c r="CX108" s="195"/>
      <c r="CY108" s="52"/>
      <c r="CZ108" s="52"/>
      <c r="DA108" s="52"/>
      <c r="DB108" s="143"/>
      <c r="DC108" s="308" t="s">
        <v>144</v>
      </c>
      <c r="DD108" s="308"/>
      <c r="DE108" s="48">
        <f>SUM(DE109:DE111)</f>
        <v>0</v>
      </c>
      <c r="DF108" s="48">
        <f t="shared" ref="DF108" si="303">SUM(DF109:DF111)</f>
        <v>0</v>
      </c>
      <c r="DG108" s="48">
        <f t="shared" ref="DG108" si="304">SUM(DG109:DG111)</f>
        <v>0</v>
      </c>
      <c r="DH108" s="42"/>
      <c r="DI108" s="77"/>
      <c r="DJ108" s="1"/>
      <c r="DK108" s="27"/>
      <c r="DL108" s="130"/>
      <c r="DM108" s="201"/>
      <c r="DN108" s="195"/>
      <c r="DO108" s="52"/>
      <c r="DP108" s="52"/>
      <c r="DQ108" s="52"/>
      <c r="DR108" s="52"/>
      <c r="DS108" s="143"/>
      <c r="DT108" s="308" t="s">
        <v>144</v>
      </c>
      <c r="DU108" s="308"/>
      <c r="DV108" s="49">
        <f t="shared" si="297"/>
        <v>0</v>
      </c>
      <c r="DW108" s="49">
        <f t="shared" si="298"/>
        <v>0</v>
      </c>
      <c r="DX108" s="49">
        <f t="shared" si="299"/>
        <v>0</v>
      </c>
      <c r="DY108" s="49">
        <f t="shared" si="300"/>
        <v>0</v>
      </c>
      <c r="DZ108" s="42"/>
      <c r="EA108" s="77"/>
      <c r="EB108" s="1"/>
      <c r="EC108" s="27"/>
      <c r="ED108" s="130" t="s">
        <v>240</v>
      </c>
      <c r="EE108" s="1"/>
      <c r="EF108" s="4" t="s">
        <v>27</v>
      </c>
      <c r="EG108" s="54">
        <f t="shared" si="281"/>
        <v>0</v>
      </c>
      <c r="EH108" s="54">
        <f t="shared" si="281"/>
        <v>0</v>
      </c>
      <c r="EI108" s="163" t="s">
        <v>184</v>
      </c>
      <c r="EJ108" s="1"/>
      <c r="EK108" s="9" t="s">
        <v>217</v>
      </c>
      <c r="EL108" s="54">
        <f>+EL109+EL110</f>
        <v>0</v>
      </c>
      <c r="EM108" s="54">
        <f t="shared" ref="EM108" si="305">+EM109+EM110</f>
        <v>0</v>
      </c>
      <c r="EN108" s="42"/>
      <c r="EO108" s="26"/>
      <c r="EP108" s="1"/>
      <c r="EQ108" s="27"/>
      <c r="ER108" s="130" t="s">
        <v>240</v>
      </c>
      <c r="ES108" s="1"/>
      <c r="ET108" s="4" t="s">
        <v>27</v>
      </c>
      <c r="EU108" s="54">
        <f t="shared" si="272"/>
        <v>0</v>
      </c>
      <c r="EV108" s="54">
        <f t="shared" si="273"/>
        <v>0</v>
      </c>
      <c r="EW108" s="163" t="s">
        <v>184</v>
      </c>
      <c r="EX108" s="1"/>
      <c r="EY108" s="9" t="s">
        <v>217</v>
      </c>
      <c r="EZ108" s="54">
        <f>+EZ109+EZ110</f>
        <v>0</v>
      </c>
      <c r="FA108" s="54">
        <f t="shared" ref="FA108" si="306">+FA109+FA110</f>
        <v>0</v>
      </c>
      <c r="FB108" s="42"/>
      <c r="FC108" s="26"/>
      <c r="FD108" s="26"/>
      <c r="FE108" s="1"/>
      <c r="FF108" s="27"/>
      <c r="FG108" s="130" t="s">
        <v>192</v>
      </c>
      <c r="FH108" s="319" t="s">
        <v>149</v>
      </c>
      <c r="FI108" s="319"/>
      <c r="FJ108" s="179"/>
      <c r="FK108" s="179"/>
      <c r="FL108" s="173">
        <f t="shared" ref="FL108:FL110" si="307">+DE115-DF115</f>
        <v>0</v>
      </c>
      <c r="FM108" s="68">
        <v>0</v>
      </c>
      <c r="FN108" s="62">
        <f>SUM(FJ108:FM108)</f>
        <v>0</v>
      </c>
      <c r="FO108" s="58"/>
      <c r="FP108" s="26"/>
      <c r="FQ108" s="1"/>
      <c r="FR108" s="1"/>
    </row>
    <row r="109" spans="2:174" ht="13.9" customHeight="1" x14ac:dyDescent="0.2">
      <c r="B109" s="33"/>
      <c r="C109" s="126">
        <v>5130</v>
      </c>
      <c r="D109" s="234" t="s">
        <v>443</v>
      </c>
      <c r="E109" s="234"/>
      <c r="F109" s="215">
        <v>0</v>
      </c>
      <c r="G109" s="215">
        <v>0</v>
      </c>
      <c r="H109" s="215">
        <v>0</v>
      </c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16">
        <f t="shared" si="188"/>
        <v>0</v>
      </c>
      <c r="Y109" s="224">
        <f t="shared" si="189"/>
        <v>0</v>
      </c>
      <c r="Z109" s="226">
        <f t="shared" si="190"/>
        <v>0</v>
      </c>
      <c r="AA109" s="26"/>
      <c r="AC109" s="27"/>
      <c r="AD109" s="130">
        <v>2130</v>
      </c>
      <c r="AE109" s="223" t="s">
        <v>489</v>
      </c>
      <c r="AF109" s="223"/>
      <c r="AG109" s="245">
        <v>0</v>
      </c>
      <c r="AH109" s="245">
        <v>0</v>
      </c>
      <c r="AI109" s="245">
        <v>0</v>
      </c>
      <c r="AJ109" s="245"/>
      <c r="AK109" s="245"/>
      <c r="AL109" s="245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16">
        <f t="shared" si="193"/>
        <v>0</v>
      </c>
      <c r="AZ109" s="224">
        <f t="shared" si="194"/>
        <v>0</v>
      </c>
      <c r="BA109" s="226">
        <f t="shared" si="195"/>
        <v>0</v>
      </c>
      <c r="BB109" s="100"/>
      <c r="BD109" s="27"/>
      <c r="BE109" s="130">
        <v>5270</v>
      </c>
      <c r="BF109" s="223" t="s">
        <v>451</v>
      </c>
      <c r="BG109" s="223"/>
      <c r="BH109" s="215">
        <v>0</v>
      </c>
      <c r="BI109" s="215">
        <v>0</v>
      </c>
      <c r="BJ109" s="215">
        <v>0</v>
      </c>
      <c r="BK109" s="245"/>
      <c r="BL109" s="245"/>
      <c r="BM109" s="24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16">
        <f t="shared" si="196"/>
        <v>0</v>
      </c>
      <c r="CA109" s="224">
        <f t="shared" si="197"/>
        <v>0</v>
      </c>
      <c r="CB109" s="226">
        <f t="shared" si="198"/>
        <v>0</v>
      </c>
      <c r="CC109" s="100"/>
      <c r="CE109" s="33"/>
      <c r="CF109" s="126"/>
      <c r="CG109" s="200"/>
      <c r="CH109" s="200"/>
      <c r="CI109" s="200"/>
      <c r="CJ109" s="200"/>
      <c r="CK109" s="200"/>
      <c r="CL109" s="143" t="s">
        <v>91</v>
      </c>
      <c r="CM109" s="319" t="s">
        <v>46</v>
      </c>
      <c r="CN109" s="319"/>
      <c r="CO109" s="54">
        <f t="shared" si="294"/>
        <v>0</v>
      </c>
      <c r="CP109" s="54">
        <f t="shared" si="294"/>
        <v>0</v>
      </c>
      <c r="CQ109" s="54">
        <f t="shared" si="294"/>
        <v>0</v>
      </c>
      <c r="CR109" s="51"/>
      <c r="CS109" s="26"/>
      <c r="CT109" s="1"/>
      <c r="CU109" s="27"/>
      <c r="CV109" s="130"/>
      <c r="CW109" s="201"/>
      <c r="CX109" s="201"/>
      <c r="CY109" s="52"/>
      <c r="CZ109" s="52"/>
      <c r="DA109" s="52"/>
      <c r="DB109" s="143" t="s">
        <v>188</v>
      </c>
      <c r="DC109" s="319" t="s">
        <v>0</v>
      </c>
      <c r="DD109" s="319"/>
      <c r="DE109" s="173">
        <f t="shared" ref="DE109:DG111" si="308">+AY124</f>
        <v>0</v>
      </c>
      <c r="DF109" s="173">
        <f t="shared" si="308"/>
        <v>0</v>
      </c>
      <c r="DG109" s="173">
        <f t="shared" si="308"/>
        <v>0</v>
      </c>
      <c r="DH109" s="42"/>
      <c r="DI109" s="77"/>
      <c r="DJ109" s="1"/>
      <c r="DK109" s="27"/>
      <c r="DL109" s="130"/>
      <c r="DM109" s="201"/>
      <c r="DN109" s="201"/>
      <c r="DO109" s="52"/>
      <c r="DP109" s="52"/>
      <c r="DQ109" s="52"/>
      <c r="DR109" s="52"/>
      <c r="DS109" s="143" t="s">
        <v>188</v>
      </c>
      <c r="DT109" s="319" t="s">
        <v>0</v>
      </c>
      <c r="DU109" s="319"/>
      <c r="DV109" s="54">
        <f t="shared" si="297"/>
        <v>0</v>
      </c>
      <c r="DW109" s="54">
        <f t="shared" si="298"/>
        <v>0</v>
      </c>
      <c r="DX109" s="54">
        <f t="shared" si="299"/>
        <v>0</v>
      </c>
      <c r="DY109" s="54">
        <f t="shared" si="300"/>
        <v>0</v>
      </c>
      <c r="DZ109" s="42"/>
      <c r="EA109" s="77"/>
      <c r="EB109" s="1"/>
      <c r="EC109" s="27"/>
      <c r="ED109" s="130" t="s">
        <v>82</v>
      </c>
      <c r="EE109" s="1"/>
      <c r="EF109" s="4" t="s">
        <v>29</v>
      </c>
      <c r="EG109" s="54">
        <f t="shared" si="281"/>
        <v>0</v>
      </c>
      <c r="EH109" s="54">
        <f t="shared" si="281"/>
        <v>0</v>
      </c>
      <c r="EI109" s="163" t="s">
        <v>1</v>
      </c>
      <c r="EJ109" s="1"/>
      <c r="EK109" s="9" t="s">
        <v>212</v>
      </c>
      <c r="EL109" s="54">
        <f>+DW88</f>
        <v>0</v>
      </c>
      <c r="EM109" s="54">
        <f>+DY88</f>
        <v>0</v>
      </c>
      <c r="EN109" s="42"/>
      <c r="EO109" s="26"/>
      <c r="EP109" s="1"/>
      <c r="EQ109" s="27"/>
      <c r="ER109" s="130" t="s">
        <v>82</v>
      </c>
      <c r="ES109" s="1"/>
      <c r="ET109" s="4" t="s">
        <v>29</v>
      </c>
      <c r="EU109" s="54">
        <f t="shared" si="272"/>
        <v>0</v>
      </c>
      <c r="EV109" s="54">
        <f t="shared" si="273"/>
        <v>0</v>
      </c>
      <c r="EW109" s="163" t="s">
        <v>1</v>
      </c>
      <c r="EX109" s="1"/>
      <c r="EY109" s="9" t="s">
        <v>212</v>
      </c>
      <c r="EZ109" s="54">
        <f t="shared" ref="EZ109:FA111" si="309">+BZ135</f>
        <v>0</v>
      </c>
      <c r="FA109" s="54">
        <f t="shared" si="309"/>
        <v>0</v>
      </c>
      <c r="FB109" s="42"/>
      <c r="FC109" s="26"/>
      <c r="FD109" s="26"/>
      <c r="FE109" s="1"/>
      <c r="FF109" s="27"/>
      <c r="FG109" s="130" t="s">
        <v>193</v>
      </c>
      <c r="FH109" s="319" t="s">
        <v>237</v>
      </c>
      <c r="FI109" s="319"/>
      <c r="FJ109" s="179"/>
      <c r="FK109" s="179"/>
      <c r="FL109" s="173">
        <f t="shared" si="307"/>
        <v>0</v>
      </c>
      <c r="FM109" s="68">
        <v>0</v>
      </c>
      <c r="FN109" s="62">
        <f>SUM(FJ109:FM109)</f>
        <v>0</v>
      </c>
      <c r="FO109" s="58"/>
      <c r="FP109" s="26"/>
      <c r="FQ109" s="1"/>
      <c r="FR109" s="1"/>
    </row>
    <row r="110" spans="2:174" ht="13.9" customHeight="1" x14ac:dyDescent="0.2">
      <c r="B110" s="33"/>
      <c r="C110" s="127">
        <v>5200</v>
      </c>
      <c r="D110" s="233" t="s">
        <v>444</v>
      </c>
      <c r="E110" s="233"/>
      <c r="F110" s="210">
        <f>SUM(F111:F119)</f>
        <v>0</v>
      </c>
      <c r="G110" s="210">
        <f t="shared" ref="G110" si="310">SUM(G111:G119)</f>
        <v>0</v>
      </c>
      <c r="H110" s="210">
        <f t="shared" ref="H110" si="311">SUM(H111:H119)</f>
        <v>0</v>
      </c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21">
        <f t="shared" si="188"/>
        <v>0</v>
      </c>
      <c r="Y110" s="210">
        <f t="shared" si="189"/>
        <v>0</v>
      </c>
      <c r="Z110" s="212">
        <f t="shared" si="190"/>
        <v>0</v>
      </c>
      <c r="AA110" s="26"/>
      <c r="AC110" s="27"/>
      <c r="AD110" s="130">
        <v>2140</v>
      </c>
      <c r="AE110" s="223" t="s">
        <v>490</v>
      </c>
      <c r="AF110" s="246"/>
      <c r="AG110" s="245">
        <v>0</v>
      </c>
      <c r="AH110" s="245">
        <v>0</v>
      </c>
      <c r="AI110" s="245">
        <v>0</v>
      </c>
      <c r="AJ110" s="239"/>
      <c r="AK110" s="239"/>
      <c r="AL110" s="239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16">
        <f t="shared" si="193"/>
        <v>0</v>
      </c>
      <c r="AZ110" s="224">
        <f t="shared" si="194"/>
        <v>0</v>
      </c>
      <c r="BA110" s="226">
        <f t="shared" si="195"/>
        <v>0</v>
      </c>
      <c r="BB110" s="100"/>
      <c r="BD110" s="27"/>
      <c r="BE110" s="130">
        <v>5280</v>
      </c>
      <c r="BF110" s="223" t="s">
        <v>32</v>
      </c>
      <c r="BG110" s="247"/>
      <c r="BH110" s="215">
        <v>0</v>
      </c>
      <c r="BI110" s="215">
        <v>0</v>
      </c>
      <c r="BJ110" s="215">
        <v>0</v>
      </c>
      <c r="BK110" s="240"/>
      <c r="BL110" s="240"/>
      <c r="BM110" s="240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16">
        <f t="shared" si="196"/>
        <v>0</v>
      </c>
      <c r="CA110" s="224">
        <f t="shared" si="197"/>
        <v>0</v>
      </c>
      <c r="CB110" s="226">
        <f t="shared" si="198"/>
        <v>0</v>
      </c>
      <c r="CC110" s="100"/>
      <c r="CE110" s="33"/>
      <c r="CF110" s="126"/>
      <c r="CG110" s="200"/>
      <c r="CH110" s="200"/>
      <c r="CI110" s="200"/>
      <c r="CJ110" s="200"/>
      <c r="CK110" s="200"/>
      <c r="CL110" s="143" t="s">
        <v>92</v>
      </c>
      <c r="CM110" s="319" t="s">
        <v>47</v>
      </c>
      <c r="CN110" s="319"/>
      <c r="CO110" s="54">
        <f t="shared" si="294"/>
        <v>0</v>
      </c>
      <c r="CP110" s="54">
        <f t="shared" si="294"/>
        <v>0</v>
      </c>
      <c r="CQ110" s="54">
        <f t="shared" si="294"/>
        <v>0</v>
      </c>
      <c r="CR110" s="51"/>
      <c r="CS110" s="26"/>
      <c r="CT110" s="1"/>
      <c r="CU110" s="27"/>
      <c r="CV110" s="130"/>
      <c r="CW110" s="201"/>
      <c r="CX110" s="201"/>
      <c r="CY110" s="72"/>
      <c r="CZ110" s="72"/>
      <c r="DA110" s="72"/>
      <c r="DB110" s="143" t="s">
        <v>189</v>
      </c>
      <c r="DC110" s="319" t="s">
        <v>145</v>
      </c>
      <c r="DD110" s="319"/>
      <c r="DE110" s="173">
        <f t="shared" si="308"/>
        <v>0</v>
      </c>
      <c r="DF110" s="173">
        <f t="shared" si="308"/>
        <v>0</v>
      </c>
      <c r="DG110" s="173">
        <f t="shared" si="308"/>
        <v>0</v>
      </c>
      <c r="DH110" s="42"/>
      <c r="DI110" s="77"/>
      <c r="DJ110" s="1"/>
      <c r="DK110" s="27"/>
      <c r="DL110" s="130"/>
      <c r="DM110" s="201"/>
      <c r="DN110" s="201"/>
      <c r="DO110" s="72"/>
      <c r="DP110" s="72"/>
      <c r="DQ110" s="72"/>
      <c r="DR110" s="72"/>
      <c r="DS110" s="143" t="s">
        <v>189</v>
      </c>
      <c r="DT110" s="319" t="s">
        <v>145</v>
      </c>
      <c r="DU110" s="319"/>
      <c r="DV110" s="54">
        <f t="shared" si="297"/>
        <v>0</v>
      </c>
      <c r="DW110" s="54">
        <f t="shared" si="298"/>
        <v>0</v>
      </c>
      <c r="DX110" s="54">
        <f t="shared" si="299"/>
        <v>0</v>
      </c>
      <c r="DY110" s="54">
        <f t="shared" si="300"/>
        <v>0</v>
      </c>
      <c r="DZ110" s="42"/>
      <c r="EA110" s="77"/>
      <c r="EB110" s="1"/>
      <c r="EC110" s="27"/>
      <c r="ED110" s="130" t="s">
        <v>83</v>
      </c>
      <c r="EE110" s="1"/>
      <c r="EF110" s="4" t="s">
        <v>31</v>
      </c>
      <c r="EG110" s="54">
        <f t="shared" si="281"/>
        <v>0</v>
      </c>
      <c r="EH110" s="54">
        <f t="shared" si="281"/>
        <v>0</v>
      </c>
      <c r="EI110" s="120"/>
      <c r="EJ110" s="1"/>
      <c r="EK110" s="9" t="s">
        <v>213</v>
      </c>
      <c r="EL110" s="53">
        <v>0</v>
      </c>
      <c r="EM110" s="53">
        <v>0</v>
      </c>
      <c r="EN110" s="42"/>
      <c r="EO110" s="26"/>
      <c r="EP110" s="1"/>
      <c r="EQ110" s="27"/>
      <c r="ER110" s="130" t="s">
        <v>83</v>
      </c>
      <c r="ES110" s="1"/>
      <c r="ET110" s="4" t="s">
        <v>31</v>
      </c>
      <c r="EU110" s="54">
        <f t="shared" si="272"/>
        <v>0</v>
      </c>
      <c r="EV110" s="54">
        <f t="shared" si="273"/>
        <v>0</v>
      </c>
      <c r="EW110" s="120"/>
      <c r="EX110" s="1"/>
      <c r="EY110" s="9" t="s">
        <v>213</v>
      </c>
      <c r="EZ110" s="54">
        <f t="shared" si="309"/>
        <v>0</v>
      </c>
      <c r="FA110" s="54">
        <f t="shared" si="309"/>
        <v>0</v>
      </c>
      <c r="FB110" s="42"/>
      <c r="FC110" s="26"/>
      <c r="FD110" s="26"/>
      <c r="FE110" s="1"/>
      <c r="FF110" s="27"/>
      <c r="FG110" s="130" t="s">
        <v>194</v>
      </c>
      <c r="FH110" s="319" t="s">
        <v>151</v>
      </c>
      <c r="FI110" s="319"/>
      <c r="FJ110" s="179"/>
      <c r="FK110" s="179"/>
      <c r="FL110" s="173">
        <f t="shared" si="307"/>
        <v>0</v>
      </c>
      <c r="FM110" s="68">
        <v>0</v>
      </c>
      <c r="FN110" s="62">
        <f>SUM(FJ110:FM110)</f>
        <v>0</v>
      </c>
      <c r="FO110" s="58"/>
      <c r="FP110" s="26"/>
      <c r="FQ110" s="1"/>
      <c r="FR110" s="1"/>
    </row>
    <row r="111" spans="2:174" ht="13.9" customHeight="1" x14ac:dyDescent="0.2">
      <c r="B111" s="33"/>
      <c r="C111" s="126">
        <v>5210</v>
      </c>
      <c r="D111" s="234" t="s">
        <v>445</v>
      </c>
      <c r="E111" s="234"/>
      <c r="F111" s="224">
        <v>0</v>
      </c>
      <c r="G111" s="224">
        <v>0</v>
      </c>
      <c r="H111" s="224">
        <v>0</v>
      </c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16">
        <f t="shared" si="188"/>
        <v>0</v>
      </c>
      <c r="Y111" s="224">
        <f t="shared" si="189"/>
        <v>0</v>
      </c>
      <c r="Z111" s="226">
        <f t="shared" si="190"/>
        <v>0</v>
      </c>
      <c r="AA111" s="26"/>
      <c r="AC111" s="27"/>
      <c r="AD111" s="130">
        <v>2150</v>
      </c>
      <c r="AE111" s="223" t="s">
        <v>491</v>
      </c>
      <c r="AF111" s="223"/>
      <c r="AG111" s="245">
        <v>0</v>
      </c>
      <c r="AH111" s="245">
        <v>0</v>
      </c>
      <c r="AI111" s="245">
        <v>0</v>
      </c>
      <c r="AJ111" s="245"/>
      <c r="AK111" s="245"/>
      <c r="AL111" s="245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16">
        <f t="shared" si="193"/>
        <v>0</v>
      </c>
      <c r="AZ111" s="224">
        <f t="shared" si="194"/>
        <v>0</v>
      </c>
      <c r="BA111" s="226">
        <f t="shared" si="195"/>
        <v>0</v>
      </c>
      <c r="BB111" s="100"/>
      <c r="BD111" s="27"/>
      <c r="BE111" s="130">
        <v>5290</v>
      </c>
      <c r="BF111" s="223" t="s">
        <v>452</v>
      </c>
      <c r="BG111" s="223"/>
      <c r="BH111" s="215">
        <v>0</v>
      </c>
      <c r="BI111" s="215">
        <v>0</v>
      </c>
      <c r="BJ111" s="215">
        <v>0</v>
      </c>
      <c r="BK111" s="245"/>
      <c r="BL111" s="245"/>
      <c r="BM111" s="245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16">
        <f t="shared" si="196"/>
        <v>0</v>
      </c>
      <c r="CA111" s="224">
        <f t="shared" si="197"/>
        <v>0</v>
      </c>
      <c r="CB111" s="226">
        <f t="shared" si="198"/>
        <v>0</v>
      </c>
      <c r="CC111" s="100"/>
      <c r="CE111" s="33"/>
      <c r="CF111" s="126"/>
      <c r="CG111" s="200"/>
      <c r="CH111" s="200"/>
      <c r="CI111" s="200"/>
      <c r="CJ111" s="200"/>
      <c r="CK111" s="200"/>
      <c r="CL111" s="143" t="s">
        <v>93</v>
      </c>
      <c r="CM111" s="319" t="s">
        <v>48</v>
      </c>
      <c r="CN111" s="319"/>
      <c r="CO111" s="54">
        <f t="shared" si="294"/>
        <v>0</v>
      </c>
      <c r="CP111" s="54">
        <f t="shared" si="294"/>
        <v>0</v>
      </c>
      <c r="CQ111" s="54">
        <f t="shared" si="294"/>
        <v>0</v>
      </c>
      <c r="CR111" s="51"/>
      <c r="CS111" s="26"/>
      <c r="CT111" s="1"/>
      <c r="CU111" s="27"/>
      <c r="CV111" s="130"/>
      <c r="CW111" s="201"/>
      <c r="CX111" s="73"/>
      <c r="CY111" s="73"/>
      <c r="CZ111" s="73"/>
      <c r="DA111" s="73"/>
      <c r="DB111" s="143" t="s">
        <v>190</v>
      </c>
      <c r="DC111" s="323" t="s">
        <v>146</v>
      </c>
      <c r="DD111" s="323"/>
      <c r="DE111" s="173">
        <f t="shared" si="308"/>
        <v>0</v>
      </c>
      <c r="DF111" s="173">
        <f t="shared" si="308"/>
        <v>0</v>
      </c>
      <c r="DG111" s="173">
        <f t="shared" si="308"/>
        <v>0</v>
      </c>
      <c r="DH111" s="42"/>
      <c r="DI111" s="77"/>
      <c r="DJ111" s="1"/>
      <c r="DK111" s="27"/>
      <c r="DL111" s="130"/>
      <c r="DM111" s="201"/>
      <c r="DN111" s="73"/>
      <c r="DO111" s="73"/>
      <c r="DP111" s="72"/>
      <c r="DQ111" s="73"/>
      <c r="DR111" s="72"/>
      <c r="DS111" s="143" t="s">
        <v>190</v>
      </c>
      <c r="DT111" s="323" t="s">
        <v>146</v>
      </c>
      <c r="DU111" s="323"/>
      <c r="DV111" s="54">
        <f t="shared" si="297"/>
        <v>0</v>
      </c>
      <c r="DW111" s="54">
        <f t="shared" si="298"/>
        <v>0</v>
      </c>
      <c r="DX111" s="54">
        <f t="shared" si="299"/>
        <v>0</v>
      </c>
      <c r="DY111" s="54">
        <f t="shared" si="300"/>
        <v>0</v>
      </c>
      <c r="DZ111" s="42"/>
      <c r="EA111" s="77"/>
      <c r="EB111" s="1"/>
      <c r="EC111" s="27"/>
      <c r="ED111" s="130" t="s">
        <v>84</v>
      </c>
      <c r="EE111" s="1"/>
      <c r="EF111" s="4" t="s">
        <v>32</v>
      </c>
      <c r="EG111" s="54">
        <f t="shared" si="281"/>
        <v>0</v>
      </c>
      <c r="EH111" s="54">
        <f t="shared" si="281"/>
        <v>0</v>
      </c>
      <c r="EI111" s="160"/>
      <c r="EJ111" s="1"/>
      <c r="EK111" s="9" t="s">
        <v>218</v>
      </c>
      <c r="EL111" s="54">
        <f>+DP87+DP88+DP89+DP90+DP91+DP92+DP98+DP102+DP103+DP104+DP105+DW86+DW87+DW88+DW89+DW90+DW91+DW92+DW93+DW97+DW98+DW100+DW101+DW102+DW110+DW111+DW116+DW117+DW118+DW121+DW122+DW115</f>
        <v>0</v>
      </c>
      <c r="EM111" s="54">
        <f>+DR87+DR88+DR89+DR90+DR91+DR92+DR98+DR102+DR103+DR104+DR105+DY86+DY87+DY88+DY89+DY90+DY91+DY92+DY93+DY97+DY98+DY100+DY101+DY102+DY110+DY111+DY116+DY117+DY118+DY121+DY122+DY115</f>
        <v>0</v>
      </c>
      <c r="EN111" s="42"/>
      <c r="EO111" s="26"/>
      <c r="EP111" s="1"/>
      <c r="EQ111" s="27"/>
      <c r="ER111" s="130" t="s">
        <v>84</v>
      </c>
      <c r="ES111" s="1"/>
      <c r="ET111" s="4" t="s">
        <v>32</v>
      </c>
      <c r="EU111" s="54">
        <f t="shared" si="272"/>
        <v>0</v>
      </c>
      <c r="EV111" s="54">
        <f t="shared" si="273"/>
        <v>0</v>
      </c>
      <c r="EW111" s="160"/>
      <c r="EX111" s="1"/>
      <c r="EY111" s="9" t="s">
        <v>218</v>
      </c>
      <c r="EZ111" s="54">
        <f t="shared" si="309"/>
        <v>0</v>
      </c>
      <c r="FA111" s="54">
        <f t="shared" si="309"/>
        <v>0</v>
      </c>
      <c r="FB111" s="42"/>
      <c r="FC111" s="26"/>
      <c r="FD111" s="26"/>
      <c r="FE111" s="1"/>
      <c r="FF111" s="27"/>
      <c r="FG111" s="165"/>
      <c r="FH111" s="196"/>
      <c r="FI111" s="56"/>
      <c r="FJ111" s="177"/>
      <c r="FK111" s="177"/>
      <c r="FL111" s="173"/>
      <c r="FM111" s="62"/>
      <c r="FN111" s="62"/>
      <c r="FO111" s="58"/>
      <c r="FP111" s="26"/>
      <c r="FQ111" s="1"/>
      <c r="FR111" s="1"/>
    </row>
    <row r="112" spans="2:174" ht="13.9" customHeight="1" x14ac:dyDescent="0.2">
      <c r="B112" s="33"/>
      <c r="C112" s="126">
        <v>5220</v>
      </c>
      <c r="D112" s="234" t="s">
        <v>446</v>
      </c>
      <c r="E112" s="234"/>
      <c r="F112" s="215">
        <v>0</v>
      </c>
      <c r="G112" s="215">
        <v>0</v>
      </c>
      <c r="H112" s="215">
        <v>0</v>
      </c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6">
        <f t="shared" si="188"/>
        <v>0</v>
      </c>
      <c r="Y112" s="224">
        <f t="shared" si="189"/>
        <v>0</v>
      </c>
      <c r="Z112" s="226">
        <f t="shared" si="190"/>
        <v>0</v>
      </c>
      <c r="AA112" s="26"/>
      <c r="AC112" s="27"/>
      <c r="AD112" s="130">
        <v>2160</v>
      </c>
      <c r="AE112" s="223" t="s">
        <v>492</v>
      </c>
      <c r="AF112" s="223"/>
      <c r="AG112" s="245">
        <v>0</v>
      </c>
      <c r="AH112" s="245">
        <v>0</v>
      </c>
      <c r="AI112" s="245">
        <v>0</v>
      </c>
      <c r="AJ112" s="245"/>
      <c r="AK112" s="245"/>
      <c r="AL112" s="24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6">
        <f t="shared" si="193"/>
        <v>0</v>
      </c>
      <c r="AZ112" s="224">
        <f t="shared" si="194"/>
        <v>0</v>
      </c>
      <c r="BA112" s="226">
        <f t="shared" si="195"/>
        <v>0</v>
      </c>
      <c r="BB112" s="100"/>
      <c r="BD112" s="27"/>
      <c r="BE112" s="130">
        <v>5310</v>
      </c>
      <c r="BF112" s="223" t="s">
        <v>38</v>
      </c>
      <c r="BG112" s="223"/>
      <c r="BH112" s="215">
        <v>0</v>
      </c>
      <c r="BI112" s="215">
        <v>0</v>
      </c>
      <c r="BJ112" s="215">
        <v>0</v>
      </c>
      <c r="BK112" s="245"/>
      <c r="BL112" s="245"/>
      <c r="BM112" s="24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6">
        <f t="shared" si="196"/>
        <v>0</v>
      </c>
      <c r="CA112" s="224">
        <f t="shared" si="197"/>
        <v>0</v>
      </c>
      <c r="CB112" s="226">
        <f t="shared" si="198"/>
        <v>0</v>
      </c>
      <c r="CC112" s="100"/>
      <c r="CE112" s="33"/>
      <c r="CF112" s="126"/>
      <c r="CG112" s="200"/>
      <c r="CH112" s="200"/>
      <c r="CI112" s="200"/>
      <c r="CJ112" s="200"/>
      <c r="CK112" s="200"/>
      <c r="CL112" s="143"/>
      <c r="CM112" s="195"/>
      <c r="CN112" s="200"/>
      <c r="CO112" s="66"/>
      <c r="CP112" s="66"/>
      <c r="CQ112" s="66"/>
      <c r="CR112" s="51"/>
      <c r="CS112" s="26"/>
      <c r="CT112" s="1"/>
      <c r="CU112" s="27"/>
      <c r="CV112" s="130"/>
      <c r="CW112" s="201"/>
      <c r="CX112" s="73"/>
      <c r="CY112" s="73"/>
      <c r="CZ112" s="73"/>
      <c r="DA112" s="73"/>
      <c r="DB112" s="143"/>
      <c r="DC112" s="314"/>
      <c r="DD112" s="314"/>
      <c r="DE112" s="52"/>
      <c r="DF112" s="52"/>
      <c r="DG112" s="52"/>
      <c r="DH112" s="42"/>
      <c r="DI112" s="77"/>
      <c r="DJ112" s="1"/>
      <c r="DK112" s="27"/>
      <c r="DL112" s="130"/>
      <c r="DM112" s="201"/>
      <c r="DN112" s="73"/>
      <c r="DO112" s="73"/>
      <c r="DP112" s="72"/>
      <c r="DQ112" s="73"/>
      <c r="DR112" s="72"/>
      <c r="DS112" s="143"/>
      <c r="DT112" s="314"/>
      <c r="DU112" s="314"/>
      <c r="DV112" s="54"/>
      <c r="DW112" s="54"/>
      <c r="DX112" s="54"/>
      <c r="DY112" s="54"/>
      <c r="DZ112" s="42"/>
      <c r="EA112" s="77"/>
      <c r="EB112" s="1"/>
      <c r="EC112" s="27"/>
      <c r="ED112" s="130" t="s">
        <v>85</v>
      </c>
      <c r="EE112" s="1"/>
      <c r="EF112" s="4" t="s">
        <v>34</v>
      </c>
      <c r="EG112" s="54">
        <f t="shared" si="281"/>
        <v>0</v>
      </c>
      <c r="EH112" s="54">
        <f t="shared" si="281"/>
        <v>0</v>
      </c>
      <c r="EI112" s="160"/>
      <c r="EJ112" s="200"/>
      <c r="EK112" s="8"/>
      <c r="EL112" s="7"/>
      <c r="EM112" s="7"/>
      <c r="EN112" s="42"/>
      <c r="EO112" s="26"/>
      <c r="EP112" s="1"/>
      <c r="EQ112" s="27"/>
      <c r="ER112" s="130" t="s">
        <v>85</v>
      </c>
      <c r="ES112" s="1"/>
      <c r="ET112" s="4" t="s">
        <v>34</v>
      </c>
      <c r="EU112" s="54">
        <f t="shared" si="272"/>
        <v>0</v>
      </c>
      <c r="EV112" s="54">
        <f t="shared" si="273"/>
        <v>0</v>
      </c>
      <c r="EW112" s="160"/>
      <c r="EX112" s="200"/>
      <c r="EY112" s="8"/>
      <c r="EZ112" s="7"/>
      <c r="FA112" s="7"/>
      <c r="FB112" s="42"/>
      <c r="FC112" s="26"/>
      <c r="FD112" s="26"/>
      <c r="FE112" s="1"/>
      <c r="FF112" s="27"/>
      <c r="FG112" s="166"/>
      <c r="FH112" s="324" t="s">
        <v>260</v>
      </c>
      <c r="FI112" s="324"/>
      <c r="FJ112" s="74">
        <f>FJ99+FJ101+FJ106</f>
        <v>0</v>
      </c>
      <c r="FK112" s="74">
        <f>FK99+FK101+FK106</f>
        <v>0</v>
      </c>
      <c r="FL112" s="74">
        <f>FL99+FL101+FL106</f>
        <v>0</v>
      </c>
      <c r="FM112" s="74">
        <f>FM99+FM101+FM106</f>
        <v>0</v>
      </c>
      <c r="FN112" s="74">
        <f>SUM(FJ112:FM112)</f>
        <v>0</v>
      </c>
      <c r="FO112" s="75"/>
      <c r="FP112" s="26"/>
      <c r="FQ112" s="1"/>
      <c r="FR112" s="1"/>
    </row>
    <row r="113" spans="2:174" ht="13.9" customHeight="1" x14ac:dyDescent="0.2">
      <c r="B113" s="33"/>
      <c r="C113" s="126">
        <v>5230</v>
      </c>
      <c r="D113" s="234" t="s">
        <v>447</v>
      </c>
      <c r="E113" s="234"/>
      <c r="F113" s="215">
        <v>0</v>
      </c>
      <c r="G113" s="215">
        <v>0</v>
      </c>
      <c r="H113" s="215">
        <v>0</v>
      </c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6">
        <f t="shared" si="188"/>
        <v>0</v>
      </c>
      <c r="Y113" s="224">
        <f t="shared" si="189"/>
        <v>0</v>
      </c>
      <c r="Z113" s="226">
        <f t="shared" si="190"/>
        <v>0</v>
      </c>
      <c r="AA113" s="26"/>
      <c r="AC113" s="27"/>
      <c r="AD113" s="130">
        <v>2170</v>
      </c>
      <c r="AE113" s="223" t="s">
        <v>493</v>
      </c>
      <c r="AF113" s="223"/>
      <c r="AG113" s="215">
        <v>0</v>
      </c>
      <c r="AH113" s="215">
        <v>0</v>
      </c>
      <c r="AI113" s="215">
        <v>0</v>
      </c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6">
        <f t="shared" si="193"/>
        <v>0</v>
      </c>
      <c r="AZ113" s="224">
        <f t="shared" si="194"/>
        <v>0</v>
      </c>
      <c r="BA113" s="226">
        <f t="shared" si="195"/>
        <v>0</v>
      </c>
      <c r="BB113" s="100"/>
      <c r="BD113" s="27"/>
      <c r="BE113" s="130">
        <v>5320</v>
      </c>
      <c r="BF113" s="223" t="s">
        <v>0</v>
      </c>
      <c r="BG113" s="223"/>
      <c r="BH113" s="215">
        <v>0</v>
      </c>
      <c r="BI113" s="215">
        <v>0</v>
      </c>
      <c r="BJ113" s="215">
        <v>0</v>
      </c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6">
        <f t="shared" si="196"/>
        <v>0</v>
      </c>
      <c r="CA113" s="224">
        <f t="shared" si="197"/>
        <v>0</v>
      </c>
      <c r="CB113" s="226">
        <f t="shared" si="198"/>
        <v>0</v>
      </c>
      <c r="CC113" s="100"/>
      <c r="CE113" s="33"/>
      <c r="CF113" s="126"/>
      <c r="CG113" s="200"/>
      <c r="CH113" s="200"/>
      <c r="CI113" s="200"/>
      <c r="CJ113" s="200"/>
      <c r="CK113" s="200"/>
      <c r="CL113" s="143"/>
      <c r="CM113" s="322" t="s">
        <v>49</v>
      </c>
      <c r="CN113" s="322"/>
      <c r="CO113" s="50">
        <f>SUM(CO114:CO119)</f>
        <v>0</v>
      </c>
      <c r="CP113" s="50">
        <f t="shared" ref="CP113" si="312">SUM(CP114:CP119)</f>
        <v>0</v>
      </c>
      <c r="CQ113" s="50">
        <f t="shared" ref="CQ113" si="313">SUM(CQ114:CQ119)</f>
        <v>0</v>
      </c>
      <c r="CR113" s="51"/>
      <c r="CS113" s="26"/>
      <c r="CT113" s="1"/>
      <c r="CU113" s="27"/>
      <c r="CV113" s="130"/>
      <c r="CW113" s="201"/>
      <c r="CX113" s="73"/>
      <c r="CY113" s="73"/>
      <c r="CZ113" s="73"/>
      <c r="DA113" s="73"/>
      <c r="DB113" s="143"/>
      <c r="DC113" s="308" t="s">
        <v>147</v>
      </c>
      <c r="DD113" s="308"/>
      <c r="DE113" s="48">
        <f>SUM(DE114:DE118)</f>
        <v>0</v>
      </c>
      <c r="DF113" s="48">
        <f t="shared" ref="DF113" si="314">SUM(DF114:DF118)</f>
        <v>0</v>
      </c>
      <c r="DG113" s="48">
        <f t="shared" ref="DG113" si="315">SUM(DG114:DG118)</f>
        <v>0</v>
      </c>
      <c r="DH113" s="42"/>
      <c r="DI113" s="77"/>
      <c r="DJ113" s="1"/>
      <c r="DK113" s="27"/>
      <c r="DL113" s="130"/>
      <c r="DM113" s="201"/>
      <c r="DN113" s="73"/>
      <c r="DO113" s="73"/>
      <c r="DP113" s="72"/>
      <c r="DQ113" s="73"/>
      <c r="DR113" s="72"/>
      <c r="DS113" s="143"/>
      <c r="DT113" s="308" t="s">
        <v>147</v>
      </c>
      <c r="DU113" s="308"/>
      <c r="DV113" s="49">
        <f t="shared" ref="DV113:DV118" si="316">IF((DE113-DF113)&gt;0,+DE113-DF113,0)</f>
        <v>0</v>
      </c>
      <c r="DW113" s="49">
        <f t="shared" ref="DW113:DW118" si="317">IF((DE113-DF113)&gt;0,0,-DE113+DF113)</f>
        <v>0</v>
      </c>
      <c r="DX113" s="49">
        <f t="shared" ref="DX113:DX118" si="318">IF((DF113-DG113)&gt;0,+DF113-DG113,0)</f>
        <v>0</v>
      </c>
      <c r="DY113" s="49">
        <f t="shared" ref="DY113:DY118" si="319">IF((DF113-DG113)&gt;0,0,-DF113+DG113)</f>
        <v>0</v>
      </c>
      <c r="DZ113" s="42"/>
      <c r="EA113" s="77"/>
      <c r="EB113" s="1"/>
      <c r="EC113" s="27"/>
      <c r="ED113" s="130" t="s">
        <v>86</v>
      </c>
      <c r="EE113" s="1"/>
      <c r="EF113" s="4" t="s">
        <v>219</v>
      </c>
      <c r="EG113" s="54">
        <f>+CO102</f>
        <v>0</v>
      </c>
      <c r="EH113" s="54">
        <f t="shared" ref="EH113:EH115" si="320">+CP102</f>
        <v>0</v>
      </c>
      <c r="EI113" s="160"/>
      <c r="EJ113" s="312" t="s">
        <v>238</v>
      </c>
      <c r="EK113" s="312"/>
      <c r="EL113" s="50">
        <f>EL101-EL107</f>
        <v>0</v>
      </c>
      <c r="EM113" s="50">
        <f t="shared" ref="EM113" si="321">EM101-EM107</f>
        <v>0</v>
      </c>
      <c r="EN113" s="42"/>
      <c r="EO113" s="26"/>
      <c r="EP113" s="1"/>
      <c r="EQ113" s="27"/>
      <c r="ER113" s="130" t="s">
        <v>86</v>
      </c>
      <c r="ES113" s="1"/>
      <c r="ET113" s="4" t="s">
        <v>219</v>
      </c>
      <c r="EU113" s="54">
        <f t="shared" si="272"/>
        <v>0</v>
      </c>
      <c r="EV113" s="54">
        <f t="shared" si="273"/>
        <v>0</v>
      </c>
      <c r="EW113" s="160"/>
      <c r="EX113" s="312" t="s">
        <v>238</v>
      </c>
      <c r="EY113" s="312"/>
      <c r="EZ113" s="50">
        <f>EZ101-EZ107</f>
        <v>0</v>
      </c>
      <c r="FA113" s="50">
        <f t="shared" ref="FA113" si="322">FA101-FA107</f>
        <v>0</v>
      </c>
      <c r="FB113" s="42"/>
      <c r="FC113" s="26"/>
      <c r="FD113" s="26"/>
      <c r="FE113" s="1"/>
      <c r="FF113" s="27"/>
      <c r="FG113" s="120"/>
      <c r="FH113" s="76"/>
      <c r="FI113" s="76"/>
      <c r="FJ113" s="76"/>
      <c r="FK113" s="76"/>
      <c r="FL113" s="76"/>
      <c r="FM113" s="76"/>
      <c r="FN113" s="76"/>
      <c r="FO113" s="195"/>
      <c r="FP113" s="26"/>
      <c r="FQ113" s="1"/>
      <c r="FR113" s="1"/>
    </row>
    <row r="114" spans="2:174" ht="13.9" customHeight="1" thickBot="1" x14ac:dyDescent="0.25">
      <c r="B114" s="33"/>
      <c r="C114" s="126">
        <v>5240</v>
      </c>
      <c r="D114" s="234" t="s">
        <v>448</v>
      </c>
      <c r="E114" s="234"/>
      <c r="F114" s="215">
        <v>0</v>
      </c>
      <c r="G114" s="215">
        <v>0</v>
      </c>
      <c r="H114" s="215">
        <v>0</v>
      </c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6">
        <f t="shared" si="188"/>
        <v>0</v>
      </c>
      <c r="Y114" s="224">
        <f t="shared" si="189"/>
        <v>0</v>
      </c>
      <c r="Z114" s="226">
        <f t="shared" si="190"/>
        <v>0</v>
      </c>
      <c r="AA114" s="26"/>
      <c r="AC114" s="27"/>
      <c r="AD114" s="130">
        <v>2190</v>
      </c>
      <c r="AE114" s="223" t="s">
        <v>494</v>
      </c>
      <c r="AF114" s="223"/>
      <c r="AG114" s="215">
        <v>0</v>
      </c>
      <c r="AH114" s="215">
        <v>0</v>
      </c>
      <c r="AI114" s="215">
        <v>0</v>
      </c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6">
        <f t="shared" si="193"/>
        <v>0</v>
      </c>
      <c r="AZ114" s="224">
        <f t="shared" si="194"/>
        <v>0</v>
      </c>
      <c r="BA114" s="226">
        <f t="shared" si="195"/>
        <v>0</v>
      </c>
      <c r="BB114" s="100"/>
      <c r="BD114" s="27"/>
      <c r="BE114" s="130">
        <v>5330</v>
      </c>
      <c r="BF114" s="223" t="s">
        <v>41</v>
      </c>
      <c r="BG114" s="223"/>
      <c r="BH114" s="215">
        <v>0</v>
      </c>
      <c r="BI114" s="215">
        <v>0</v>
      </c>
      <c r="BJ114" s="215">
        <v>0</v>
      </c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6">
        <f t="shared" si="196"/>
        <v>0</v>
      </c>
      <c r="CA114" s="224">
        <f t="shared" si="197"/>
        <v>0</v>
      </c>
      <c r="CB114" s="226">
        <f t="shared" si="198"/>
        <v>0</v>
      </c>
      <c r="CC114" s="100"/>
      <c r="CE114" s="33"/>
      <c r="CF114" s="126"/>
      <c r="CG114" s="200"/>
      <c r="CH114" s="200"/>
      <c r="CI114" s="200"/>
      <c r="CJ114" s="200"/>
      <c r="CK114" s="200"/>
      <c r="CL114" s="143" t="s">
        <v>94</v>
      </c>
      <c r="CM114" s="321" t="s">
        <v>50</v>
      </c>
      <c r="CN114" s="321"/>
      <c r="CO114" s="54">
        <f t="shared" ref="CO114:CQ119" si="323">+X131</f>
        <v>0</v>
      </c>
      <c r="CP114" s="54">
        <f t="shared" si="323"/>
        <v>0</v>
      </c>
      <c r="CQ114" s="54">
        <f t="shared" si="323"/>
        <v>0</v>
      </c>
      <c r="CR114" s="51"/>
      <c r="CS114" s="26"/>
      <c r="CT114" s="1"/>
      <c r="CU114" s="27"/>
      <c r="CV114" s="130"/>
      <c r="CW114" s="201"/>
      <c r="CX114" s="73"/>
      <c r="CY114" s="73"/>
      <c r="CZ114" s="73"/>
      <c r="DA114" s="73"/>
      <c r="DB114" s="143" t="s">
        <v>191</v>
      </c>
      <c r="DC114" s="319" t="s">
        <v>148</v>
      </c>
      <c r="DD114" s="319"/>
      <c r="DE114" s="54">
        <f t="shared" ref="DE114:DG118" si="324">+AY128</f>
        <v>0</v>
      </c>
      <c r="DF114" s="54">
        <f t="shared" si="324"/>
        <v>0</v>
      </c>
      <c r="DG114" s="54">
        <f t="shared" si="324"/>
        <v>0</v>
      </c>
      <c r="DH114" s="42"/>
      <c r="DI114" s="77"/>
      <c r="DJ114" s="1"/>
      <c r="DK114" s="27"/>
      <c r="DL114" s="130"/>
      <c r="DM114" s="201"/>
      <c r="DN114" s="73"/>
      <c r="DO114" s="73"/>
      <c r="DP114" s="72"/>
      <c r="DQ114" s="73"/>
      <c r="DR114" s="72"/>
      <c r="DS114" s="143" t="s">
        <v>191</v>
      </c>
      <c r="DT114" s="319" t="s">
        <v>148</v>
      </c>
      <c r="DU114" s="319"/>
      <c r="DV114" s="54">
        <f t="shared" si="316"/>
        <v>0</v>
      </c>
      <c r="DW114" s="54">
        <f t="shared" si="317"/>
        <v>0</v>
      </c>
      <c r="DX114" s="54">
        <f t="shared" si="318"/>
        <v>0</v>
      </c>
      <c r="DY114" s="54">
        <f t="shared" si="319"/>
        <v>0</v>
      </c>
      <c r="DZ114" s="42"/>
      <c r="EA114" s="77"/>
      <c r="EB114" s="1"/>
      <c r="EC114" s="27"/>
      <c r="ED114" s="130" t="s">
        <v>87</v>
      </c>
      <c r="EE114" s="1"/>
      <c r="EF114" s="4" t="s">
        <v>220</v>
      </c>
      <c r="EG114" s="54">
        <f>+CO103</f>
        <v>0</v>
      </c>
      <c r="EH114" s="54">
        <f t="shared" si="320"/>
        <v>0</v>
      </c>
      <c r="EI114" s="160"/>
      <c r="EJ114" s="200"/>
      <c r="EK114" s="8"/>
      <c r="EL114" s="7"/>
      <c r="EM114" s="7"/>
      <c r="EN114" s="42"/>
      <c r="EO114" s="26"/>
      <c r="EP114" s="1"/>
      <c r="EQ114" s="27"/>
      <c r="ER114" s="130" t="s">
        <v>87</v>
      </c>
      <c r="ES114" s="1"/>
      <c r="ET114" s="4" t="s">
        <v>220</v>
      </c>
      <c r="EU114" s="54">
        <f t="shared" si="272"/>
        <v>0</v>
      </c>
      <c r="EV114" s="54">
        <f t="shared" si="273"/>
        <v>0</v>
      </c>
      <c r="EW114" s="160"/>
      <c r="EX114" s="200"/>
      <c r="EY114" s="8"/>
      <c r="EZ114" s="7"/>
      <c r="FA114" s="7"/>
      <c r="FB114" s="42"/>
      <c r="FC114" s="26"/>
      <c r="FD114" s="26"/>
      <c r="FE114" s="1"/>
      <c r="FF114" s="63"/>
      <c r="FG114" s="129"/>
      <c r="FH114" s="17"/>
      <c r="FI114" s="17"/>
      <c r="FJ114" s="17"/>
      <c r="FK114" s="17"/>
      <c r="FL114" s="17"/>
      <c r="FM114" s="17"/>
      <c r="FN114" s="17"/>
      <c r="FO114" s="80"/>
      <c r="FP114" s="81"/>
      <c r="FQ114" s="1"/>
      <c r="FR114" s="1"/>
    </row>
    <row r="115" spans="2:174" ht="13.9" customHeight="1" x14ac:dyDescent="0.2">
      <c r="B115" s="33"/>
      <c r="C115" s="126">
        <v>5250</v>
      </c>
      <c r="D115" s="234" t="s">
        <v>449</v>
      </c>
      <c r="E115" s="234"/>
      <c r="F115" s="224">
        <v>0</v>
      </c>
      <c r="G115" s="224">
        <v>0</v>
      </c>
      <c r="H115" s="224">
        <v>0</v>
      </c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6">
        <f t="shared" si="188"/>
        <v>0</v>
      </c>
      <c r="Y115" s="224">
        <f t="shared" si="189"/>
        <v>0</v>
      </c>
      <c r="Z115" s="226">
        <f t="shared" si="190"/>
        <v>0</v>
      </c>
      <c r="AA115" s="26"/>
      <c r="AC115" s="27"/>
      <c r="AD115" s="131">
        <v>2200</v>
      </c>
      <c r="AE115" s="232" t="s">
        <v>495</v>
      </c>
      <c r="AF115" s="232"/>
      <c r="AG115" s="220">
        <f>SUM(AG116:AG121)</f>
        <v>0</v>
      </c>
      <c r="AH115" s="220">
        <f t="shared" ref="AH115" si="325">SUM(AH116:AH121)</f>
        <v>0</v>
      </c>
      <c r="AI115" s="220">
        <f t="shared" ref="AI115" si="326">SUM(AI116:AI121)</f>
        <v>0</v>
      </c>
      <c r="AJ115" s="220"/>
      <c r="AK115" s="220"/>
      <c r="AL115" s="22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21">
        <f t="shared" si="193"/>
        <v>0</v>
      </c>
      <c r="AZ115" s="210">
        <f t="shared" si="194"/>
        <v>0</v>
      </c>
      <c r="BA115" s="212">
        <f t="shared" si="195"/>
        <v>0</v>
      </c>
      <c r="BB115" s="100"/>
      <c r="BD115" s="27"/>
      <c r="BE115" s="130">
        <v>4500</v>
      </c>
      <c r="BF115" s="223" t="s">
        <v>518</v>
      </c>
      <c r="BG115" s="223"/>
      <c r="BH115" s="215">
        <v>0</v>
      </c>
      <c r="BI115" s="215">
        <v>0</v>
      </c>
      <c r="BJ115" s="215">
        <v>0</v>
      </c>
      <c r="BK115" s="215"/>
      <c r="BL115" s="215"/>
      <c r="BM115" s="215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16">
        <f t="shared" si="196"/>
        <v>0</v>
      </c>
      <c r="CA115" s="224">
        <f t="shared" si="197"/>
        <v>0</v>
      </c>
      <c r="CB115" s="226">
        <f t="shared" si="198"/>
        <v>0</v>
      </c>
      <c r="CC115" s="100"/>
      <c r="CE115" s="33"/>
      <c r="CF115" s="126"/>
      <c r="CG115" s="200"/>
      <c r="CH115" s="200"/>
      <c r="CI115" s="200"/>
      <c r="CJ115" s="200"/>
      <c r="CK115" s="200"/>
      <c r="CL115" s="143" t="s">
        <v>95</v>
      </c>
      <c r="CM115" s="319" t="s">
        <v>51</v>
      </c>
      <c r="CN115" s="319"/>
      <c r="CO115" s="54">
        <f t="shared" si="323"/>
        <v>0</v>
      </c>
      <c r="CP115" s="54">
        <f t="shared" si="323"/>
        <v>0</v>
      </c>
      <c r="CQ115" s="54">
        <f t="shared" si="323"/>
        <v>0</v>
      </c>
      <c r="CR115" s="51"/>
      <c r="CS115" s="26"/>
      <c r="CT115" s="1"/>
      <c r="CU115" s="27"/>
      <c r="CV115" s="130"/>
      <c r="CW115" s="201"/>
      <c r="CX115" s="73"/>
      <c r="CY115" s="73"/>
      <c r="CZ115" s="73"/>
      <c r="DA115" s="73"/>
      <c r="DB115" s="143" t="s">
        <v>192</v>
      </c>
      <c r="DC115" s="319" t="s">
        <v>149</v>
      </c>
      <c r="DD115" s="319"/>
      <c r="DE115" s="54">
        <f t="shared" si="324"/>
        <v>0</v>
      </c>
      <c r="DF115" s="54">
        <f t="shared" si="324"/>
        <v>0</v>
      </c>
      <c r="DG115" s="54">
        <f t="shared" si="324"/>
        <v>0</v>
      </c>
      <c r="DH115" s="42"/>
      <c r="DI115" s="77"/>
      <c r="DJ115" s="1"/>
      <c r="DK115" s="27"/>
      <c r="DL115" s="130"/>
      <c r="DM115" s="201"/>
      <c r="DN115" s="73"/>
      <c r="DO115" s="73"/>
      <c r="DP115" s="72"/>
      <c r="DQ115" s="73"/>
      <c r="DR115" s="72"/>
      <c r="DS115" s="143" t="s">
        <v>192</v>
      </c>
      <c r="DT115" s="319" t="s">
        <v>149</v>
      </c>
      <c r="DU115" s="319"/>
      <c r="DV115" s="54">
        <f t="shared" si="316"/>
        <v>0</v>
      </c>
      <c r="DW115" s="54">
        <f t="shared" si="317"/>
        <v>0</v>
      </c>
      <c r="DX115" s="54">
        <f t="shared" si="318"/>
        <v>0</v>
      </c>
      <c r="DY115" s="54">
        <f t="shared" si="319"/>
        <v>0</v>
      </c>
      <c r="DZ115" s="42"/>
      <c r="EA115" s="77"/>
      <c r="EB115" s="1"/>
      <c r="EC115" s="27"/>
      <c r="ED115" s="130" t="s">
        <v>88</v>
      </c>
      <c r="EE115" s="1"/>
      <c r="EF115" s="4" t="s">
        <v>41</v>
      </c>
      <c r="EG115" s="54">
        <f>+CO104</f>
        <v>0</v>
      </c>
      <c r="EH115" s="54">
        <f t="shared" si="320"/>
        <v>0</v>
      </c>
      <c r="EI115" s="160"/>
      <c r="EJ115" s="200"/>
      <c r="EK115" s="8"/>
      <c r="EL115" s="7"/>
      <c r="EM115" s="7"/>
      <c r="EN115" s="42"/>
      <c r="EO115" s="26"/>
      <c r="EP115" s="1"/>
      <c r="EQ115" s="27"/>
      <c r="ER115" s="130" t="s">
        <v>88</v>
      </c>
      <c r="ES115" s="1"/>
      <c r="ET115" s="4" t="s">
        <v>41</v>
      </c>
      <c r="EU115" s="54">
        <f t="shared" si="272"/>
        <v>0</v>
      </c>
      <c r="EV115" s="54">
        <f t="shared" si="273"/>
        <v>0</v>
      </c>
      <c r="EW115" s="160"/>
      <c r="EX115" s="200"/>
      <c r="EY115" s="8"/>
      <c r="EZ115" s="7"/>
      <c r="FA115" s="7"/>
      <c r="FB115" s="42"/>
      <c r="FC115" s="26"/>
      <c r="FD115" s="26"/>
      <c r="FE115" s="1"/>
      <c r="FF115" s="1"/>
      <c r="FG115" s="20"/>
      <c r="FH115" s="1"/>
      <c r="FI115" s="1"/>
      <c r="FJ115" s="1"/>
      <c r="FK115" s="1"/>
      <c r="FL115" s="1"/>
      <c r="FM115" s="1"/>
      <c r="FN115" s="175">
        <f>+FN99-DF107</f>
        <v>0</v>
      </c>
      <c r="FO115" s="1"/>
      <c r="FP115" s="1"/>
      <c r="FQ115" s="1"/>
      <c r="FR115" s="1"/>
    </row>
    <row r="116" spans="2:174" ht="13.9" customHeight="1" x14ac:dyDescent="0.2">
      <c r="B116" s="33"/>
      <c r="C116" s="126">
        <v>5260</v>
      </c>
      <c r="D116" s="234" t="s">
        <v>450</v>
      </c>
      <c r="E116" s="234"/>
      <c r="F116" s="224">
        <v>0</v>
      </c>
      <c r="G116" s="224">
        <v>0</v>
      </c>
      <c r="H116" s="224">
        <v>0</v>
      </c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16">
        <f t="shared" si="188"/>
        <v>0</v>
      </c>
      <c r="Y116" s="224">
        <f t="shared" si="189"/>
        <v>0</v>
      </c>
      <c r="Z116" s="226">
        <f t="shared" si="190"/>
        <v>0</v>
      </c>
      <c r="AA116" s="26"/>
      <c r="AC116" s="27"/>
      <c r="AD116" s="130">
        <v>2210</v>
      </c>
      <c r="AE116" s="223" t="s">
        <v>496</v>
      </c>
      <c r="AF116" s="223"/>
      <c r="AG116" s="215">
        <v>0</v>
      </c>
      <c r="AH116" s="215">
        <v>0</v>
      </c>
      <c r="AI116" s="215">
        <v>0</v>
      </c>
      <c r="AJ116" s="215"/>
      <c r="AK116" s="215"/>
      <c r="AL116" s="215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16">
        <f t="shared" si="193"/>
        <v>0</v>
      </c>
      <c r="AZ116" s="224">
        <f t="shared" si="194"/>
        <v>0</v>
      </c>
      <c r="BA116" s="226">
        <f t="shared" si="195"/>
        <v>0</v>
      </c>
      <c r="BB116" s="100"/>
      <c r="BD116" s="27"/>
      <c r="BE116" s="131"/>
      <c r="BF116" s="232" t="s">
        <v>519</v>
      </c>
      <c r="BG116" s="232"/>
      <c r="BH116" s="220">
        <f>+BH87-BH99</f>
        <v>0</v>
      </c>
      <c r="BI116" s="220">
        <f t="shared" ref="BI116:BJ116" si="327">+BI87-BI99</f>
        <v>0</v>
      </c>
      <c r="BJ116" s="220">
        <f t="shared" si="327"/>
        <v>0</v>
      </c>
      <c r="BK116" s="220"/>
      <c r="BL116" s="220"/>
      <c r="BM116" s="22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  <c r="BZ116" s="221">
        <f t="shared" si="196"/>
        <v>0</v>
      </c>
      <c r="CA116" s="210">
        <f t="shared" si="197"/>
        <v>0</v>
      </c>
      <c r="CB116" s="212">
        <f t="shared" si="198"/>
        <v>0</v>
      </c>
      <c r="CC116" s="100"/>
      <c r="CE116" s="33"/>
      <c r="CF116" s="126"/>
      <c r="CG116" s="200"/>
      <c r="CH116" s="200"/>
      <c r="CI116" s="200"/>
      <c r="CJ116" s="200"/>
      <c r="CK116" s="200"/>
      <c r="CL116" s="143" t="s">
        <v>96</v>
      </c>
      <c r="CM116" s="319" t="s">
        <v>52</v>
      </c>
      <c r="CN116" s="319"/>
      <c r="CO116" s="54">
        <f t="shared" si="323"/>
        <v>0</v>
      </c>
      <c r="CP116" s="54">
        <f t="shared" si="323"/>
        <v>0</v>
      </c>
      <c r="CQ116" s="54">
        <f t="shared" si="323"/>
        <v>0</v>
      </c>
      <c r="CR116" s="51"/>
      <c r="CS116" s="26"/>
      <c r="CT116" s="1"/>
      <c r="CU116" s="27"/>
      <c r="CV116" s="130"/>
      <c r="CW116" s="201"/>
      <c r="CX116" s="73"/>
      <c r="CY116" s="73"/>
      <c r="CZ116" s="73"/>
      <c r="DA116" s="73"/>
      <c r="DB116" s="143" t="s">
        <v>193</v>
      </c>
      <c r="DC116" s="319" t="s">
        <v>150</v>
      </c>
      <c r="DD116" s="319"/>
      <c r="DE116" s="54">
        <f t="shared" si="324"/>
        <v>0</v>
      </c>
      <c r="DF116" s="54">
        <f t="shared" si="324"/>
        <v>0</v>
      </c>
      <c r="DG116" s="54">
        <f t="shared" si="324"/>
        <v>0</v>
      </c>
      <c r="DH116" s="42"/>
      <c r="DI116" s="77"/>
      <c r="DJ116" s="1"/>
      <c r="DK116" s="27"/>
      <c r="DL116" s="130"/>
      <c r="DM116" s="201"/>
      <c r="DN116" s="73"/>
      <c r="DO116" s="73"/>
      <c r="DP116" s="72"/>
      <c r="DQ116" s="73"/>
      <c r="DR116" s="72"/>
      <c r="DS116" s="143" t="s">
        <v>193</v>
      </c>
      <c r="DT116" s="319" t="s">
        <v>150</v>
      </c>
      <c r="DU116" s="319"/>
      <c r="DV116" s="54">
        <f t="shared" si="316"/>
        <v>0</v>
      </c>
      <c r="DW116" s="54">
        <f t="shared" si="317"/>
        <v>0</v>
      </c>
      <c r="DX116" s="54">
        <f t="shared" si="318"/>
        <v>0</v>
      </c>
      <c r="DY116" s="54">
        <f t="shared" si="319"/>
        <v>0</v>
      </c>
      <c r="DZ116" s="42"/>
      <c r="EA116" s="77"/>
      <c r="EB116" s="1"/>
      <c r="EC116" s="27"/>
      <c r="ED116" s="130" t="s">
        <v>225</v>
      </c>
      <c r="EE116" s="1"/>
      <c r="EF116" s="4" t="s">
        <v>222</v>
      </c>
      <c r="EG116" s="54">
        <f>+CO106</f>
        <v>0</v>
      </c>
      <c r="EH116" s="54">
        <f t="shared" ref="EH116" si="328">+CP106</f>
        <v>0</v>
      </c>
      <c r="EI116" s="160"/>
      <c r="EJ116" s="313" t="s">
        <v>221</v>
      </c>
      <c r="EK116" s="313"/>
      <c r="EL116" s="78">
        <f>+EG121+EL96+EL113</f>
        <v>0</v>
      </c>
      <c r="EM116" s="78">
        <f>+EH121+EM96+EM113</f>
        <v>0</v>
      </c>
      <c r="EN116" s="42"/>
      <c r="EO116" s="26"/>
      <c r="EP116" s="1"/>
      <c r="EQ116" s="27"/>
      <c r="ER116" s="130" t="s">
        <v>225</v>
      </c>
      <c r="ES116" s="1"/>
      <c r="ET116" s="4" t="s">
        <v>222</v>
      </c>
      <c r="EU116" s="54">
        <f t="shared" si="272"/>
        <v>0</v>
      </c>
      <c r="EV116" s="54">
        <f t="shared" si="273"/>
        <v>0</v>
      </c>
      <c r="EW116" s="160"/>
      <c r="EX116" s="313" t="s">
        <v>221</v>
      </c>
      <c r="EY116" s="313"/>
      <c r="EZ116" s="78">
        <f>+EU121+EZ96+EZ113</f>
        <v>0</v>
      </c>
      <c r="FA116" s="78">
        <f>+EV121+FA96+FA113</f>
        <v>0</v>
      </c>
      <c r="FB116" s="42"/>
      <c r="FC116" s="26"/>
      <c r="FD116" s="26"/>
      <c r="FE116" s="1"/>
      <c r="FF116" s="1"/>
      <c r="FG116" s="20"/>
      <c r="FH116" s="1"/>
      <c r="FI116" s="1"/>
      <c r="FJ116" s="1"/>
      <c r="FK116" s="1"/>
      <c r="FL116" s="1"/>
      <c r="FM116" s="1"/>
      <c r="FN116" s="175">
        <f>+FN112-DE107</f>
        <v>0</v>
      </c>
      <c r="FO116" s="1"/>
      <c r="FP116" s="1"/>
      <c r="FQ116" s="1"/>
      <c r="FR116" s="1"/>
    </row>
    <row r="117" spans="2:174" ht="14.45" customHeight="1" x14ac:dyDescent="0.2">
      <c r="B117" s="33"/>
      <c r="C117" s="126">
        <v>5270</v>
      </c>
      <c r="D117" s="234" t="s">
        <v>451</v>
      </c>
      <c r="E117" s="234"/>
      <c r="F117" s="215">
        <v>0</v>
      </c>
      <c r="G117" s="215">
        <v>0</v>
      </c>
      <c r="H117" s="215">
        <v>0</v>
      </c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6">
        <f t="shared" si="188"/>
        <v>0</v>
      </c>
      <c r="Y117" s="224">
        <f t="shared" si="189"/>
        <v>0</v>
      </c>
      <c r="Z117" s="226">
        <f t="shared" si="190"/>
        <v>0</v>
      </c>
      <c r="AA117" s="26"/>
      <c r="AC117" s="27"/>
      <c r="AD117" s="130">
        <v>2220</v>
      </c>
      <c r="AE117" s="223" t="s">
        <v>497</v>
      </c>
      <c r="AF117" s="223"/>
      <c r="AG117" s="215">
        <v>0</v>
      </c>
      <c r="AH117" s="215">
        <v>0</v>
      </c>
      <c r="AI117" s="215">
        <v>0</v>
      </c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6">
        <f t="shared" si="193"/>
        <v>0</v>
      </c>
      <c r="AZ117" s="224">
        <f t="shared" si="194"/>
        <v>0</v>
      </c>
      <c r="BA117" s="226">
        <f t="shared" si="195"/>
        <v>0</v>
      </c>
      <c r="BB117" s="100"/>
      <c r="BD117" s="27"/>
      <c r="BE117" s="131"/>
      <c r="BF117" s="232" t="s">
        <v>520</v>
      </c>
      <c r="BG117" s="232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  <c r="BZ117" s="221">
        <f t="shared" si="196"/>
        <v>0</v>
      </c>
      <c r="CA117" s="210">
        <f t="shared" si="197"/>
        <v>0</v>
      </c>
      <c r="CB117" s="212">
        <f t="shared" si="198"/>
        <v>0</v>
      </c>
      <c r="CC117" s="100"/>
      <c r="CE117" s="33"/>
      <c r="CF117" s="126"/>
      <c r="CG117" s="200"/>
      <c r="CH117" s="200"/>
      <c r="CI117" s="200"/>
      <c r="CJ117" s="200"/>
      <c r="CK117" s="200"/>
      <c r="CL117" s="143" t="s">
        <v>97</v>
      </c>
      <c r="CM117" s="321" t="s">
        <v>53</v>
      </c>
      <c r="CN117" s="321"/>
      <c r="CO117" s="54">
        <f t="shared" si="323"/>
        <v>0</v>
      </c>
      <c r="CP117" s="54">
        <f t="shared" si="323"/>
        <v>0</v>
      </c>
      <c r="CQ117" s="54">
        <f t="shared" si="323"/>
        <v>0</v>
      </c>
      <c r="CR117" s="51"/>
      <c r="CS117" s="26"/>
      <c r="CT117" s="1"/>
      <c r="CU117" s="27"/>
      <c r="CV117" s="130"/>
      <c r="CW117" s="201"/>
      <c r="CX117" s="73"/>
      <c r="CY117" s="73"/>
      <c r="CZ117" s="73"/>
      <c r="DA117" s="73"/>
      <c r="DB117" s="143" t="s">
        <v>194</v>
      </c>
      <c r="DC117" s="319" t="s">
        <v>151</v>
      </c>
      <c r="DD117" s="319"/>
      <c r="DE117" s="54">
        <f t="shared" si="324"/>
        <v>0</v>
      </c>
      <c r="DF117" s="54">
        <f t="shared" si="324"/>
        <v>0</v>
      </c>
      <c r="DG117" s="54">
        <f t="shared" si="324"/>
        <v>0</v>
      </c>
      <c r="DH117" s="42"/>
      <c r="DI117" s="77"/>
      <c r="DJ117" s="1"/>
      <c r="DK117" s="27"/>
      <c r="DL117" s="130"/>
      <c r="DM117" s="201"/>
      <c r="DN117" s="73"/>
      <c r="DO117" s="73"/>
      <c r="DP117" s="72"/>
      <c r="DQ117" s="73"/>
      <c r="DR117" s="72"/>
      <c r="DS117" s="143" t="s">
        <v>194</v>
      </c>
      <c r="DT117" s="319" t="s">
        <v>151</v>
      </c>
      <c r="DU117" s="319"/>
      <c r="DV117" s="54">
        <f t="shared" si="316"/>
        <v>0</v>
      </c>
      <c r="DW117" s="54">
        <f t="shared" si="317"/>
        <v>0</v>
      </c>
      <c r="DX117" s="54">
        <f t="shared" si="318"/>
        <v>0</v>
      </c>
      <c r="DY117" s="54">
        <f t="shared" si="319"/>
        <v>0</v>
      </c>
      <c r="DZ117" s="42"/>
      <c r="EA117" s="77"/>
      <c r="EB117" s="1"/>
      <c r="EC117" s="27"/>
      <c r="ED117" s="158"/>
      <c r="EE117" s="1"/>
      <c r="EF117" s="1"/>
      <c r="EG117" s="1"/>
      <c r="EH117" s="1"/>
      <c r="EI117" s="160"/>
      <c r="EJ117" s="8"/>
      <c r="EK117" s="8"/>
      <c r="EL117" s="7"/>
      <c r="EM117" s="7"/>
      <c r="EN117" s="42"/>
      <c r="EO117" s="26"/>
      <c r="EP117" s="1"/>
      <c r="EQ117" s="27"/>
      <c r="ER117" s="158"/>
      <c r="ES117" s="1"/>
      <c r="ET117" s="1"/>
      <c r="EU117" s="1"/>
      <c r="EV117" s="1"/>
      <c r="EW117" s="160"/>
      <c r="EX117" s="8"/>
      <c r="EY117" s="8"/>
      <c r="EZ117" s="7"/>
      <c r="FA117" s="7"/>
      <c r="FB117" s="42"/>
      <c r="FC117" s="26"/>
      <c r="FD117" s="26"/>
      <c r="FE117" s="1"/>
      <c r="FF117" s="1"/>
      <c r="FG117" s="20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</row>
    <row r="118" spans="2:174" ht="13.9" customHeight="1" x14ac:dyDescent="0.2">
      <c r="B118" s="33"/>
      <c r="C118" s="126">
        <v>5280</v>
      </c>
      <c r="D118" s="234" t="s">
        <v>32</v>
      </c>
      <c r="E118" s="234"/>
      <c r="F118" s="215">
        <v>0</v>
      </c>
      <c r="G118" s="215">
        <v>0</v>
      </c>
      <c r="H118" s="215">
        <v>0</v>
      </c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6">
        <f t="shared" ref="X118:X139" si="329">+F118+I118+L118+O118+R118+U118</f>
        <v>0</v>
      </c>
      <c r="Y118" s="224">
        <f t="shared" ref="Y118:Y139" si="330">+G118+J118+M118+P118+S118+V118</f>
        <v>0</v>
      </c>
      <c r="Z118" s="226">
        <f t="shared" ref="Z118:Z139" si="331">+H118+K118+N118+Q118+T118+W118</f>
        <v>0</v>
      </c>
      <c r="AA118" s="26"/>
      <c r="AC118" s="27"/>
      <c r="AD118" s="130">
        <v>2230</v>
      </c>
      <c r="AE118" s="223" t="s">
        <v>498</v>
      </c>
      <c r="AF118" s="223"/>
      <c r="AG118" s="215">
        <v>0</v>
      </c>
      <c r="AH118" s="215">
        <v>0</v>
      </c>
      <c r="AI118" s="215">
        <v>0</v>
      </c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6">
        <f t="shared" si="193"/>
        <v>0</v>
      </c>
      <c r="AZ118" s="224">
        <f t="shared" si="194"/>
        <v>0</v>
      </c>
      <c r="BA118" s="226">
        <f t="shared" si="195"/>
        <v>0</v>
      </c>
      <c r="BB118" s="100"/>
      <c r="BD118" s="27"/>
      <c r="BE118" s="131"/>
      <c r="BF118" s="232" t="s">
        <v>514</v>
      </c>
      <c r="BG118" s="232"/>
      <c r="BH118" s="220">
        <f>SUM(BH119:BH121)</f>
        <v>0</v>
      </c>
      <c r="BI118" s="220">
        <f t="shared" ref="BI118" si="332">SUM(BI119:BI121)</f>
        <v>0</v>
      </c>
      <c r="BJ118" s="220">
        <f t="shared" ref="BJ118" si="333">SUM(BJ119:BJ121)</f>
        <v>0</v>
      </c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  <c r="BZ118" s="221">
        <f t="shared" si="196"/>
        <v>0</v>
      </c>
      <c r="CA118" s="210">
        <f t="shared" si="197"/>
        <v>0</v>
      </c>
      <c r="CB118" s="212">
        <f t="shared" si="198"/>
        <v>0</v>
      </c>
      <c r="CC118" s="100"/>
      <c r="CE118" s="33"/>
      <c r="CF118" s="126"/>
      <c r="CG118" s="200"/>
      <c r="CH118" s="200"/>
      <c r="CI118" s="200"/>
      <c r="CJ118" s="200"/>
      <c r="CK118" s="200"/>
      <c r="CL118" s="143" t="s">
        <v>98</v>
      </c>
      <c r="CM118" s="319" t="s">
        <v>54</v>
      </c>
      <c r="CN118" s="319"/>
      <c r="CO118" s="54">
        <f t="shared" si="323"/>
        <v>0</v>
      </c>
      <c r="CP118" s="54">
        <f t="shared" si="323"/>
        <v>0</v>
      </c>
      <c r="CQ118" s="54">
        <f t="shared" si="323"/>
        <v>0</v>
      </c>
      <c r="CR118" s="51"/>
      <c r="CS118" s="26"/>
      <c r="CT118" s="1"/>
      <c r="CU118" s="27"/>
      <c r="CV118" s="130"/>
      <c r="CW118" s="201"/>
      <c r="CX118" s="201"/>
      <c r="CY118" s="72"/>
      <c r="CZ118" s="72"/>
      <c r="DA118" s="72"/>
      <c r="DB118" s="143" t="s">
        <v>195</v>
      </c>
      <c r="DC118" s="319" t="s">
        <v>152</v>
      </c>
      <c r="DD118" s="319"/>
      <c r="DE118" s="54">
        <f t="shared" si="324"/>
        <v>0</v>
      </c>
      <c r="DF118" s="54">
        <f t="shared" si="324"/>
        <v>0</v>
      </c>
      <c r="DG118" s="54">
        <f t="shared" si="324"/>
        <v>0</v>
      </c>
      <c r="DH118" s="42"/>
      <c r="DI118" s="77"/>
      <c r="DJ118" s="1"/>
      <c r="DK118" s="27"/>
      <c r="DL118" s="130"/>
      <c r="DM118" s="201"/>
      <c r="DN118" s="201"/>
      <c r="DO118" s="72"/>
      <c r="DP118" s="72"/>
      <c r="DQ118" s="72"/>
      <c r="DR118" s="72"/>
      <c r="DS118" s="143" t="s">
        <v>195</v>
      </c>
      <c r="DT118" s="319" t="s">
        <v>152</v>
      </c>
      <c r="DU118" s="319"/>
      <c r="DV118" s="54">
        <f t="shared" si="316"/>
        <v>0</v>
      </c>
      <c r="DW118" s="54">
        <f t="shared" si="317"/>
        <v>0</v>
      </c>
      <c r="DX118" s="54">
        <f t="shared" si="318"/>
        <v>0</v>
      </c>
      <c r="DY118" s="54">
        <f t="shared" si="319"/>
        <v>0</v>
      </c>
      <c r="DZ118" s="42"/>
      <c r="EA118" s="77"/>
      <c r="EB118" s="1"/>
      <c r="EC118" s="27"/>
      <c r="ED118" s="157"/>
      <c r="EE118" s="200"/>
      <c r="EF118" s="5"/>
      <c r="EG118" s="54"/>
      <c r="EH118" s="54"/>
      <c r="EI118" s="160"/>
      <c r="EJ118" s="8"/>
      <c r="EK118" s="8"/>
      <c r="EL118" s="7"/>
      <c r="EM118" s="7"/>
      <c r="EN118" s="42"/>
      <c r="EO118" s="26"/>
      <c r="EP118" s="1"/>
      <c r="EQ118" s="27"/>
      <c r="ER118" s="157"/>
      <c r="ES118" s="200"/>
      <c r="ET118" s="5"/>
      <c r="EU118" s="54"/>
      <c r="EV118" s="54"/>
      <c r="EW118" s="160"/>
      <c r="EX118" s="8"/>
      <c r="EY118" s="8"/>
      <c r="EZ118" s="7"/>
      <c r="FA118" s="7"/>
      <c r="FB118" s="42"/>
      <c r="FC118" s="26"/>
      <c r="FD118" s="26"/>
      <c r="FE118" s="1"/>
      <c r="FF118" s="1"/>
      <c r="FG118" s="20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</row>
    <row r="119" spans="2:174" ht="13.9" customHeight="1" x14ac:dyDescent="0.2">
      <c r="B119" s="33"/>
      <c r="C119" s="126">
        <v>5290</v>
      </c>
      <c r="D119" s="234" t="s">
        <v>452</v>
      </c>
      <c r="E119" s="234"/>
      <c r="F119" s="215">
        <v>0</v>
      </c>
      <c r="G119" s="215">
        <v>0</v>
      </c>
      <c r="H119" s="215">
        <v>0</v>
      </c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6">
        <f t="shared" si="329"/>
        <v>0</v>
      </c>
      <c r="Y119" s="224">
        <f t="shared" si="330"/>
        <v>0</v>
      </c>
      <c r="Z119" s="226">
        <f t="shared" si="331"/>
        <v>0</v>
      </c>
      <c r="AA119" s="26"/>
      <c r="AC119" s="27"/>
      <c r="AD119" s="130">
        <v>2240</v>
      </c>
      <c r="AE119" s="223" t="s">
        <v>499</v>
      </c>
      <c r="AF119" s="223"/>
      <c r="AG119" s="215">
        <v>0</v>
      </c>
      <c r="AH119" s="215">
        <v>0</v>
      </c>
      <c r="AI119" s="215">
        <v>0</v>
      </c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6">
        <f t="shared" si="193"/>
        <v>0</v>
      </c>
      <c r="AZ119" s="224">
        <f t="shared" si="194"/>
        <v>0</v>
      </c>
      <c r="BA119" s="226">
        <f t="shared" si="195"/>
        <v>0</v>
      </c>
      <c r="BB119" s="100"/>
      <c r="BD119" s="27"/>
      <c r="BE119" s="130"/>
      <c r="BF119" s="223" t="s">
        <v>479</v>
      </c>
      <c r="BG119" s="223"/>
      <c r="BH119" s="215">
        <v>0</v>
      </c>
      <c r="BI119" s="215">
        <v>0</v>
      </c>
      <c r="BJ119" s="215">
        <v>0</v>
      </c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6">
        <f t="shared" si="196"/>
        <v>0</v>
      </c>
      <c r="CA119" s="224">
        <f t="shared" si="197"/>
        <v>0</v>
      </c>
      <c r="CB119" s="226">
        <f t="shared" si="198"/>
        <v>0</v>
      </c>
      <c r="CC119" s="100"/>
      <c r="CE119" s="33"/>
      <c r="CF119" s="126"/>
      <c r="CG119" s="200"/>
      <c r="CH119" s="200"/>
      <c r="CI119" s="200"/>
      <c r="CJ119" s="200"/>
      <c r="CK119" s="200"/>
      <c r="CL119" s="143" t="s">
        <v>99</v>
      </c>
      <c r="CM119" s="319" t="s">
        <v>55</v>
      </c>
      <c r="CN119" s="319"/>
      <c r="CO119" s="54">
        <f t="shared" si="323"/>
        <v>0</v>
      </c>
      <c r="CP119" s="54">
        <f t="shared" si="323"/>
        <v>0</v>
      </c>
      <c r="CQ119" s="54">
        <f t="shared" si="323"/>
        <v>0</v>
      </c>
      <c r="CR119" s="51"/>
      <c r="CS119" s="26"/>
      <c r="CT119" s="1"/>
      <c r="CU119" s="27"/>
      <c r="CV119" s="130"/>
      <c r="CW119" s="201"/>
      <c r="CX119" s="201"/>
      <c r="CY119" s="72"/>
      <c r="CZ119" s="72"/>
      <c r="DA119" s="72"/>
      <c r="DB119" s="143"/>
      <c r="DC119" s="314"/>
      <c r="DD119" s="314"/>
      <c r="DE119" s="52"/>
      <c r="DF119" s="52"/>
      <c r="DG119" s="52"/>
      <c r="DH119" s="42"/>
      <c r="DI119" s="77"/>
      <c r="DJ119" s="1"/>
      <c r="DK119" s="27"/>
      <c r="DL119" s="130"/>
      <c r="DM119" s="201"/>
      <c r="DN119" s="201"/>
      <c r="DO119" s="72"/>
      <c r="DP119" s="72"/>
      <c r="DQ119" s="72"/>
      <c r="DR119" s="72"/>
      <c r="DS119" s="143"/>
      <c r="DT119" s="314"/>
      <c r="DU119" s="314"/>
      <c r="DV119" s="54"/>
      <c r="DW119" s="54"/>
      <c r="DX119" s="54"/>
      <c r="DY119" s="54"/>
      <c r="DZ119" s="42"/>
      <c r="EA119" s="77"/>
      <c r="EB119" s="1"/>
      <c r="EC119" s="27"/>
      <c r="ED119" s="157"/>
      <c r="EE119" s="1"/>
      <c r="EF119" s="1"/>
      <c r="EG119" s="1"/>
      <c r="EH119" s="1"/>
      <c r="EI119" s="160"/>
      <c r="EJ119" s="8"/>
      <c r="EK119" s="8"/>
      <c r="EL119" s="7"/>
      <c r="EM119" s="7"/>
      <c r="EN119" s="42"/>
      <c r="EO119" s="26"/>
      <c r="EP119" s="1"/>
      <c r="EQ119" s="27"/>
      <c r="ER119" s="157"/>
      <c r="ES119" s="1"/>
      <c r="ET119" s="1"/>
      <c r="EU119" s="1"/>
      <c r="EV119" s="1"/>
      <c r="EW119" s="160"/>
      <c r="EX119" s="8"/>
      <c r="EY119" s="8"/>
      <c r="EZ119" s="7"/>
      <c r="FA119" s="7"/>
      <c r="FB119" s="42"/>
      <c r="FC119" s="26"/>
      <c r="FD119" s="26"/>
      <c r="FE119" s="1"/>
      <c r="FF119" s="1"/>
      <c r="FG119" s="20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</row>
    <row r="120" spans="2:174" ht="14.45" customHeight="1" x14ac:dyDescent="0.2">
      <c r="B120" s="33"/>
      <c r="C120" s="127">
        <v>5300</v>
      </c>
      <c r="D120" s="233" t="s">
        <v>453</v>
      </c>
      <c r="E120" s="233"/>
      <c r="F120" s="220">
        <f>SUM(F121:F123)</f>
        <v>0</v>
      </c>
      <c r="G120" s="220">
        <f t="shared" ref="G120" si="334">SUM(G121:G123)</f>
        <v>0</v>
      </c>
      <c r="H120" s="220">
        <f t="shared" ref="H120" si="335">SUM(H121:H123)</f>
        <v>0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1">
        <f t="shared" si="329"/>
        <v>0</v>
      </c>
      <c r="Y120" s="210">
        <f t="shared" si="330"/>
        <v>0</v>
      </c>
      <c r="Z120" s="212">
        <f t="shared" si="331"/>
        <v>0</v>
      </c>
      <c r="AA120" s="26"/>
      <c r="AC120" s="27"/>
      <c r="AD120" s="130">
        <v>2250</v>
      </c>
      <c r="AE120" s="223" t="s">
        <v>500</v>
      </c>
      <c r="AF120" s="223"/>
      <c r="AG120" s="215">
        <v>0</v>
      </c>
      <c r="AH120" s="215">
        <v>0</v>
      </c>
      <c r="AI120" s="215">
        <v>0</v>
      </c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6">
        <f t="shared" si="193"/>
        <v>0</v>
      </c>
      <c r="AZ120" s="224">
        <f t="shared" si="194"/>
        <v>0</v>
      </c>
      <c r="BA120" s="226">
        <f t="shared" si="195"/>
        <v>0</v>
      </c>
      <c r="BB120" s="100"/>
      <c r="BD120" s="27"/>
      <c r="BE120" s="130"/>
      <c r="BF120" s="223" t="s">
        <v>480</v>
      </c>
      <c r="BG120" s="223"/>
      <c r="BH120" s="215">
        <v>0</v>
      </c>
      <c r="BI120" s="215">
        <v>0</v>
      </c>
      <c r="BJ120" s="215">
        <v>0</v>
      </c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6">
        <f t="shared" si="196"/>
        <v>0</v>
      </c>
      <c r="CA120" s="224">
        <f t="shared" si="197"/>
        <v>0</v>
      </c>
      <c r="CB120" s="226">
        <f t="shared" si="198"/>
        <v>0</v>
      </c>
      <c r="CC120" s="100"/>
      <c r="CE120" s="33"/>
      <c r="CF120" s="126"/>
      <c r="CG120" s="200"/>
      <c r="CH120" s="200"/>
      <c r="CI120" s="200"/>
      <c r="CJ120" s="200"/>
      <c r="CK120" s="200"/>
      <c r="CL120" s="143"/>
      <c r="CM120" s="195"/>
      <c r="CN120" s="200"/>
      <c r="CO120" s="66"/>
      <c r="CP120" s="66"/>
      <c r="CQ120" s="66"/>
      <c r="CR120" s="51"/>
      <c r="CS120" s="26"/>
      <c r="CT120" s="1"/>
      <c r="CU120" s="27"/>
      <c r="CV120" s="130"/>
      <c r="CW120" s="201"/>
      <c r="CX120" s="201"/>
      <c r="CY120" s="72"/>
      <c r="CZ120" s="72"/>
      <c r="DA120" s="72"/>
      <c r="DB120" s="143"/>
      <c r="DC120" s="308" t="s">
        <v>153</v>
      </c>
      <c r="DD120" s="308"/>
      <c r="DE120" s="48">
        <f>SUM(DE121:DE122)</f>
        <v>0</v>
      </c>
      <c r="DF120" s="48">
        <f t="shared" ref="DF120" si="336">SUM(DF121:DF122)</f>
        <v>0</v>
      </c>
      <c r="DG120" s="48">
        <f t="shared" ref="DG120" si="337">SUM(DG121:DG122)</f>
        <v>0</v>
      </c>
      <c r="DH120" s="42"/>
      <c r="DI120" s="77"/>
      <c r="DJ120" s="1"/>
      <c r="DK120" s="27"/>
      <c r="DL120" s="130"/>
      <c r="DM120" s="201"/>
      <c r="DN120" s="201"/>
      <c r="DO120" s="72"/>
      <c r="DP120" s="72"/>
      <c r="DQ120" s="72"/>
      <c r="DR120" s="72"/>
      <c r="DS120" s="143"/>
      <c r="DT120" s="308" t="s">
        <v>153</v>
      </c>
      <c r="DU120" s="308"/>
      <c r="DV120" s="49">
        <f t="shared" ref="DV120:DV122" si="338">IF((DE120-DF120)&gt;0,+DE120-DF120,0)</f>
        <v>0</v>
      </c>
      <c r="DW120" s="49">
        <f t="shared" ref="DW120:DW122" si="339">IF((DE120-DF120)&gt;0,0,-DE120+DF120)</f>
        <v>0</v>
      </c>
      <c r="DX120" s="49">
        <f t="shared" ref="DX120:DX122" si="340">IF((DF120-DG120)&gt;0,+DF120-DG120,0)</f>
        <v>0</v>
      </c>
      <c r="DY120" s="49">
        <f t="shared" ref="DY120:DY122" si="341">IF((DF120-DG120)&gt;0,0,-DF120+DG120)</f>
        <v>0</v>
      </c>
      <c r="DZ120" s="42"/>
      <c r="EA120" s="77"/>
      <c r="EB120" s="1"/>
      <c r="EC120" s="27"/>
      <c r="ED120" s="157"/>
      <c r="EE120" s="200"/>
      <c r="EF120" s="200"/>
      <c r="EG120" s="52"/>
      <c r="EH120" s="52"/>
      <c r="EI120" s="163" t="s">
        <v>158</v>
      </c>
      <c r="EJ120" s="313" t="s">
        <v>243</v>
      </c>
      <c r="EK120" s="313"/>
      <c r="EL120" s="184">
        <f>+CZ86</f>
        <v>0</v>
      </c>
      <c r="EM120" s="184">
        <f>+DA86</f>
        <v>0</v>
      </c>
      <c r="EN120" s="42"/>
      <c r="EO120" s="26"/>
      <c r="EP120" s="1"/>
      <c r="EQ120" s="27"/>
      <c r="ER120" s="157"/>
      <c r="ES120" s="200"/>
      <c r="ET120" s="200"/>
      <c r="EU120" s="52"/>
      <c r="EV120" s="52"/>
      <c r="EW120" s="163" t="s">
        <v>158</v>
      </c>
      <c r="EX120" s="313" t="s">
        <v>243</v>
      </c>
      <c r="EY120" s="313"/>
      <c r="EZ120" s="184">
        <f>+BZ140</f>
        <v>0</v>
      </c>
      <c r="FA120" s="184">
        <f>+CA140</f>
        <v>0</v>
      </c>
      <c r="FB120" s="42"/>
      <c r="FC120" s="26"/>
      <c r="FD120" s="26"/>
      <c r="FE120" s="1"/>
      <c r="FF120" s="1"/>
      <c r="FG120" s="20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</row>
    <row r="121" spans="2:174" ht="13.9" customHeight="1" x14ac:dyDescent="0.2">
      <c r="B121" s="33"/>
      <c r="C121" s="126">
        <v>5310</v>
      </c>
      <c r="D121" s="234" t="s">
        <v>38</v>
      </c>
      <c r="E121" s="234"/>
      <c r="F121" s="215">
        <v>0</v>
      </c>
      <c r="G121" s="215">
        <v>0</v>
      </c>
      <c r="H121" s="215">
        <v>0</v>
      </c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6">
        <f t="shared" si="329"/>
        <v>0</v>
      </c>
      <c r="Y121" s="224">
        <f t="shared" si="330"/>
        <v>0</v>
      </c>
      <c r="Z121" s="226">
        <f t="shared" si="331"/>
        <v>0</v>
      </c>
      <c r="AA121" s="26"/>
      <c r="AC121" s="27"/>
      <c r="AD121" s="130">
        <v>2260</v>
      </c>
      <c r="AE121" s="223" t="s">
        <v>501</v>
      </c>
      <c r="AF121" s="223"/>
      <c r="AG121" s="215">
        <v>0</v>
      </c>
      <c r="AH121" s="215">
        <v>0</v>
      </c>
      <c r="AI121" s="215">
        <v>0</v>
      </c>
      <c r="AJ121" s="245"/>
      <c r="AK121" s="245"/>
      <c r="AL121" s="24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6">
        <f t="shared" si="193"/>
        <v>0</v>
      </c>
      <c r="AZ121" s="224">
        <f t="shared" si="194"/>
        <v>0</v>
      </c>
      <c r="BA121" s="226">
        <f t="shared" si="195"/>
        <v>0</v>
      </c>
      <c r="BB121" s="100"/>
      <c r="BD121" s="27"/>
      <c r="BE121" s="130"/>
      <c r="BF121" s="223" t="s">
        <v>521</v>
      </c>
      <c r="BG121" s="223"/>
      <c r="BH121" s="245">
        <v>0</v>
      </c>
      <c r="BI121" s="245">
        <v>0</v>
      </c>
      <c r="BJ121" s="245">
        <v>0</v>
      </c>
      <c r="BK121" s="245"/>
      <c r="BL121" s="245"/>
      <c r="BM121" s="24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6">
        <f t="shared" si="196"/>
        <v>0</v>
      </c>
      <c r="CA121" s="224">
        <f t="shared" si="197"/>
        <v>0</v>
      </c>
      <c r="CB121" s="226">
        <f t="shared" si="198"/>
        <v>0</v>
      </c>
      <c r="CC121" s="100"/>
      <c r="CE121" s="33"/>
      <c r="CF121" s="126"/>
      <c r="CG121" s="200"/>
      <c r="CH121" s="200"/>
      <c r="CI121" s="200"/>
      <c r="CJ121" s="200"/>
      <c r="CK121" s="200"/>
      <c r="CL121" s="143"/>
      <c r="CM121" s="322" t="s">
        <v>56</v>
      </c>
      <c r="CN121" s="322"/>
      <c r="CO121" s="50">
        <f>SUM(CO122)</f>
        <v>0</v>
      </c>
      <c r="CP121" s="50">
        <f t="shared" ref="CP121" si="342">SUM(CP122)</f>
        <v>0</v>
      </c>
      <c r="CQ121" s="50">
        <f t="shared" ref="CQ121" si="343">SUM(CQ122)</f>
        <v>0</v>
      </c>
      <c r="CR121" s="51"/>
      <c r="CS121" s="26"/>
      <c r="CT121" s="1"/>
      <c r="CU121" s="27"/>
      <c r="CV121" s="130"/>
      <c r="CW121" s="201"/>
      <c r="CX121" s="201"/>
      <c r="CY121" s="72"/>
      <c r="CZ121" s="72"/>
      <c r="DA121" s="72"/>
      <c r="DB121" s="143" t="s">
        <v>196</v>
      </c>
      <c r="DC121" s="319" t="s">
        <v>154</v>
      </c>
      <c r="DD121" s="319"/>
      <c r="DE121" s="54">
        <f t="shared" ref="DE121:DG122" si="344">+AY134</f>
        <v>0</v>
      </c>
      <c r="DF121" s="54">
        <f t="shared" si="344"/>
        <v>0</v>
      </c>
      <c r="DG121" s="54">
        <f t="shared" si="344"/>
        <v>0</v>
      </c>
      <c r="DH121" s="42"/>
      <c r="DI121" s="77"/>
      <c r="DJ121" s="1"/>
      <c r="DK121" s="27"/>
      <c r="DL121" s="130"/>
      <c r="DM121" s="201"/>
      <c r="DN121" s="201"/>
      <c r="DO121" s="72"/>
      <c r="DP121" s="72"/>
      <c r="DQ121" s="72"/>
      <c r="DR121" s="72"/>
      <c r="DS121" s="143" t="s">
        <v>196</v>
      </c>
      <c r="DT121" s="319" t="s">
        <v>154</v>
      </c>
      <c r="DU121" s="319"/>
      <c r="DV121" s="54">
        <f t="shared" si="338"/>
        <v>0</v>
      </c>
      <c r="DW121" s="54">
        <f t="shared" si="339"/>
        <v>0</v>
      </c>
      <c r="DX121" s="54">
        <f t="shared" si="340"/>
        <v>0</v>
      </c>
      <c r="DY121" s="54">
        <f t="shared" si="341"/>
        <v>0</v>
      </c>
      <c r="DZ121" s="42"/>
      <c r="EA121" s="77"/>
      <c r="EB121" s="1"/>
      <c r="EC121" s="27"/>
      <c r="ED121" s="159"/>
      <c r="EE121" s="312" t="s">
        <v>223</v>
      </c>
      <c r="EF121" s="312"/>
      <c r="EG121" s="78">
        <f>EG87-EG100</f>
        <v>0</v>
      </c>
      <c r="EH121" s="78">
        <f t="shared" ref="EH121" si="345">EH87-EH100</f>
        <v>0</v>
      </c>
      <c r="EI121" s="163" t="s">
        <v>158</v>
      </c>
      <c r="EJ121" s="313" t="s">
        <v>244</v>
      </c>
      <c r="EK121" s="313"/>
      <c r="EL121" s="49">
        <f>+CY86</f>
        <v>0</v>
      </c>
      <c r="EM121" s="49">
        <f>+CZ86</f>
        <v>0</v>
      </c>
      <c r="EN121" s="83"/>
      <c r="EO121" s="84"/>
      <c r="EP121" s="1"/>
      <c r="EQ121" s="27"/>
      <c r="ER121" s="159"/>
      <c r="ES121" s="312" t="s">
        <v>223</v>
      </c>
      <c r="ET121" s="312"/>
      <c r="EU121" s="78">
        <f>EU87-EU100</f>
        <v>0</v>
      </c>
      <c r="EV121" s="78">
        <f t="shared" ref="EV121" si="346">EV87-EV100</f>
        <v>0</v>
      </c>
      <c r="EW121" s="163" t="s">
        <v>158</v>
      </c>
      <c r="EX121" s="313" t="s">
        <v>244</v>
      </c>
      <c r="EY121" s="313"/>
      <c r="EZ121" s="184">
        <f>+BZ141</f>
        <v>0</v>
      </c>
      <c r="FA121" s="184">
        <f>+CA141</f>
        <v>0</v>
      </c>
      <c r="FB121" s="83"/>
      <c r="FC121" s="84"/>
      <c r="FD121" s="84"/>
      <c r="FE121" s="1"/>
      <c r="FF121" s="1"/>
      <c r="FG121" s="20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</row>
    <row r="122" spans="2:174" ht="13.9" customHeight="1" x14ac:dyDescent="0.2">
      <c r="B122" s="33"/>
      <c r="C122" s="126">
        <v>5320</v>
      </c>
      <c r="D122" s="234" t="s">
        <v>0</v>
      </c>
      <c r="E122" s="234"/>
      <c r="F122" s="215">
        <v>0</v>
      </c>
      <c r="G122" s="215">
        <v>0</v>
      </c>
      <c r="H122" s="215">
        <v>0</v>
      </c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6">
        <f t="shared" si="329"/>
        <v>0</v>
      </c>
      <c r="Y122" s="224">
        <f t="shared" si="330"/>
        <v>0</v>
      </c>
      <c r="Z122" s="226">
        <f t="shared" si="331"/>
        <v>0</v>
      </c>
      <c r="AA122" s="26"/>
      <c r="AC122" s="27"/>
      <c r="AD122" s="131">
        <v>3000</v>
      </c>
      <c r="AE122" s="248" t="s">
        <v>143</v>
      </c>
      <c r="AF122" s="248"/>
      <c r="AG122" s="258">
        <f>+AG123+AG127+AG133</f>
        <v>0</v>
      </c>
      <c r="AH122" s="258">
        <f t="shared" ref="AH122" si="347">+AH123+AH127+AH133</f>
        <v>0</v>
      </c>
      <c r="AI122" s="258">
        <f t="shared" ref="AI122" si="348">+AI123+AI127+AI133</f>
        <v>0</v>
      </c>
      <c r="AJ122" s="244"/>
      <c r="AK122" s="244"/>
      <c r="AL122" s="244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1">
        <f t="shared" si="193"/>
        <v>0</v>
      </c>
      <c r="AZ122" s="210">
        <f t="shared" si="194"/>
        <v>0</v>
      </c>
      <c r="BA122" s="212">
        <f t="shared" si="195"/>
        <v>0</v>
      </c>
      <c r="BB122" s="100"/>
      <c r="BD122" s="27"/>
      <c r="BE122" s="131"/>
      <c r="BF122" s="248" t="s">
        <v>517</v>
      </c>
      <c r="BG122" s="248"/>
      <c r="BH122" s="220">
        <f>SUM(BH123:BH125)</f>
        <v>0</v>
      </c>
      <c r="BI122" s="220">
        <f t="shared" ref="BI122" si="349">SUM(BI123:BI125)</f>
        <v>0</v>
      </c>
      <c r="BJ122" s="220">
        <f t="shared" ref="BJ122" si="350">SUM(BJ123:BJ125)</f>
        <v>0</v>
      </c>
      <c r="BK122" s="244"/>
      <c r="BL122" s="244"/>
      <c r="BM122" s="244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  <c r="BZ122" s="221">
        <f t="shared" si="196"/>
        <v>0</v>
      </c>
      <c r="CA122" s="210">
        <f t="shared" si="197"/>
        <v>0</v>
      </c>
      <c r="CB122" s="212">
        <f t="shared" si="198"/>
        <v>0</v>
      </c>
      <c r="CC122" s="100"/>
      <c r="CE122" s="33"/>
      <c r="CF122" s="126"/>
      <c r="CG122" s="200"/>
      <c r="CH122" s="200"/>
      <c r="CI122" s="200"/>
      <c r="CJ122" s="200"/>
      <c r="CK122" s="200"/>
      <c r="CL122" s="143" t="s">
        <v>100</v>
      </c>
      <c r="CM122" s="319" t="s">
        <v>57</v>
      </c>
      <c r="CN122" s="319"/>
      <c r="CO122" s="54">
        <f>+X138</f>
        <v>0</v>
      </c>
      <c r="CP122" s="54">
        <f>+Y138</f>
        <v>0</v>
      </c>
      <c r="CQ122" s="54">
        <f>+Z138</f>
        <v>0</v>
      </c>
      <c r="CR122" s="51"/>
      <c r="CS122" s="26"/>
      <c r="CT122" s="1"/>
      <c r="CU122" s="27"/>
      <c r="CV122" s="130"/>
      <c r="CW122" s="201"/>
      <c r="CX122" s="201"/>
      <c r="CY122" s="72"/>
      <c r="CZ122" s="72"/>
      <c r="DA122" s="72"/>
      <c r="DB122" s="143" t="s">
        <v>197</v>
      </c>
      <c r="DC122" s="319" t="s">
        <v>155</v>
      </c>
      <c r="DD122" s="319"/>
      <c r="DE122" s="54">
        <f t="shared" si="344"/>
        <v>0</v>
      </c>
      <c r="DF122" s="54">
        <f t="shared" si="344"/>
        <v>0</v>
      </c>
      <c r="DG122" s="54">
        <f t="shared" si="344"/>
        <v>0</v>
      </c>
      <c r="DH122" s="42"/>
      <c r="DI122" s="77"/>
      <c r="DJ122" s="1"/>
      <c r="DK122" s="27"/>
      <c r="DL122" s="130"/>
      <c r="DM122" s="201"/>
      <c r="DN122" s="201"/>
      <c r="DO122" s="72"/>
      <c r="DP122" s="72"/>
      <c r="DQ122" s="72"/>
      <c r="DR122" s="72"/>
      <c r="DS122" s="143" t="s">
        <v>197</v>
      </c>
      <c r="DT122" s="319" t="s">
        <v>155</v>
      </c>
      <c r="DU122" s="319"/>
      <c r="DV122" s="54">
        <f t="shared" si="338"/>
        <v>0</v>
      </c>
      <c r="DW122" s="54">
        <f t="shared" si="339"/>
        <v>0</v>
      </c>
      <c r="DX122" s="54">
        <f t="shared" si="340"/>
        <v>0</v>
      </c>
      <c r="DY122" s="54">
        <f t="shared" si="341"/>
        <v>0</v>
      </c>
      <c r="DZ122" s="42"/>
      <c r="EA122" s="77"/>
      <c r="EB122" s="1"/>
      <c r="EC122" s="27"/>
      <c r="ED122" s="159"/>
      <c r="EE122" s="277"/>
      <c r="EF122" s="279"/>
      <c r="EG122" s="82"/>
      <c r="EH122" s="82"/>
      <c r="EI122" s="164"/>
      <c r="EJ122" s="10"/>
      <c r="EK122" s="10"/>
      <c r="EL122" s="85"/>
      <c r="EM122" s="85"/>
      <c r="EN122" s="83"/>
      <c r="EO122" s="84"/>
      <c r="EP122" s="1"/>
      <c r="EQ122" s="27"/>
      <c r="ER122" s="159"/>
      <c r="ES122" s="277"/>
      <c r="ET122" s="279"/>
      <c r="EU122" s="82"/>
      <c r="EV122" s="82"/>
      <c r="EW122" s="164"/>
      <c r="EX122" s="10"/>
      <c r="EY122" s="10"/>
      <c r="EZ122" s="85"/>
      <c r="FA122" s="85"/>
      <c r="FB122" s="83"/>
      <c r="FC122" s="84"/>
      <c r="FD122" s="84"/>
      <c r="FE122" s="1"/>
      <c r="FF122" s="1"/>
      <c r="FG122" s="20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</row>
    <row r="123" spans="2:174" ht="13.9" customHeight="1" x14ac:dyDescent="0.2">
      <c r="B123" s="33"/>
      <c r="C123" s="126">
        <v>5330</v>
      </c>
      <c r="D123" s="234" t="s">
        <v>41</v>
      </c>
      <c r="E123" s="234"/>
      <c r="F123" s="215">
        <v>0</v>
      </c>
      <c r="G123" s="215">
        <v>0</v>
      </c>
      <c r="H123" s="215">
        <v>0</v>
      </c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6">
        <f t="shared" si="329"/>
        <v>0</v>
      </c>
      <c r="Y123" s="224">
        <f t="shared" si="330"/>
        <v>0</v>
      </c>
      <c r="Z123" s="226">
        <f t="shared" si="331"/>
        <v>0</v>
      </c>
      <c r="AA123" s="26"/>
      <c r="AC123" s="27"/>
      <c r="AD123" s="131">
        <v>3100</v>
      </c>
      <c r="AE123" s="232" t="s">
        <v>502</v>
      </c>
      <c r="AF123" s="232"/>
      <c r="AG123" s="220">
        <f>SUM(AG124:AG126)</f>
        <v>0</v>
      </c>
      <c r="AH123" s="220">
        <f t="shared" ref="AH123" si="351">SUM(AH124:AH126)</f>
        <v>0</v>
      </c>
      <c r="AI123" s="220">
        <f t="shared" ref="AI123" si="352">SUM(AI124:AI126)</f>
        <v>0</v>
      </c>
      <c r="AJ123" s="235"/>
      <c r="AK123" s="235"/>
      <c r="AL123" s="235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1">
        <f t="shared" si="193"/>
        <v>0</v>
      </c>
      <c r="AZ123" s="210">
        <f t="shared" si="194"/>
        <v>0</v>
      </c>
      <c r="BA123" s="212">
        <f t="shared" si="195"/>
        <v>0</v>
      </c>
      <c r="BB123" s="100"/>
      <c r="BD123" s="27"/>
      <c r="BE123" s="130">
        <v>1230</v>
      </c>
      <c r="BF123" s="223" t="s">
        <v>479</v>
      </c>
      <c r="BG123" s="223"/>
      <c r="BH123" s="245">
        <v>0</v>
      </c>
      <c r="BI123" s="245">
        <v>0</v>
      </c>
      <c r="BJ123" s="245">
        <v>0</v>
      </c>
      <c r="BK123" s="245"/>
      <c r="BL123" s="245"/>
      <c r="BM123" s="24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6">
        <f t="shared" si="196"/>
        <v>0</v>
      </c>
      <c r="CA123" s="224">
        <f t="shared" si="197"/>
        <v>0</v>
      </c>
      <c r="CB123" s="226">
        <f t="shared" si="198"/>
        <v>0</v>
      </c>
      <c r="CC123" s="100"/>
      <c r="CE123" s="33"/>
      <c r="CF123" s="126"/>
      <c r="CG123" s="200"/>
      <c r="CH123" s="200"/>
      <c r="CI123" s="200"/>
      <c r="CJ123" s="200"/>
      <c r="CK123" s="200"/>
      <c r="CL123" s="143"/>
      <c r="CM123" s="195"/>
      <c r="CN123" s="200"/>
      <c r="CO123" s="66"/>
      <c r="CP123" s="66"/>
      <c r="CQ123" s="66"/>
      <c r="CR123" s="51"/>
      <c r="CS123" s="26"/>
      <c r="CT123" s="1"/>
      <c r="CU123" s="27"/>
      <c r="CV123" s="130"/>
      <c r="CW123" s="201"/>
      <c r="CX123" s="201"/>
      <c r="CY123" s="72"/>
      <c r="CZ123" s="72"/>
      <c r="DA123" s="72"/>
      <c r="DB123" s="143"/>
      <c r="DC123" s="314"/>
      <c r="DD123" s="314"/>
      <c r="DE123" s="52"/>
      <c r="DF123" s="52"/>
      <c r="DG123" s="52"/>
      <c r="DH123" s="42"/>
      <c r="DI123" s="77"/>
      <c r="DJ123" s="1"/>
      <c r="DK123" s="27"/>
      <c r="DL123" s="130"/>
      <c r="DM123" s="201"/>
      <c r="DN123" s="201"/>
      <c r="DO123" s="72"/>
      <c r="DP123" s="72"/>
      <c r="DQ123" s="72"/>
      <c r="DR123" s="72"/>
      <c r="DS123" s="143"/>
      <c r="DT123" s="314"/>
      <c r="DU123" s="314"/>
      <c r="DV123" s="52"/>
      <c r="DW123" s="52"/>
      <c r="DX123" s="52"/>
      <c r="DY123" s="52"/>
      <c r="DZ123" s="42"/>
      <c r="EA123" s="77"/>
      <c r="EB123" s="1"/>
      <c r="EC123" s="27"/>
      <c r="ED123" s="130"/>
      <c r="EE123" s="278"/>
      <c r="EF123" s="278"/>
      <c r="EG123" s="72"/>
      <c r="EH123" s="72"/>
      <c r="EI123" s="143"/>
      <c r="EJ123" s="314"/>
      <c r="EK123" s="314"/>
      <c r="EL123" s="52"/>
      <c r="EM123" s="52"/>
      <c r="EN123" s="42"/>
      <c r="EO123" s="77"/>
      <c r="EP123" s="1"/>
      <c r="EQ123" s="27"/>
      <c r="ER123" s="130"/>
      <c r="ES123" s="278"/>
      <c r="ET123" s="278"/>
      <c r="EU123" s="72"/>
      <c r="EV123" s="72"/>
      <c r="EW123" s="143"/>
      <c r="EX123" s="314"/>
      <c r="EY123" s="314"/>
      <c r="EZ123" s="52"/>
      <c r="FA123" s="52"/>
      <c r="FB123" s="42"/>
      <c r="FC123" s="77"/>
      <c r="FD123" s="77"/>
      <c r="FE123" s="1"/>
      <c r="FF123" s="1"/>
      <c r="FG123" s="20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</row>
    <row r="124" spans="2:174" ht="13.9" customHeight="1" x14ac:dyDescent="0.2">
      <c r="B124" s="33"/>
      <c r="C124" s="127">
        <v>5400</v>
      </c>
      <c r="D124" s="233" t="s">
        <v>454</v>
      </c>
      <c r="E124" s="233"/>
      <c r="F124" s="220">
        <f>SUM(F125:F129)</f>
        <v>0</v>
      </c>
      <c r="G124" s="220">
        <f t="shared" ref="G124" si="353">SUM(G125:G129)</f>
        <v>0</v>
      </c>
      <c r="H124" s="220">
        <f t="shared" ref="H124" si="354">SUM(H125:H129)</f>
        <v>0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1">
        <f t="shared" si="329"/>
        <v>0</v>
      </c>
      <c r="Y124" s="210">
        <f t="shared" si="330"/>
        <v>0</v>
      </c>
      <c r="Z124" s="212">
        <f t="shared" si="331"/>
        <v>0</v>
      </c>
      <c r="AA124" s="26"/>
      <c r="AC124" s="27"/>
      <c r="AD124" s="130">
        <v>3110</v>
      </c>
      <c r="AE124" s="223" t="s">
        <v>0</v>
      </c>
      <c r="AF124" s="223"/>
      <c r="AG124" s="215">
        <v>0</v>
      </c>
      <c r="AH124" s="215">
        <v>0</v>
      </c>
      <c r="AI124" s="215">
        <v>0</v>
      </c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6">
        <f t="shared" si="193"/>
        <v>0</v>
      </c>
      <c r="AZ124" s="224">
        <f t="shared" si="194"/>
        <v>0</v>
      </c>
      <c r="BA124" s="226">
        <f t="shared" si="195"/>
        <v>0</v>
      </c>
      <c r="BB124" s="100"/>
      <c r="BD124" s="27"/>
      <c r="BE124" s="130" t="s">
        <v>522</v>
      </c>
      <c r="BF124" s="223" t="s">
        <v>480</v>
      </c>
      <c r="BG124" s="223"/>
      <c r="BH124" s="215">
        <v>0</v>
      </c>
      <c r="BI124" s="215">
        <v>0</v>
      </c>
      <c r="BJ124" s="215">
        <v>0</v>
      </c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6">
        <f t="shared" si="196"/>
        <v>0</v>
      </c>
      <c r="CA124" s="224">
        <f t="shared" si="197"/>
        <v>0</v>
      </c>
      <c r="CB124" s="226">
        <f t="shared" si="198"/>
        <v>0</v>
      </c>
      <c r="CC124" s="100"/>
      <c r="CE124" s="33"/>
      <c r="CF124" s="126"/>
      <c r="CG124" s="308" t="s">
        <v>42</v>
      </c>
      <c r="CH124" s="308"/>
      <c r="CI124" s="50">
        <f>+CI84</f>
        <v>0</v>
      </c>
      <c r="CJ124" s="50">
        <f t="shared" ref="CJ124:CK124" si="355">+CJ84</f>
        <v>0</v>
      </c>
      <c r="CK124" s="50">
        <f t="shared" si="355"/>
        <v>0</v>
      </c>
      <c r="CL124" s="143"/>
      <c r="CM124" s="308" t="s">
        <v>58</v>
      </c>
      <c r="CN124" s="308"/>
      <c r="CO124" s="50">
        <f>+CO84</f>
        <v>0</v>
      </c>
      <c r="CP124" s="50">
        <f t="shared" ref="CP124:CQ124" si="356">+CP84</f>
        <v>0</v>
      </c>
      <c r="CQ124" s="50">
        <f t="shared" si="356"/>
        <v>0</v>
      </c>
      <c r="CR124" s="86"/>
      <c r="CS124" s="26"/>
      <c r="CT124" s="1"/>
      <c r="CU124" s="27"/>
      <c r="CV124" s="130"/>
      <c r="CW124" s="201"/>
      <c r="CX124" s="201"/>
      <c r="CY124" s="72"/>
      <c r="CZ124" s="72"/>
      <c r="DA124" s="72"/>
      <c r="DB124" s="143"/>
      <c r="DC124" s="308" t="s">
        <v>156</v>
      </c>
      <c r="DD124" s="308"/>
      <c r="DE124" s="48">
        <f>+DE107</f>
        <v>0</v>
      </c>
      <c r="DF124" s="48">
        <f t="shared" ref="DF124:DG124" si="357">+DF107</f>
        <v>0</v>
      </c>
      <c r="DG124" s="48">
        <f t="shared" si="357"/>
        <v>0</v>
      </c>
      <c r="DH124" s="42"/>
      <c r="DI124" s="77"/>
      <c r="DJ124" s="1"/>
      <c r="DK124" s="27"/>
      <c r="DL124" s="130"/>
      <c r="DM124" s="201"/>
      <c r="DN124" s="201"/>
      <c r="DO124" s="72"/>
      <c r="DP124" s="72"/>
      <c r="DQ124" s="72"/>
      <c r="DR124" s="72"/>
      <c r="DS124" s="143"/>
      <c r="DT124" s="308"/>
      <c r="DU124" s="308"/>
      <c r="DV124" s="48"/>
      <c r="DW124" s="48"/>
      <c r="DX124" s="48"/>
      <c r="DY124" s="48"/>
      <c r="DZ124" s="42"/>
      <c r="EA124" s="77"/>
      <c r="EB124" s="1"/>
      <c r="EC124" s="27"/>
      <c r="ED124" s="130"/>
      <c r="EE124" s="278"/>
      <c r="EF124" s="278"/>
      <c r="EG124" s="72"/>
      <c r="EH124" s="72"/>
      <c r="EI124" s="143"/>
      <c r="EJ124" s="308"/>
      <c r="EK124" s="308"/>
      <c r="EL124" s="48"/>
      <c r="EM124" s="48"/>
      <c r="EN124" s="42"/>
      <c r="EO124" s="77"/>
      <c r="EP124" s="1"/>
      <c r="EQ124" s="27"/>
      <c r="ER124" s="130"/>
      <c r="ES124" s="278"/>
      <c r="ET124" s="278"/>
      <c r="EU124" s="72"/>
      <c r="EV124" s="72"/>
      <c r="EW124" s="143"/>
      <c r="EX124" s="308"/>
      <c r="EY124" s="308"/>
      <c r="EZ124" s="48"/>
      <c r="FA124" s="48"/>
      <c r="FB124" s="42"/>
      <c r="FC124" s="77"/>
      <c r="FD124" s="77"/>
      <c r="FE124" s="1"/>
      <c r="FF124" s="1"/>
      <c r="FG124" s="20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</row>
    <row r="125" spans="2:174" ht="13.9" customHeight="1" x14ac:dyDescent="0.2">
      <c r="B125" s="33"/>
      <c r="C125" s="126">
        <v>5410</v>
      </c>
      <c r="D125" s="234" t="s">
        <v>455</v>
      </c>
      <c r="E125" s="234"/>
      <c r="F125" s="215">
        <v>0</v>
      </c>
      <c r="G125" s="215">
        <v>0</v>
      </c>
      <c r="H125" s="215">
        <v>0</v>
      </c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6">
        <f t="shared" si="329"/>
        <v>0</v>
      </c>
      <c r="Y125" s="224">
        <f t="shared" si="330"/>
        <v>0</v>
      </c>
      <c r="Z125" s="226">
        <f t="shared" si="331"/>
        <v>0</v>
      </c>
      <c r="AA125" s="26"/>
      <c r="AC125" s="27"/>
      <c r="AD125" s="130">
        <v>3120</v>
      </c>
      <c r="AE125" s="223" t="s">
        <v>503</v>
      </c>
      <c r="AF125" s="223"/>
      <c r="AG125" s="215">
        <v>0</v>
      </c>
      <c r="AH125" s="215">
        <v>0</v>
      </c>
      <c r="AI125" s="215">
        <v>0</v>
      </c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6">
        <f t="shared" si="193"/>
        <v>0</v>
      </c>
      <c r="AZ125" s="224">
        <f t="shared" si="194"/>
        <v>0</v>
      </c>
      <c r="BA125" s="226">
        <f t="shared" si="195"/>
        <v>0</v>
      </c>
      <c r="BB125" s="100"/>
      <c r="BD125" s="27"/>
      <c r="BE125" s="130"/>
      <c r="BF125" s="223" t="s">
        <v>523</v>
      </c>
      <c r="BG125" s="223"/>
      <c r="BH125" s="215">
        <v>0</v>
      </c>
      <c r="BI125" s="215">
        <v>0</v>
      </c>
      <c r="BJ125" s="215">
        <v>0</v>
      </c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6">
        <f t="shared" si="196"/>
        <v>0</v>
      </c>
      <c r="CA125" s="224">
        <f t="shared" si="197"/>
        <v>0</v>
      </c>
      <c r="CB125" s="226">
        <f t="shared" si="198"/>
        <v>0</v>
      </c>
      <c r="CC125" s="100"/>
      <c r="CE125" s="33"/>
      <c r="CF125" s="126"/>
      <c r="CG125" s="200"/>
      <c r="CH125" s="200"/>
      <c r="CI125" s="200"/>
      <c r="CJ125" s="200"/>
      <c r="CK125" s="200"/>
      <c r="CL125" s="143"/>
      <c r="CM125" s="198"/>
      <c r="CN125" s="198"/>
      <c r="CO125" s="52"/>
      <c r="CP125" s="52"/>
      <c r="CQ125" s="52"/>
      <c r="CR125" s="86"/>
      <c r="CS125" s="26"/>
      <c r="CT125" s="1"/>
      <c r="CU125" s="27"/>
      <c r="CV125" s="130"/>
      <c r="CW125" s="201"/>
      <c r="CX125" s="201"/>
      <c r="CY125" s="72"/>
      <c r="CZ125" s="72"/>
      <c r="DA125" s="72"/>
      <c r="DB125" s="143"/>
      <c r="DC125" s="314"/>
      <c r="DD125" s="314"/>
      <c r="DE125" s="52"/>
      <c r="DF125" s="52"/>
      <c r="DG125" s="52"/>
      <c r="DH125" s="42"/>
      <c r="DI125" s="77"/>
      <c r="DJ125" s="1"/>
      <c r="DK125" s="27"/>
      <c r="DL125" s="130"/>
      <c r="DM125" s="201"/>
      <c r="DN125" s="201"/>
      <c r="DO125" s="72"/>
      <c r="DP125" s="72"/>
      <c r="DQ125" s="72"/>
      <c r="DR125" s="72"/>
      <c r="DS125" s="143"/>
      <c r="DT125" s="314"/>
      <c r="DU125" s="314"/>
      <c r="DV125" s="52"/>
      <c r="DW125" s="52"/>
      <c r="DX125" s="52"/>
      <c r="DY125" s="52"/>
      <c r="DZ125" s="42"/>
      <c r="EA125" s="77"/>
      <c r="EB125" s="1"/>
      <c r="EC125" s="27"/>
      <c r="ED125" s="130"/>
      <c r="EE125" s="278"/>
      <c r="EF125" s="278"/>
      <c r="EG125" s="72"/>
      <c r="EH125" s="72"/>
      <c r="EI125" s="143"/>
      <c r="EJ125" s="314"/>
      <c r="EK125" s="314"/>
      <c r="EL125" s="52"/>
      <c r="EM125" s="52"/>
      <c r="EN125" s="42"/>
      <c r="EO125" s="77"/>
      <c r="EP125" s="1"/>
      <c r="EQ125" s="27"/>
      <c r="ER125" s="130"/>
      <c r="ES125" s="278"/>
      <c r="ET125" s="278"/>
      <c r="EU125" s="72"/>
      <c r="EV125" s="72"/>
      <c r="EW125" s="143"/>
      <c r="EX125" s="314"/>
      <c r="EY125" s="314"/>
      <c r="EZ125" s="52"/>
      <c r="FA125" s="52"/>
      <c r="FB125" s="42"/>
      <c r="FC125" s="77"/>
      <c r="FD125" s="77"/>
      <c r="FE125" s="1"/>
      <c r="FF125" s="1"/>
      <c r="FG125" s="20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</row>
    <row r="126" spans="2:174" ht="13.9" customHeight="1" x14ac:dyDescent="0.2">
      <c r="B126" s="33"/>
      <c r="C126" s="126">
        <v>5420</v>
      </c>
      <c r="D126" s="234" t="s">
        <v>456</v>
      </c>
      <c r="E126" s="234"/>
      <c r="F126" s="224">
        <v>0</v>
      </c>
      <c r="G126" s="224">
        <v>0</v>
      </c>
      <c r="H126" s="224">
        <v>0</v>
      </c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6">
        <f t="shared" si="329"/>
        <v>0</v>
      </c>
      <c r="Y126" s="224">
        <f t="shared" si="330"/>
        <v>0</v>
      </c>
      <c r="Z126" s="226">
        <f t="shared" si="331"/>
        <v>0</v>
      </c>
      <c r="AA126" s="26"/>
      <c r="AC126" s="27"/>
      <c r="AD126" s="130">
        <v>3130</v>
      </c>
      <c r="AE126" s="223" t="s">
        <v>504</v>
      </c>
      <c r="AF126" s="223"/>
      <c r="AG126" s="215">
        <v>0</v>
      </c>
      <c r="AH126" s="215">
        <v>0</v>
      </c>
      <c r="AI126" s="215">
        <v>0</v>
      </c>
      <c r="AJ126" s="215"/>
      <c r="AK126" s="215"/>
      <c r="AL126" s="215"/>
      <c r="AM126" s="224"/>
      <c r="AN126" s="224"/>
      <c r="AO126" s="224"/>
      <c r="AP126" s="224"/>
      <c r="AQ126" s="224"/>
      <c r="AR126" s="224"/>
      <c r="AS126" s="224"/>
      <c r="AT126" s="224"/>
      <c r="AU126" s="224"/>
      <c r="AV126" s="224"/>
      <c r="AW126" s="224"/>
      <c r="AX126" s="224"/>
      <c r="AY126" s="216">
        <f t="shared" si="193"/>
        <v>0</v>
      </c>
      <c r="AZ126" s="224">
        <f t="shared" si="194"/>
        <v>0</v>
      </c>
      <c r="BA126" s="226">
        <f t="shared" si="195"/>
        <v>0</v>
      </c>
      <c r="BB126" s="100"/>
      <c r="BD126" s="27"/>
      <c r="BE126" s="131"/>
      <c r="BF126" s="232" t="s">
        <v>524</v>
      </c>
      <c r="BG126" s="232"/>
      <c r="BH126" s="220">
        <f>+BH118-BH122</f>
        <v>0</v>
      </c>
      <c r="BI126" s="220">
        <f t="shared" ref="BI126:BJ126" si="358">+BI118-BI122</f>
        <v>0</v>
      </c>
      <c r="BJ126" s="220">
        <f t="shared" si="358"/>
        <v>0</v>
      </c>
      <c r="BK126" s="220"/>
      <c r="BL126" s="220"/>
      <c r="BM126" s="22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  <c r="BZ126" s="221">
        <f t="shared" si="196"/>
        <v>0</v>
      </c>
      <c r="CA126" s="210">
        <f t="shared" si="197"/>
        <v>0</v>
      </c>
      <c r="CB126" s="212">
        <f t="shared" si="198"/>
        <v>0</v>
      </c>
      <c r="CC126" s="100"/>
      <c r="CE126" s="33"/>
      <c r="CF126" s="126"/>
      <c r="CG126" s="200"/>
      <c r="CH126" s="200"/>
      <c r="CI126" s="200"/>
      <c r="CJ126" s="200"/>
      <c r="CK126" s="200"/>
      <c r="CL126" s="143"/>
      <c r="CM126" s="320" t="s">
        <v>59</v>
      </c>
      <c r="CN126" s="320"/>
      <c r="CO126" s="50">
        <f>CI84-CO84</f>
        <v>0</v>
      </c>
      <c r="CP126" s="50">
        <f t="shared" ref="CP126" si="359">CJ84-CP84</f>
        <v>0</v>
      </c>
      <c r="CQ126" s="50">
        <f t="shared" ref="CQ126" si="360">CK84-CQ84</f>
        <v>0</v>
      </c>
      <c r="CR126" s="86"/>
      <c r="CS126" s="26"/>
      <c r="CT126" s="1"/>
      <c r="CU126" s="27"/>
      <c r="CV126" s="130"/>
      <c r="CW126" s="308" t="s">
        <v>200</v>
      </c>
      <c r="CX126" s="308"/>
      <c r="CY126" s="48">
        <f>+CY84</f>
        <v>0</v>
      </c>
      <c r="CZ126" s="48">
        <f t="shared" ref="CZ126:DA126" si="361">+CZ84</f>
        <v>0</v>
      </c>
      <c r="DA126" s="48">
        <f t="shared" si="361"/>
        <v>0</v>
      </c>
      <c r="DB126" s="143"/>
      <c r="DC126" s="308" t="s">
        <v>157</v>
      </c>
      <c r="DD126" s="308"/>
      <c r="DE126" s="48">
        <f>DE84+DE107</f>
        <v>0</v>
      </c>
      <c r="DF126" s="48">
        <f t="shared" ref="DF126:DG126" si="362">DF84+DF107</f>
        <v>0</v>
      </c>
      <c r="DG126" s="48">
        <f t="shared" si="362"/>
        <v>0</v>
      </c>
      <c r="DH126" s="42"/>
      <c r="DI126" s="77"/>
      <c r="DJ126" s="1"/>
      <c r="DK126" s="27"/>
      <c r="DL126" s="130"/>
      <c r="DM126" s="308"/>
      <c r="DN126" s="308"/>
      <c r="DO126" s="48"/>
      <c r="DP126" s="48"/>
      <c r="DQ126" s="48"/>
      <c r="DR126" s="48"/>
      <c r="DS126" s="143"/>
      <c r="DT126" s="308"/>
      <c r="DU126" s="308"/>
      <c r="DV126" s="48"/>
      <c r="DW126" s="48"/>
      <c r="DX126" s="48"/>
      <c r="DY126" s="48"/>
      <c r="DZ126" s="42"/>
      <c r="EA126" s="77"/>
      <c r="EB126" s="1"/>
      <c r="EC126" s="27"/>
      <c r="ED126" s="130"/>
      <c r="EE126" s="308"/>
      <c r="EF126" s="308"/>
      <c r="EG126" s="48"/>
      <c r="EH126" s="48"/>
      <c r="EI126" s="143"/>
      <c r="EJ126" s="308"/>
      <c r="EK126" s="308"/>
      <c r="EL126" s="48"/>
      <c r="EM126" s="48"/>
      <c r="EN126" s="42"/>
      <c r="EO126" s="77"/>
      <c r="EP126" s="1"/>
      <c r="EQ126" s="27"/>
      <c r="ER126" s="130"/>
      <c r="ES126" s="308"/>
      <c r="ET126" s="308"/>
      <c r="EU126" s="48"/>
      <c r="EV126" s="48"/>
      <c r="EW126" s="143"/>
      <c r="EX126" s="308"/>
      <c r="EY126" s="308"/>
      <c r="EZ126" s="48"/>
      <c r="FA126" s="48"/>
      <c r="FB126" s="42"/>
      <c r="FC126" s="77"/>
      <c r="FD126" s="77"/>
      <c r="FE126" s="1"/>
      <c r="FF126" s="1"/>
      <c r="FG126" s="20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</row>
    <row r="127" spans="2:174" ht="13.9" customHeight="1" x14ac:dyDescent="0.2">
      <c r="B127" s="33"/>
      <c r="C127" s="126">
        <v>5430</v>
      </c>
      <c r="D127" s="234" t="s">
        <v>457</v>
      </c>
      <c r="E127" s="234"/>
      <c r="F127" s="224">
        <v>0</v>
      </c>
      <c r="G127" s="224">
        <v>0</v>
      </c>
      <c r="H127" s="224">
        <v>0</v>
      </c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16">
        <f t="shared" si="329"/>
        <v>0</v>
      </c>
      <c r="Y127" s="224">
        <f t="shared" si="330"/>
        <v>0</v>
      </c>
      <c r="Z127" s="226">
        <f t="shared" si="331"/>
        <v>0</v>
      </c>
      <c r="AA127" s="26"/>
      <c r="AC127" s="27"/>
      <c r="AD127" s="131">
        <v>3200</v>
      </c>
      <c r="AE127" s="232" t="s">
        <v>505</v>
      </c>
      <c r="AF127" s="232"/>
      <c r="AG127" s="220">
        <f>SUM(AG128:AG132)</f>
        <v>0</v>
      </c>
      <c r="AH127" s="220">
        <f t="shared" ref="AH127" si="363">SUM(AH128:AH132)</f>
        <v>0</v>
      </c>
      <c r="AI127" s="220">
        <f t="shared" ref="AI127" si="364">SUM(AI128:AI132)</f>
        <v>0</v>
      </c>
      <c r="AJ127" s="220"/>
      <c r="AK127" s="220"/>
      <c r="AL127" s="22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21">
        <f t="shared" si="193"/>
        <v>0</v>
      </c>
      <c r="AZ127" s="210">
        <f t="shared" si="194"/>
        <v>0</v>
      </c>
      <c r="BA127" s="212">
        <f t="shared" si="195"/>
        <v>0</v>
      </c>
      <c r="BB127" s="100"/>
      <c r="BD127" s="27"/>
      <c r="BE127" s="131"/>
      <c r="BF127" s="232" t="s">
        <v>525</v>
      </c>
      <c r="BG127" s="232"/>
      <c r="BH127" s="220"/>
      <c r="BI127" s="220"/>
      <c r="BJ127" s="220"/>
      <c r="BK127" s="220"/>
      <c r="BL127" s="220"/>
      <c r="BM127" s="22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  <c r="BZ127" s="221">
        <f t="shared" si="196"/>
        <v>0</v>
      </c>
      <c r="CA127" s="210">
        <f t="shared" si="197"/>
        <v>0</v>
      </c>
      <c r="CB127" s="212">
        <f t="shared" si="198"/>
        <v>0</v>
      </c>
      <c r="CC127" s="100"/>
      <c r="CE127" s="33"/>
      <c r="CF127" s="128"/>
      <c r="CG127" s="11"/>
      <c r="CH127" s="11"/>
      <c r="CI127" s="11"/>
      <c r="CJ127" s="11"/>
      <c r="CK127" s="11"/>
      <c r="CL127" s="145"/>
      <c r="CM127" s="87"/>
      <c r="CN127" s="87"/>
      <c r="CO127" s="11"/>
      <c r="CP127" s="11"/>
      <c r="CQ127" s="11"/>
      <c r="CR127" s="59"/>
      <c r="CS127" s="26"/>
      <c r="CT127" s="1"/>
      <c r="CU127" s="27"/>
      <c r="CV127" s="132"/>
      <c r="CW127" s="16"/>
      <c r="CX127" s="16"/>
      <c r="CY127" s="16"/>
      <c r="CZ127" s="16"/>
      <c r="DA127" s="16"/>
      <c r="DB127" s="150"/>
      <c r="DC127" s="16"/>
      <c r="DD127" s="16"/>
      <c r="DE127" s="16"/>
      <c r="DF127" s="16"/>
      <c r="DG127" s="16"/>
      <c r="DH127" s="59"/>
      <c r="DI127" s="77"/>
      <c r="DJ127" s="1"/>
      <c r="DK127" s="27"/>
      <c r="DL127" s="132"/>
      <c r="DM127" s="16"/>
      <c r="DN127" s="16"/>
      <c r="DO127" s="16"/>
      <c r="DP127" s="16"/>
      <c r="DQ127" s="16"/>
      <c r="DR127" s="16"/>
      <c r="DS127" s="150"/>
      <c r="DT127" s="16"/>
      <c r="DU127" s="16"/>
      <c r="DV127" s="16"/>
      <c r="DW127" s="16"/>
      <c r="DX127" s="16"/>
      <c r="DY127" s="16"/>
      <c r="DZ127" s="59"/>
      <c r="EA127" s="77"/>
      <c r="EB127" s="1"/>
      <c r="EC127" s="27"/>
      <c r="ED127" s="132"/>
      <c r="EE127" s="16"/>
      <c r="EF127" s="16"/>
      <c r="EG127" s="16"/>
      <c r="EH127" s="16"/>
      <c r="EI127" s="150"/>
      <c r="EJ127" s="16"/>
      <c r="EK127" s="16"/>
      <c r="EL127" s="16"/>
      <c r="EM127" s="16"/>
      <c r="EN127" s="59"/>
      <c r="EO127" s="77"/>
      <c r="EP127" s="1"/>
      <c r="EQ127" s="27"/>
      <c r="ER127" s="132"/>
      <c r="ES127" s="16"/>
      <c r="ET127" s="16"/>
      <c r="EU127" s="16"/>
      <c r="EV127" s="16"/>
      <c r="EW127" s="150"/>
      <c r="EX127" s="16"/>
      <c r="EY127" s="16"/>
      <c r="EZ127" s="16"/>
      <c r="FA127" s="16"/>
      <c r="FB127" s="59"/>
      <c r="FC127" s="77"/>
      <c r="FD127" s="77"/>
      <c r="FE127" s="1"/>
      <c r="FF127" s="1"/>
      <c r="FG127" s="20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</row>
    <row r="128" spans="2:174" ht="13.9" customHeight="1" x14ac:dyDescent="0.2">
      <c r="B128" s="33"/>
      <c r="C128" s="126">
        <v>5440</v>
      </c>
      <c r="D128" s="234" t="s">
        <v>458</v>
      </c>
      <c r="E128" s="234"/>
      <c r="F128" s="215">
        <v>0</v>
      </c>
      <c r="G128" s="215">
        <v>0</v>
      </c>
      <c r="H128" s="215">
        <v>0</v>
      </c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6">
        <f t="shared" si="329"/>
        <v>0</v>
      </c>
      <c r="Y128" s="224">
        <f t="shared" si="330"/>
        <v>0</v>
      </c>
      <c r="Z128" s="226">
        <f t="shared" si="331"/>
        <v>0</v>
      </c>
      <c r="AA128" s="39"/>
      <c r="AC128" s="27"/>
      <c r="AD128" s="130">
        <v>3210</v>
      </c>
      <c r="AE128" s="223" t="s">
        <v>506</v>
      </c>
      <c r="AF128" s="223"/>
      <c r="AG128" s="245">
        <v>0</v>
      </c>
      <c r="AH128" s="245">
        <v>0</v>
      </c>
      <c r="AI128" s="245">
        <v>0</v>
      </c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6">
        <f t="shared" si="193"/>
        <v>0</v>
      </c>
      <c r="AZ128" s="224">
        <f t="shared" si="194"/>
        <v>0</v>
      </c>
      <c r="BA128" s="226">
        <f t="shared" si="195"/>
        <v>0</v>
      </c>
      <c r="BB128" s="100"/>
      <c r="BD128" s="27"/>
      <c r="BE128" s="131"/>
      <c r="BF128" s="232" t="s">
        <v>514</v>
      </c>
      <c r="BG128" s="232"/>
      <c r="BH128" s="220">
        <f>+BH129+BH132</f>
        <v>0</v>
      </c>
      <c r="BI128" s="220">
        <f t="shared" ref="BI128" si="365">+BI129+BI132</f>
        <v>0</v>
      </c>
      <c r="BJ128" s="220">
        <f t="shared" ref="BJ128" si="366">+BJ129+BJ132</f>
        <v>0</v>
      </c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  <c r="BZ128" s="221">
        <f t="shared" si="196"/>
        <v>0</v>
      </c>
      <c r="CA128" s="210">
        <f t="shared" si="197"/>
        <v>0</v>
      </c>
      <c r="CB128" s="212">
        <f t="shared" si="198"/>
        <v>0</v>
      </c>
      <c r="CC128" s="100"/>
      <c r="CE128" s="33"/>
      <c r="CF128" s="120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26"/>
      <c r="CT128" s="1"/>
      <c r="CU128" s="27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7"/>
      <c r="DH128" s="8"/>
      <c r="DI128" s="77"/>
      <c r="DJ128" s="1"/>
      <c r="DK128" s="27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7"/>
      <c r="DX128" s="7"/>
      <c r="DY128" s="7"/>
      <c r="DZ128" s="8"/>
      <c r="EA128" s="77"/>
      <c r="EB128" s="1"/>
      <c r="EC128" s="27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8"/>
      <c r="EO128" s="77"/>
      <c r="EP128" s="1"/>
      <c r="EQ128" s="27"/>
      <c r="ER128" s="120"/>
      <c r="ES128" s="120"/>
      <c r="ET128" s="120"/>
      <c r="EU128" s="120"/>
      <c r="EV128" s="120"/>
      <c r="EW128" s="120"/>
      <c r="EX128" s="120"/>
      <c r="EY128" s="120"/>
      <c r="EZ128" s="120"/>
      <c r="FA128" s="120"/>
      <c r="FB128" s="8"/>
      <c r="FC128" s="77"/>
      <c r="FD128" s="77"/>
      <c r="FE128" s="1"/>
      <c r="FF128" s="1"/>
      <c r="FG128" s="20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</row>
    <row r="129" spans="2:174" ht="13.9" customHeight="1" thickBot="1" x14ac:dyDescent="0.25">
      <c r="B129" s="33"/>
      <c r="C129" s="126">
        <v>5450</v>
      </c>
      <c r="D129" s="234" t="s">
        <v>459</v>
      </c>
      <c r="E129" s="234"/>
      <c r="F129" s="215">
        <v>0</v>
      </c>
      <c r="G129" s="215">
        <v>0</v>
      </c>
      <c r="H129" s="215">
        <v>0</v>
      </c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6">
        <f t="shared" si="329"/>
        <v>0</v>
      </c>
      <c r="Y129" s="224">
        <f t="shared" si="330"/>
        <v>0</v>
      </c>
      <c r="Z129" s="226">
        <f t="shared" si="331"/>
        <v>0</v>
      </c>
      <c r="AA129" s="26"/>
      <c r="AC129" s="27"/>
      <c r="AD129" s="130">
        <v>3220</v>
      </c>
      <c r="AE129" s="223" t="s">
        <v>507</v>
      </c>
      <c r="AF129" s="223"/>
      <c r="AG129" s="245">
        <v>0</v>
      </c>
      <c r="AH129" s="245">
        <v>0</v>
      </c>
      <c r="AI129" s="245">
        <v>0</v>
      </c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6">
        <f t="shared" si="193"/>
        <v>0</v>
      </c>
      <c r="AZ129" s="224">
        <f t="shared" si="194"/>
        <v>0</v>
      </c>
      <c r="BA129" s="226">
        <f t="shared" si="195"/>
        <v>0</v>
      </c>
      <c r="BB129" s="100"/>
      <c r="BD129" s="27"/>
      <c r="BE129" s="130"/>
      <c r="BF129" s="223" t="s">
        <v>211</v>
      </c>
      <c r="BG129" s="223"/>
      <c r="BH129" s="215">
        <f>+BH130+BH131</f>
        <v>0</v>
      </c>
      <c r="BI129" s="215">
        <f t="shared" ref="BI129" si="367">+BI130+BI131</f>
        <v>0</v>
      </c>
      <c r="BJ129" s="215">
        <f t="shared" ref="BJ129" si="368">+BJ130+BJ131</f>
        <v>0</v>
      </c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6">
        <f t="shared" si="196"/>
        <v>0</v>
      </c>
      <c r="CA129" s="224">
        <f t="shared" si="197"/>
        <v>0</v>
      </c>
      <c r="CB129" s="226">
        <f t="shared" si="198"/>
        <v>0</v>
      </c>
      <c r="CC129" s="100"/>
      <c r="CE129" s="88"/>
      <c r="CF129" s="129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79"/>
      <c r="CR129" s="64"/>
      <c r="CS129" s="65"/>
      <c r="CT129" s="1"/>
      <c r="CU129" s="63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79"/>
      <c r="DH129" s="64"/>
      <c r="DI129" s="172"/>
      <c r="DJ129" s="1"/>
      <c r="DK129" s="63"/>
      <c r="DL129" s="129"/>
      <c r="DM129" s="129"/>
      <c r="DN129" s="129"/>
      <c r="DO129" s="129"/>
      <c r="DP129" s="129"/>
      <c r="DQ129" s="129"/>
      <c r="DR129" s="129"/>
      <c r="DS129" s="129"/>
      <c r="DT129" s="129"/>
      <c r="DU129" s="129"/>
      <c r="DV129" s="129"/>
      <c r="DW129" s="79"/>
      <c r="DX129" s="79"/>
      <c r="DY129" s="79"/>
      <c r="DZ129" s="64"/>
      <c r="EA129" s="172"/>
      <c r="EB129" s="1"/>
      <c r="EC129" s="63"/>
      <c r="ED129" s="129"/>
      <c r="EE129" s="129"/>
      <c r="EF129" s="129"/>
      <c r="EG129" s="129"/>
      <c r="EH129" s="129"/>
      <c r="EI129" s="129"/>
      <c r="EJ129" s="129"/>
      <c r="EK129" s="129"/>
      <c r="EL129" s="129"/>
      <c r="EM129" s="129"/>
      <c r="EN129" s="64"/>
      <c r="EO129" s="172"/>
      <c r="EP129" s="1"/>
      <c r="EQ129" s="63"/>
      <c r="ER129" s="129"/>
      <c r="ES129" s="129"/>
      <c r="ET129" s="129"/>
      <c r="EU129" s="129"/>
      <c r="EV129" s="129"/>
      <c r="EW129" s="129"/>
      <c r="EX129" s="129"/>
      <c r="EY129" s="129"/>
      <c r="EZ129" s="129"/>
      <c r="FA129" s="129"/>
      <c r="FB129" s="64"/>
      <c r="FC129" s="172"/>
      <c r="FD129" s="172"/>
      <c r="FE129" s="1"/>
      <c r="FF129" s="1"/>
      <c r="FG129" s="20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</row>
    <row r="130" spans="2:174" ht="13.9" customHeight="1" x14ac:dyDescent="0.2">
      <c r="B130" s="33"/>
      <c r="C130" s="127">
        <v>5500</v>
      </c>
      <c r="D130" s="233" t="s">
        <v>460</v>
      </c>
      <c r="E130" s="233"/>
      <c r="F130" s="220">
        <f>SUM(F131:F136)</f>
        <v>0</v>
      </c>
      <c r="G130" s="220">
        <f t="shared" ref="G130" si="369">SUM(G131:G136)</f>
        <v>0</v>
      </c>
      <c r="H130" s="220">
        <f t="shared" ref="H130" si="370">SUM(H131:H136)</f>
        <v>0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1">
        <f t="shared" si="329"/>
        <v>0</v>
      </c>
      <c r="Y130" s="210">
        <f t="shared" si="330"/>
        <v>0</v>
      </c>
      <c r="Z130" s="212">
        <f t="shared" si="331"/>
        <v>0</v>
      </c>
      <c r="AA130" s="46"/>
      <c r="AC130" s="27"/>
      <c r="AD130" s="130">
        <v>3230</v>
      </c>
      <c r="AE130" s="223" t="s">
        <v>150</v>
      </c>
      <c r="AF130" s="223"/>
      <c r="AG130" s="245">
        <v>0</v>
      </c>
      <c r="AH130" s="245">
        <v>0</v>
      </c>
      <c r="AI130" s="245">
        <v>0</v>
      </c>
      <c r="AJ130" s="245"/>
      <c r="AK130" s="245"/>
      <c r="AL130" s="24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6">
        <f t="shared" si="193"/>
        <v>0</v>
      </c>
      <c r="AZ130" s="224">
        <f t="shared" si="194"/>
        <v>0</v>
      </c>
      <c r="BA130" s="226">
        <f t="shared" si="195"/>
        <v>0</v>
      </c>
      <c r="BB130" s="100"/>
      <c r="BD130" s="27"/>
      <c r="BE130" s="130">
        <v>2233</v>
      </c>
      <c r="BF130" s="223" t="s">
        <v>526</v>
      </c>
      <c r="BG130" s="223"/>
      <c r="BH130" s="245">
        <v>0</v>
      </c>
      <c r="BI130" s="245">
        <v>0</v>
      </c>
      <c r="BJ130" s="245">
        <v>0</v>
      </c>
      <c r="BK130" s="245"/>
      <c r="BL130" s="245"/>
      <c r="BM130" s="24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6">
        <f t="shared" si="196"/>
        <v>0</v>
      </c>
      <c r="CA130" s="224">
        <f t="shared" si="197"/>
        <v>0</v>
      </c>
      <c r="CB130" s="226">
        <f t="shared" si="198"/>
        <v>0</v>
      </c>
      <c r="CC130" s="100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75">
        <f>+CY126-DE126</f>
        <v>0</v>
      </c>
      <c r="DF130" s="175">
        <f t="shared" ref="DF130" si="371">+CZ126-DF126</f>
        <v>0</v>
      </c>
      <c r="DG130" s="175">
        <f t="shared" ref="DG130" si="372">+DA126-DG126</f>
        <v>0</v>
      </c>
      <c r="DH130" s="1"/>
      <c r="DI130" s="1"/>
      <c r="DJ130" s="1"/>
      <c r="DK130" s="1"/>
      <c r="DL130" s="20"/>
      <c r="DM130" s="1"/>
      <c r="DN130" s="1"/>
      <c r="DO130" s="1"/>
      <c r="DP130" s="1"/>
      <c r="DQ130" s="1"/>
      <c r="DR130" s="1"/>
      <c r="DS130" s="20"/>
      <c r="DT130" s="1"/>
      <c r="DU130" s="1"/>
      <c r="DV130" s="175">
        <f>+DO84-DP84+DV84-DW84+DV107-DW107</f>
        <v>0</v>
      </c>
      <c r="DW130" s="175"/>
      <c r="DX130" s="175">
        <f>+DQ84-DR84+DX84-DY84+DX107-DY107</f>
        <v>0</v>
      </c>
      <c r="DY130" s="175"/>
      <c r="DZ130" s="1"/>
      <c r="EA130" s="1"/>
      <c r="EB130" s="1"/>
      <c r="EC130" s="1"/>
      <c r="ED130" s="20"/>
      <c r="EE130" s="1"/>
      <c r="EF130" s="1"/>
      <c r="EG130" s="70">
        <f>+EG121-CO113-CO126-CO122</f>
        <v>0</v>
      </c>
      <c r="EH130" s="70">
        <f>+EH121-CP113-CP126-CP122</f>
        <v>0</v>
      </c>
      <c r="EI130" s="20"/>
      <c r="EJ130" s="1"/>
      <c r="EK130" s="1"/>
      <c r="EL130" s="70">
        <f>+EL121-EL120-EL116</f>
        <v>0</v>
      </c>
      <c r="EM130" s="70">
        <f>+EM121-EM120-EM116</f>
        <v>0</v>
      </c>
      <c r="EN130" s="1"/>
      <c r="EO130" s="1"/>
      <c r="EP130" s="1"/>
      <c r="EQ130" s="1"/>
      <c r="ER130" s="20"/>
      <c r="ES130" s="1"/>
      <c r="ET130" s="1"/>
      <c r="EU130" s="175">
        <f>+EU121-CO113-CO126-CO122</f>
        <v>0</v>
      </c>
      <c r="EV130" s="175">
        <f>+EV121-CP113-CP126-CP122</f>
        <v>0</v>
      </c>
      <c r="EW130" s="20"/>
      <c r="EX130" s="1"/>
      <c r="EY130" s="1"/>
      <c r="EZ130" s="252">
        <f>+EZ121-EZ120-EZ116</f>
        <v>0</v>
      </c>
      <c r="FA130" s="252">
        <f>+FA121-FA120-FA116</f>
        <v>0</v>
      </c>
      <c r="FB130" s="1"/>
      <c r="FC130" s="1"/>
      <c r="FD130" s="1"/>
      <c r="FE130" s="1"/>
      <c r="FF130" s="1"/>
      <c r="FG130" s="20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</row>
    <row r="131" spans="2:174" ht="13.9" customHeight="1" x14ac:dyDescent="0.2">
      <c r="B131" s="33"/>
      <c r="C131" s="126">
        <v>5510</v>
      </c>
      <c r="D131" s="234" t="s">
        <v>461</v>
      </c>
      <c r="E131" s="234"/>
      <c r="F131" s="224">
        <v>0</v>
      </c>
      <c r="G131" s="224">
        <v>0</v>
      </c>
      <c r="H131" s="224">
        <v>0</v>
      </c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6">
        <f t="shared" si="329"/>
        <v>0</v>
      </c>
      <c r="Y131" s="224">
        <f t="shared" si="330"/>
        <v>0</v>
      </c>
      <c r="Z131" s="226">
        <f t="shared" si="331"/>
        <v>0</v>
      </c>
      <c r="AA131" s="26"/>
      <c r="AC131" s="27"/>
      <c r="AD131" s="130">
        <v>3240</v>
      </c>
      <c r="AE131" s="247" t="s">
        <v>151</v>
      </c>
      <c r="AF131" s="247"/>
      <c r="AG131" s="245">
        <v>0</v>
      </c>
      <c r="AH131" s="245">
        <v>0</v>
      </c>
      <c r="AI131" s="245">
        <v>0</v>
      </c>
      <c r="AJ131" s="240"/>
      <c r="AK131" s="240"/>
      <c r="AL131" s="240"/>
      <c r="AM131" s="224"/>
      <c r="AN131" s="224"/>
      <c r="AO131" s="224"/>
      <c r="AP131" s="224"/>
      <c r="AQ131" s="224"/>
      <c r="AR131" s="224"/>
      <c r="AS131" s="224"/>
      <c r="AT131" s="224"/>
      <c r="AU131" s="224"/>
      <c r="AV131" s="224"/>
      <c r="AW131" s="224"/>
      <c r="AX131" s="224"/>
      <c r="AY131" s="216">
        <f t="shared" si="193"/>
        <v>0</v>
      </c>
      <c r="AZ131" s="224">
        <f t="shared" si="194"/>
        <v>0</v>
      </c>
      <c r="BA131" s="226">
        <f t="shared" si="195"/>
        <v>0</v>
      </c>
      <c r="BB131" s="100"/>
      <c r="BD131" s="27"/>
      <c r="BE131" s="130">
        <v>2234</v>
      </c>
      <c r="BF131" s="247" t="s">
        <v>527</v>
      </c>
      <c r="BG131" s="247"/>
      <c r="BH131" s="245">
        <v>0</v>
      </c>
      <c r="BI131" s="245">
        <v>0</v>
      </c>
      <c r="BJ131" s="245">
        <v>0</v>
      </c>
      <c r="BK131" s="240"/>
      <c r="BL131" s="240"/>
      <c r="BM131" s="240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16">
        <f t="shared" si="196"/>
        <v>0</v>
      </c>
      <c r="CA131" s="224">
        <f t="shared" si="197"/>
        <v>0</v>
      </c>
      <c r="CB131" s="226">
        <f t="shared" si="198"/>
        <v>0</v>
      </c>
      <c r="CC131" s="100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20"/>
      <c r="DM131" s="1"/>
      <c r="DN131" s="1"/>
      <c r="DO131" s="1"/>
      <c r="DP131" s="1"/>
      <c r="DQ131" s="1"/>
      <c r="DR131" s="1"/>
      <c r="DS131" s="20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20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</row>
    <row r="132" spans="2:174" ht="13.9" customHeight="1" x14ac:dyDescent="0.2">
      <c r="B132" s="33"/>
      <c r="C132" s="126">
        <v>5520</v>
      </c>
      <c r="D132" s="234" t="s">
        <v>51</v>
      </c>
      <c r="E132" s="234"/>
      <c r="F132" s="224">
        <v>0</v>
      </c>
      <c r="G132" s="224">
        <v>0</v>
      </c>
      <c r="H132" s="224">
        <v>0</v>
      </c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16">
        <f t="shared" si="329"/>
        <v>0</v>
      </c>
      <c r="Y132" s="224">
        <f t="shared" si="330"/>
        <v>0</v>
      </c>
      <c r="Z132" s="226">
        <f t="shared" si="331"/>
        <v>0</v>
      </c>
      <c r="AA132" s="26"/>
      <c r="AC132" s="27"/>
      <c r="AD132" s="130">
        <v>3250</v>
      </c>
      <c r="AE132" s="223" t="s">
        <v>508</v>
      </c>
      <c r="AF132" s="223"/>
      <c r="AG132" s="245">
        <v>0</v>
      </c>
      <c r="AH132" s="245">
        <v>0</v>
      </c>
      <c r="AI132" s="245">
        <v>0</v>
      </c>
      <c r="AJ132" s="245"/>
      <c r="AK132" s="245"/>
      <c r="AL132" s="245"/>
      <c r="AM132" s="224"/>
      <c r="AN132" s="224"/>
      <c r="AO132" s="224"/>
      <c r="AP132" s="224"/>
      <c r="AQ132" s="224"/>
      <c r="AR132" s="224"/>
      <c r="AS132" s="224"/>
      <c r="AT132" s="224"/>
      <c r="AU132" s="224"/>
      <c r="AV132" s="224"/>
      <c r="AW132" s="224"/>
      <c r="AX132" s="224"/>
      <c r="AY132" s="216">
        <f t="shared" si="193"/>
        <v>0</v>
      </c>
      <c r="AZ132" s="224">
        <f t="shared" si="194"/>
        <v>0</v>
      </c>
      <c r="BA132" s="226">
        <f t="shared" si="195"/>
        <v>0</v>
      </c>
      <c r="BB132" s="100"/>
      <c r="BD132" s="27"/>
      <c r="BE132" s="130"/>
      <c r="BF132" s="223" t="s">
        <v>528</v>
      </c>
      <c r="BG132" s="223"/>
      <c r="BH132" s="245">
        <v>0</v>
      </c>
      <c r="BI132" s="245">
        <v>0</v>
      </c>
      <c r="BJ132" s="245">
        <v>0</v>
      </c>
      <c r="BK132" s="245"/>
      <c r="BL132" s="245"/>
      <c r="BM132" s="245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16">
        <f t="shared" si="196"/>
        <v>0</v>
      </c>
      <c r="CA132" s="224">
        <f t="shared" si="197"/>
        <v>0</v>
      </c>
      <c r="CB132" s="226">
        <f t="shared" si="198"/>
        <v>0</v>
      </c>
      <c r="CC132" s="100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20"/>
      <c r="DM132" s="1"/>
      <c r="DN132" s="1"/>
      <c r="DO132" s="1"/>
      <c r="DP132" s="1"/>
      <c r="DQ132" s="1"/>
      <c r="DR132" s="1"/>
      <c r="DS132" s="20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20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</row>
    <row r="133" spans="2:174" ht="13.9" customHeight="1" x14ac:dyDescent="0.2">
      <c r="B133" s="33"/>
      <c r="C133" s="126">
        <v>5530</v>
      </c>
      <c r="D133" s="234" t="s">
        <v>462</v>
      </c>
      <c r="E133" s="234"/>
      <c r="F133" s="215">
        <v>0</v>
      </c>
      <c r="G133" s="215">
        <v>0</v>
      </c>
      <c r="H133" s="215">
        <v>0</v>
      </c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6">
        <f t="shared" si="329"/>
        <v>0</v>
      </c>
      <c r="Y133" s="224">
        <f t="shared" si="330"/>
        <v>0</v>
      </c>
      <c r="Z133" s="226">
        <f t="shared" si="331"/>
        <v>0</v>
      </c>
      <c r="AA133" s="26"/>
      <c r="AC133" s="27"/>
      <c r="AD133" s="131">
        <v>3300</v>
      </c>
      <c r="AE133" s="232" t="s">
        <v>509</v>
      </c>
      <c r="AF133" s="232"/>
      <c r="AG133" s="220">
        <f>SUM(AG134:AG135)</f>
        <v>0</v>
      </c>
      <c r="AH133" s="220">
        <f t="shared" ref="AH133" si="373">SUM(AH134:AH135)</f>
        <v>0</v>
      </c>
      <c r="AI133" s="220">
        <f t="shared" ref="AI133" si="374">SUM(AI134:AI135)</f>
        <v>0</v>
      </c>
      <c r="AJ133" s="210"/>
      <c r="AK133" s="210"/>
      <c r="AL133" s="21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1">
        <f t="shared" si="193"/>
        <v>0</v>
      </c>
      <c r="AZ133" s="210">
        <f t="shared" si="194"/>
        <v>0</v>
      </c>
      <c r="BA133" s="212">
        <f t="shared" si="195"/>
        <v>0</v>
      </c>
      <c r="BB133" s="100"/>
      <c r="BD133" s="27"/>
      <c r="BE133" s="131"/>
      <c r="BF133" s="232" t="s">
        <v>517</v>
      </c>
      <c r="BG133" s="232"/>
      <c r="BH133" s="220">
        <f>+BH134+BH137</f>
        <v>0</v>
      </c>
      <c r="BI133" s="220">
        <f t="shared" ref="BI133" si="375">+BI134+BI137</f>
        <v>0</v>
      </c>
      <c r="BJ133" s="220">
        <f t="shared" ref="BJ133" si="376">+BJ134+BJ137</f>
        <v>0</v>
      </c>
      <c r="BK133" s="210"/>
      <c r="BL133" s="210"/>
      <c r="BM133" s="21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  <c r="BZ133" s="221">
        <f t="shared" si="196"/>
        <v>0</v>
      </c>
      <c r="CA133" s="210">
        <f t="shared" si="197"/>
        <v>0</v>
      </c>
      <c r="CB133" s="212">
        <f t="shared" si="198"/>
        <v>0</v>
      </c>
      <c r="CC133" s="100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20"/>
      <c r="DM133" s="1"/>
      <c r="DN133" s="1"/>
      <c r="DO133" s="1"/>
      <c r="DP133" s="1"/>
      <c r="DQ133" s="1"/>
      <c r="DR133" s="1"/>
      <c r="DS133" s="20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20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</row>
    <row r="134" spans="2:174" ht="13.9" customHeight="1" x14ac:dyDescent="0.2">
      <c r="B134" s="33"/>
      <c r="C134" s="126">
        <v>5540</v>
      </c>
      <c r="D134" s="234" t="s">
        <v>463</v>
      </c>
      <c r="E134" s="234"/>
      <c r="F134" s="215">
        <v>0</v>
      </c>
      <c r="G134" s="215">
        <v>0</v>
      </c>
      <c r="H134" s="215">
        <v>0</v>
      </c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6">
        <f t="shared" si="329"/>
        <v>0</v>
      </c>
      <c r="Y134" s="224">
        <f t="shared" si="330"/>
        <v>0</v>
      </c>
      <c r="Z134" s="226">
        <f t="shared" si="331"/>
        <v>0</v>
      </c>
      <c r="AA134" s="26"/>
      <c r="AC134" s="27"/>
      <c r="AD134" s="130">
        <v>3310</v>
      </c>
      <c r="AE134" s="223" t="s">
        <v>510</v>
      </c>
      <c r="AF134" s="223"/>
      <c r="AG134" s="245">
        <v>0</v>
      </c>
      <c r="AH134" s="245">
        <v>0</v>
      </c>
      <c r="AI134" s="245">
        <v>0</v>
      </c>
      <c r="AJ134" s="245"/>
      <c r="AK134" s="245"/>
      <c r="AL134" s="24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6">
        <f t="shared" si="193"/>
        <v>0</v>
      </c>
      <c r="AZ134" s="224">
        <f t="shared" si="194"/>
        <v>0</v>
      </c>
      <c r="BA134" s="226">
        <f t="shared" si="195"/>
        <v>0</v>
      </c>
      <c r="BB134" s="100"/>
      <c r="BD134" s="27"/>
      <c r="BE134" s="130"/>
      <c r="BF134" s="223" t="s">
        <v>217</v>
      </c>
      <c r="BG134" s="223"/>
      <c r="BH134" s="215">
        <f>+BH135+BH136</f>
        <v>0</v>
      </c>
      <c r="BI134" s="215">
        <f t="shared" ref="BI134" si="377">+BI135+BI136</f>
        <v>0</v>
      </c>
      <c r="BJ134" s="215">
        <f t="shared" ref="BJ134" si="378">+BJ135+BJ136</f>
        <v>0</v>
      </c>
      <c r="BK134" s="245"/>
      <c r="BL134" s="245"/>
      <c r="BM134" s="24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6">
        <f t="shared" si="196"/>
        <v>0</v>
      </c>
      <c r="CA134" s="224">
        <f t="shared" si="197"/>
        <v>0</v>
      </c>
      <c r="CB134" s="226">
        <f t="shared" si="198"/>
        <v>0</v>
      </c>
      <c r="CC134" s="100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20"/>
      <c r="DM134" s="1"/>
      <c r="DN134" s="1"/>
      <c r="DO134" s="1"/>
      <c r="DP134" s="1"/>
      <c r="DQ134" s="1"/>
      <c r="DR134" s="1"/>
      <c r="DS134" s="20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20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</row>
    <row r="135" spans="2:174" ht="13.9" customHeight="1" x14ac:dyDescent="0.2">
      <c r="B135" s="33"/>
      <c r="C135" s="126">
        <v>5550</v>
      </c>
      <c r="D135" s="234" t="s">
        <v>464</v>
      </c>
      <c r="E135" s="234"/>
      <c r="F135" s="215">
        <v>0</v>
      </c>
      <c r="G135" s="215">
        <v>0</v>
      </c>
      <c r="H135" s="215">
        <v>0</v>
      </c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6">
        <f t="shared" si="329"/>
        <v>0</v>
      </c>
      <c r="Y135" s="224">
        <f t="shared" si="330"/>
        <v>0</v>
      </c>
      <c r="Z135" s="226">
        <f t="shared" si="331"/>
        <v>0</v>
      </c>
      <c r="AA135" s="26"/>
      <c r="AC135" s="27"/>
      <c r="AD135" s="130">
        <v>3320</v>
      </c>
      <c r="AE135" s="223" t="s">
        <v>511</v>
      </c>
      <c r="AF135" s="223"/>
      <c r="AG135" s="245">
        <v>0</v>
      </c>
      <c r="AH135" s="245">
        <v>0</v>
      </c>
      <c r="AI135" s="245">
        <v>0</v>
      </c>
      <c r="AJ135" s="245"/>
      <c r="AK135" s="245"/>
      <c r="AL135" s="24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6">
        <f t="shared" si="193"/>
        <v>0</v>
      </c>
      <c r="AZ135" s="224">
        <f t="shared" si="194"/>
        <v>0</v>
      </c>
      <c r="BA135" s="226">
        <f t="shared" si="195"/>
        <v>0</v>
      </c>
      <c r="BB135" s="100"/>
      <c r="BD135" s="27"/>
      <c r="BE135" s="130">
        <v>2131</v>
      </c>
      <c r="BF135" s="223" t="s">
        <v>526</v>
      </c>
      <c r="BG135" s="223"/>
      <c r="BH135" s="245">
        <v>0</v>
      </c>
      <c r="BI135" s="245">
        <v>0</v>
      </c>
      <c r="BJ135" s="245">
        <v>0</v>
      </c>
      <c r="BK135" s="245"/>
      <c r="BL135" s="245"/>
      <c r="BM135" s="24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6">
        <f t="shared" si="196"/>
        <v>0</v>
      </c>
      <c r="CA135" s="224">
        <f t="shared" si="197"/>
        <v>0</v>
      </c>
      <c r="CB135" s="226">
        <f t="shared" si="198"/>
        <v>0</v>
      </c>
      <c r="CC135" s="100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20"/>
      <c r="DM135" s="1"/>
      <c r="DN135" s="1"/>
      <c r="DO135" s="1"/>
      <c r="DP135" s="1"/>
      <c r="DQ135" s="1"/>
      <c r="DR135" s="1"/>
      <c r="DS135" s="20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20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</row>
    <row r="136" spans="2:174" ht="13.9" customHeight="1" x14ac:dyDescent="0.2">
      <c r="B136" s="33"/>
      <c r="C136" s="126">
        <v>5590</v>
      </c>
      <c r="D136" s="234" t="s">
        <v>465</v>
      </c>
      <c r="E136" s="234"/>
      <c r="F136" s="215">
        <v>0</v>
      </c>
      <c r="G136" s="215">
        <v>0</v>
      </c>
      <c r="H136" s="215">
        <v>0</v>
      </c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6">
        <f t="shared" si="329"/>
        <v>0</v>
      </c>
      <c r="Y136" s="224">
        <f t="shared" si="330"/>
        <v>0</v>
      </c>
      <c r="Z136" s="226">
        <f t="shared" si="331"/>
        <v>0</v>
      </c>
      <c r="AA136" s="26"/>
      <c r="AC136" s="27"/>
      <c r="AD136" s="130"/>
      <c r="AE136" s="214"/>
      <c r="AF136" s="214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6"/>
      <c r="AZ136" s="215"/>
      <c r="BA136" s="217"/>
      <c r="BB136" s="100"/>
      <c r="BD136" s="27"/>
      <c r="BE136" s="130">
        <v>2132</v>
      </c>
      <c r="BF136" s="214" t="s">
        <v>527</v>
      </c>
      <c r="BG136" s="214"/>
      <c r="BH136" s="245">
        <v>0</v>
      </c>
      <c r="BI136" s="245">
        <v>0</v>
      </c>
      <c r="BJ136" s="245">
        <v>0</v>
      </c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6">
        <f t="shared" si="196"/>
        <v>0</v>
      </c>
      <c r="CA136" s="215">
        <f t="shared" si="197"/>
        <v>0</v>
      </c>
      <c r="CB136" s="217">
        <f t="shared" si="198"/>
        <v>0</v>
      </c>
      <c r="CC136" s="100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20"/>
      <c r="DM136" s="1"/>
      <c r="DN136" s="1"/>
      <c r="DO136" s="1"/>
      <c r="DP136" s="1"/>
      <c r="DQ136" s="1"/>
      <c r="DR136" s="1"/>
      <c r="DS136" s="20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20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</row>
    <row r="137" spans="2:174" ht="13.9" customHeight="1" x14ac:dyDescent="0.2">
      <c r="B137" s="33"/>
      <c r="C137" s="127">
        <v>5600</v>
      </c>
      <c r="D137" s="233" t="s">
        <v>466</v>
      </c>
      <c r="E137" s="233"/>
      <c r="F137" s="220">
        <f>SUM(F138)</f>
        <v>0</v>
      </c>
      <c r="G137" s="220">
        <f t="shared" ref="G137" si="379">SUM(G138)</f>
        <v>0</v>
      </c>
      <c r="H137" s="220">
        <f t="shared" ref="H137" si="380">SUM(H138)</f>
        <v>0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1">
        <f t="shared" si="329"/>
        <v>0</v>
      </c>
      <c r="Y137" s="210">
        <f t="shared" si="330"/>
        <v>0</v>
      </c>
      <c r="Z137" s="212">
        <f t="shared" si="331"/>
        <v>0</v>
      </c>
      <c r="AA137" s="26"/>
      <c r="AC137" s="27"/>
      <c r="AD137" s="130"/>
      <c r="AE137" s="214"/>
      <c r="AF137" s="214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6"/>
      <c r="AZ137" s="215"/>
      <c r="BA137" s="217"/>
      <c r="BB137" s="100"/>
      <c r="BD137" s="27"/>
      <c r="BE137" s="130"/>
      <c r="BF137" s="214" t="s">
        <v>529</v>
      </c>
      <c r="BG137" s="214"/>
      <c r="BH137" s="245">
        <v>0</v>
      </c>
      <c r="BI137" s="245">
        <v>0</v>
      </c>
      <c r="BJ137" s="245">
        <v>0</v>
      </c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6">
        <f t="shared" si="196"/>
        <v>0</v>
      </c>
      <c r="CA137" s="215">
        <f t="shared" si="197"/>
        <v>0</v>
      </c>
      <c r="CB137" s="217">
        <f t="shared" si="198"/>
        <v>0</v>
      </c>
      <c r="CC137" s="100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20"/>
      <c r="DM137" s="1"/>
      <c r="DN137" s="1"/>
      <c r="DO137" s="1"/>
      <c r="DP137" s="1"/>
      <c r="DQ137" s="1"/>
      <c r="DR137" s="1"/>
      <c r="DS137" s="20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20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</row>
    <row r="138" spans="2:174" ht="13.9" customHeight="1" x14ac:dyDescent="0.2">
      <c r="B138" s="33"/>
      <c r="C138" s="126">
        <v>5610</v>
      </c>
      <c r="D138" s="234" t="s">
        <v>467</v>
      </c>
      <c r="E138" s="234"/>
      <c r="F138" s="224">
        <v>0</v>
      </c>
      <c r="G138" s="224">
        <v>0</v>
      </c>
      <c r="H138" s="224">
        <v>0</v>
      </c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6">
        <f t="shared" si="329"/>
        <v>0</v>
      </c>
      <c r="Y138" s="224">
        <f t="shared" si="330"/>
        <v>0</v>
      </c>
      <c r="Z138" s="226">
        <f t="shared" si="331"/>
        <v>0</v>
      </c>
      <c r="AA138" s="26"/>
      <c r="AC138" s="27"/>
      <c r="AD138" s="130"/>
      <c r="AE138" s="234"/>
      <c r="AF138" s="234"/>
      <c r="AG138" s="215"/>
      <c r="AH138" s="215"/>
      <c r="AI138" s="215"/>
      <c r="AJ138" s="215"/>
      <c r="AK138" s="215"/>
      <c r="AL138" s="215"/>
      <c r="AM138" s="224"/>
      <c r="AN138" s="224"/>
      <c r="AO138" s="224"/>
      <c r="AP138" s="224"/>
      <c r="AQ138" s="224"/>
      <c r="AR138" s="224"/>
      <c r="AS138" s="224"/>
      <c r="AT138" s="224"/>
      <c r="AU138" s="224"/>
      <c r="AV138" s="224"/>
      <c r="AW138" s="224"/>
      <c r="AX138" s="224"/>
      <c r="AY138" s="216"/>
      <c r="AZ138" s="215"/>
      <c r="BA138" s="217"/>
      <c r="BB138" s="100"/>
      <c r="BD138" s="27"/>
      <c r="BE138" s="131"/>
      <c r="BF138" s="233" t="s">
        <v>530</v>
      </c>
      <c r="BG138" s="233"/>
      <c r="BH138" s="220">
        <f>+BH128+BH133</f>
        <v>0</v>
      </c>
      <c r="BI138" s="220">
        <f t="shared" ref="BI138:BJ138" si="381">+BI128+BI133</f>
        <v>0</v>
      </c>
      <c r="BJ138" s="220">
        <f t="shared" si="381"/>
        <v>0</v>
      </c>
      <c r="BK138" s="220"/>
      <c r="BL138" s="220"/>
      <c r="BM138" s="22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  <c r="BZ138" s="221">
        <f t="shared" si="196"/>
        <v>0</v>
      </c>
      <c r="CA138" s="220">
        <f t="shared" si="197"/>
        <v>0</v>
      </c>
      <c r="CB138" s="222">
        <f t="shared" si="198"/>
        <v>0</v>
      </c>
      <c r="CC138" s="100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20"/>
      <c r="DM138" s="1"/>
      <c r="DN138" s="1"/>
      <c r="DO138" s="1"/>
      <c r="DP138" s="1"/>
      <c r="DQ138" s="1"/>
      <c r="DR138" s="1"/>
      <c r="DS138" s="20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20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</row>
    <row r="139" spans="2:174" ht="13.5" customHeight="1" x14ac:dyDescent="0.2">
      <c r="B139" s="33"/>
      <c r="C139" s="127">
        <v>3210</v>
      </c>
      <c r="D139" s="233" t="s">
        <v>468</v>
      </c>
      <c r="E139" s="233"/>
      <c r="F139" s="210">
        <f>+F86-F105</f>
        <v>0</v>
      </c>
      <c r="G139" s="210">
        <f t="shared" ref="G139:H139" si="382">+G86-G105</f>
        <v>0</v>
      </c>
      <c r="H139" s="210">
        <f t="shared" si="382"/>
        <v>0</v>
      </c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21">
        <f t="shared" si="329"/>
        <v>0</v>
      </c>
      <c r="Y139" s="210">
        <f t="shared" si="330"/>
        <v>0</v>
      </c>
      <c r="Z139" s="212">
        <f t="shared" si="331"/>
        <v>0</v>
      </c>
      <c r="AA139" s="26"/>
      <c r="AC139" s="27"/>
      <c r="AD139" s="130"/>
      <c r="AE139" s="230"/>
      <c r="AF139" s="230"/>
      <c r="AG139" s="224"/>
      <c r="AH139" s="224"/>
      <c r="AI139" s="224"/>
      <c r="AJ139" s="224"/>
      <c r="AK139" s="224"/>
      <c r="AL139" s="224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25"/>
      <c r="AZ139" s="224"/>
      <c r="BA139" s="226"/>
      <c r="BB139" s="100"/>
      <c r="BD139" s="27"/>
      <c r="BE139" s="131"/>
      <c r="BF139" s="209" t="s">
        <v>531</v>
      </c>
      <c r="BG139" s="209"/>
      <c r="BH139" s="210">
        <f>+BH116+BH126+BH138</f>
        <v>0</v>
      </c>
      <c r="BI139" s="210">
        <f t="shared" ref="BI139" si="383">+BI116+BI126+BI138</f>
        <v>0</v>
      </c>
      <c r="BJ139" s="210">
        <f t="shared" ref="BJ139" si="384">+BJ116+BJ126+BJ138</f>
        <v>0</v>
      </c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  <c r="BZ139" s="211">
        <f t="shared" si="196"/>
        <v>0</v>
      </c>
      <c r="CA139" s="210">
        <f t="shared" si="197"/>
        <v>0</v>
      </c>
      <c r="CB139" s="212">
        <f t="shared" si="198"/>
        <v>0</v>
      </c>
      <c r="CC139" s="100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20"/>
      <c r="DM139" s="1"/>
      <c r="DN139" s="1"/>
      <c r="DO139" s="1"/>
      <c r="DP139" s="1"/>
      <c r="DQ139" s="1"/>
      <c r="DR139" s="1"/>
      <c r="DS139" s="20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20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</row>
    <row r="140" spans="2:174" ht="13.9" customHeight="1" x14ac:dyDescent="0.2">
      <c r="B140" s="33"/>
      <c r="C140" s="126"/>
      <c r="D140" s="218"/>
      <c r="E140" s="218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6"/>
      <c r="Y140" s="215"/>
      <c r="Z140" s="217"/>
      <c r="AA140" s="26"/>
      <c r="AC140" s="27"/>
      <c r="AD140" s="130"/>
      <c r="AE140" s="213"/>
      <c r="AF140" s="213"/>
      <c r="AG140" s="235"/>
      <c r="AH140" s="235"/>
      <c r="AI140" s="235"/>
      <c r="AJ140" s="235"/>
      <c r="AK140" s="235"/>
      <c r="AL140" s="23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36"/>
      <c r="AZ140" s="235"/>
      <c r="BA140" s="237"/>
      <c r="BB140" s="100"/>
      <c r="BD140" s="27"/>
      <c r="BE140" s="131">
        <v>1110</v>
      </c>
      <c r="BF140" s="213" t="s">
        <v>532</v>
      </c>
      <c r="BG140" s="213"/>
      <c r="BH140" s="235">
        <v>0</v>
      </c>
      <c r="BI140" s="235">
        <v>0</v>
      </c>
      <c r="BJ140" s="235">
        <v>0</v>
      </c>
      <c r="BK140" s="235"/>
      <c r="BL140" s="235"/>
      <c r="BM140" s="235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  <c r="BZ140" s="236">
        <f t="shared" si="196"/>
        <v>0</v>
      </c>
      <c r="CA140" s="235">
        <f t="shared" si="197"/>
        <v>0</v>
      </c>
      <c r="CB140" s="237">
        <f t="shared" si="198"/>
        <v>0</v>
      </c>
      <c r="CC140" s="100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20"/>
      <c r="DM140" s="1"/>
      <c r="DN140" s="1"/>
      <c r="DO140" s="1"/>
      <c r="DP140" s="1"/>
      <c r="DQ140" s="1"/>
      <c r="DR140" s="1"/>
      <c r="DS140" s="20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20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</row>
    <row r="141" spans="2:174" ht="13.9" customHeight="1" x14ac:dyDescent="0.2">
      <c r="B141" s="33"/>
      <c r="C141" s="126"/>
      <c r="D141" s="214"/>
      <c r="E141" s="214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6"/>
      <c r="Y141" s="215"/>
      <c r="Z141" s="217"/>
      <c r="AA141" s="26"/>
      <c r="AC141" s="27"/>
      <c r="AD141" s="130"/>
      <c r="AE141" s="214"/>
      <c r="AF141" s="214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6"/>
      <c r="AZ141" s="215"/>
      <c r="BA141" s="217"/>
      <c r="BB141" s="100"/>
      <c r="BD141" s="27"/>
      <c r="BE141" s="131">
        <v>1110</v>
      </c>
      <c r="BF141" s="213" t="s">
        <v>533</v>
      </c>
      <c r="BG141" s="213"/>
      <c r="BH141" s="220">
        <v>0</v>
      </c>
      <c r="BI141" s="220">
        <v>0</v>
      </c>
      <c r="BJ141" s="220">
        <v>0</v>
      </c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  <c r="BZ141" s="221">
        <f t="shared" si="196"/>
        <v>0</v>
      </c>
      <c r="CA141" s="220">
        <f t="shared" si="197"/>
        <v>0</v>
      </c>
      <c r="CB141" s="222">
        <f t="shared" si="198"/>
        <v>0</v>
      </c>
      <c r="CC141" s="100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20"/>
      <c r="DM141" s="1"/>
      <c r="DN141" s="1"/>
      <c r="DO141" s="1"/>
      <c r="DP141" s="1"/>
      <c r="DQ141" s="1"/>
      <c r="DR141" s="1"/>
      <c r="DS141" s="20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20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</row>
    <row r="142" spans="2:174" ht="13.9" customHeight="1" x14ac:dyDescent="0.2">
      <c r="B142" s="33"/>
      <c r="C142" s="128"/>
      <c r="D142" s="250"/>
      <c r="E142" s="250"/>
      <c r="F142" s="227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8"/>
      <c r="Y142" s="227"/>
      <c r="Z142" s="229"/>
      <c r="AA142" s="26"/>
      <c r="AC142" s="27"/>
      <c r="AD142" s="132"/>
      <c r="AE142" s="250"/>
      <c r="AF142" s="250"/>
      <c r="AG142" s="241"/>
      <c r="AH142" s="241"/>
      <c r="AI142" s="241"/>
      <c r="AJ142" s="241"/>
      <c r="AK142" s="241"/>
      <c r="AL142" s="241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  <c r="AY142" s="242"/>
      <c r="AZ142" s="241"/>
      <c r="BA142" s="243"/>
      <c r="BB142" s="100"/>
      <c r="BD142" s="27"/>
      <c r="BE142" s="132"/>
      <c r="BF142" s="250"/>
      <c r="BG142" s="250"/>
      <c r="BH142" s="241"/>
      <c r="BI142" s="241"/>
      <c r="BJ142" s="241"/>
      <c r="BK142" s="241"/>
      <c r="BL142" s="241"/>
      <c r="BM142" s="241"/>
      <c r="BN142" s="227"/>
      <c r="BO142" s="227"/>
      <c r="BP142" s="227"/>
      <c r="BQ142" s="227"/>
      <c r="BR142" s="227"/>
      <c r="BS142" s="227"/>
      <c r="BT142" s="227"/>
      <c r="BU142" s="227"/>
      <c r="BV142" s="227"/>
      <c r="BW142" s="227"/>
      <c r="BX142" s="227"/>
      <c r="BY142" s="227"/>
      <c r="BZ142" s="242"/>
      <c r="CA142" s="241"/>
      <c r="CB142" s="243"/>
      <c r="CC142" s="100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20"/>
      <c r="DM142" s="1"/>
      <c r="DN142" s="1"/>
      <c r="DO142" s="1"/>
      <c r="DP142" s="1"/>
      <c r="DQ142" s="1"/>
      <c r="DR142" s="1"/>
      <c r="DS142" s="20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20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</row>
    <row r="143" spans="2:174" ht="13.9" customHeight="1" thickBot="1" x14ac:dyDescent="0.25">
      <c r="B143" s="88"/>
      <c r="C143" s="129"/>
      <c r="D143" s="318"/>
      <c r="E143" s="318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65"/>
      <c r="AC143" s="88"/>
      <c r="AD143" s="129"/>
      <c r="AE143" s="318"/>
      <c r="AF143" s="318"/>
      <c r="AG143" s="199"/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199"/>
      <c r="AY143" s="199"/>
      <c r="AZ143" s="199"/>
      <c r="BA143" s="199"/>
      <c r="BB143" s="65"/>
      <c r="BD143" s="88"/>
      <c r="BE143" s="129"/>
      <c r="BF143" s="318"/>
      <c r="BG143" s="318"/>
      <c r="BH143" s="199"/>
      <c r="BI143" s="199"/>
      <c r="BJ143" s="199"/>
      <c r="BK143" s="199"/>
      <c r="BL143" s="199"/>
      <c r="BM143" s="199"/>
      <c r="BN143" s="199"/>
      <c r="BO143" s="199"/>
      <c r="BP143" s="199"/>
      <c r="BQ143" s="199"/>
      <c r="BR143" s="199"/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65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20"/>
      <c r="DM143" s="1"/>
      <c r="DN143" s="1"/>
      <c r="DO143" s="1"/>
      <c r="DP143" s="1"/>
      <c r="DQ143" s="1"/>
      <c r="DR143" s="1"/>
      <c r="DS143" s="20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20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</row>
    <row r="144" spans="2:174" x14ac:dyDescent="0.2">
      <c r="AY144" s="137">
        <f>+AY109-AY142</f>
        <v>0</v>
      </c>
      <c r="AZ144" s="137"/>
      <c r="BA144" s="137">
        <f>+BA109-BA142</f>
        <v>0</v>
      </c>
      <c r="BZ144" s="137">
        <f>+BZ109-BZ142</f>
        <v>0</v>
      </c>
      <c r="CA144" s="137"/>
      <c r="CB144" s="137">
        <f>+CB109-CB142</f>
        <v>0</v>
      </c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20"/>
      <c r="DM144" s="1"/>
      <c r="DN144" s="1"/>
      <c r="DO144" s="1"/>
      <c r="DP144" s="1"/>
      <c r="DQ144" s="1"/>
      <c r="DR144" s="1"/>
      <c r="DS144" s="20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20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</row>
    <row r="145" spans="2:174" x14ac:dyDescent="0.2"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20"/>
      <c r="DM145" s="1"/>
      <c r="DN145" s="1"/>
      <c r="DO145" s="1"/>
      <c r="DP145" s="1"/>
      <c r="DQ145" s="1"/>
      <c r="DR145" s="1"/>
      <c r="DS145" s="20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20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</row>
    <row r="146" spans="2:174" ht="15" thickBot="1" x14ac:dyDescent="0.25">
      <c r="AC146" s="1"/>
      <c r="AD146" s="20"/>
      <c r="AE146" s="1"/>
      <c r="AF146" s="1"/>
      <c r="AG146" s="1"/>
      <c r="AH146" s="1"/>
      <c r="AI146" s="1"/>
      <c r="AJ146" s="1"/>
      <c r="AK146" s="1"/>
      <c r="AL146" s="1"/>
      <c r="AY146" s="1"/>
      <c r="AZ146" s="1"/>
      <c r="BA146" s="1"/>
      <c r="BB146" s="1"/>
      <c r="BD146" s="1"/>
      <c r="BE146" s="20"/>
      <c r="BF146" s="1"/>
      <c r="BG146" s="1"/>
      <c r="BH146" s="1"/>
      <c r="BI146" s="1"/>
      <c r="BJ146" s="1"/>
      <c r="BK146" s="1"/>
      <c r="BL146" s="1"/>
      <c r="BM146" s="1"/>
      <c r="BZ146" s="1"/>
      <c r="CA146" s="1"/>
      <c r="CB146" s="1"/>
      <c r="CC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20"/>
      <c r="DM146" s="1"/>
      <c r="DN146" s="1"/>
      <c r="DO146" s="1"/>
      <c r="DP146" s="1"/>
      <c r="DQ146" s="1"/>
      <c r="DR146" s="1"/>
      <c r="DS146" s="20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20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</row>
    <row r="147" spans="2:174" x14ac:dyDescent="0.2">
      <c r="B147" s="21"/>
      <c r="C147" s="119"/>
      <c r="D147" s="12"/>
      <c r="E147" s="360" t="s">
        <v>253</v>
      </c>
      <c r="F147" s="360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60"/>
      <c r="R147" s="360"/>
      <c r="S147" s="360"/>
      <c r="T147" s="360"/>
      <c r="U147" s="360"/>
      <c r="V147" s="360"/>
      <c r="W147" s="360"/>
      <c r="X147" s="360"/>
      <c r="Y147" s="360"/>
      <c r="Z147" s="360"/>
      <c r="AA147" s="22"/>
      <c r="AC147" s="21"/>
      <c r="AD147" s="119"/>
      <c r="AE147" s="12"/>
      <c r="AF147" s="360" t="s">
        <v>253</v>
      </c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  <c r="AR147" s="360"/>
      <c r="AS147" s="360"/>
      <c r="AT147" s="360"/>
      <c r="AU147" s="360"/>
      <c r="AV147" s="360"/>
      <c r="AW147" s="360"/>
      <c r="AX147" s="360"/>
      <c r="AY147" s="360"/>
      <c r="AZ147" s="360"/>
      <c r="BA147" s="360"/>
      <c r="BB147" s="22"/>
      <c r="BD147" s="21"/>
      <c r="BE147" s="119"/>
      <c r="BF147" s="12"/>
      <c r="BG147" s="360" t="s">
        <v>253</v>
      </c>
      <c r="BH147" s="360"/>
      <c r="BI147" s="360"/>
      <c r="BJ147" s="360"/>
      <c r="BK147" s="360"/>
      <c r="BL147" s="360"/>
      <c r="BM147" s="360"/>
      <c r="BN147" s="360"/>
      <c r="BO147" s="360"/>
      <c r="BP147" s="360"/>
      <c r="BQ147" s="360"/>
      <c r="BR147" s="360"/>
      <c r="BS147" s="360"/>
      <c r="BT147" s="360"/>
      <c r="BU147" s="360"/>
      <c r="BV147" s="360"/>
      <c r="BW147" s="360"/>
      <c r="BX147" s="360"/>
      <c r="BY147" s="360"/>
      <c r="BZ147" s="360"/>
      <c r="CA147" s="360"/>
      <c r="CB147" s="360"/>
      <c r="CC147" s="22"/>
      <c r="CE147" s="21"/>
      <c r="CF147" s="119"/>
      <c r="CG147" s="12"/>
      <c r="CH147" s="360" t="s">
        <v>252</v>
      </c>
      <c r="CI147" s="360"/>
      <c r="CJ147" s="360"/>
      <c r="CK147" s="360"/>
      <c r="CL147" s="360"/>
      <c r="CM147" s="360"/>
      <c r="CN147" s="360"/>
      <c r="CO147" s="360"/>
      <c r="CP147" s="193"/>
      <c r="CQ147" s="12"/>
      <c r="CR147" s="12"/>
      <c r="CS147" s="22"/>
      <c r="CT147" s="1"/>
      <c r="CU147" s="23"/>
      <c r="CV147" s="119"/>
      <c r="CW147" s="24"/>
      <c r="CX147" s="315" t="s">
        <v>253</v>
      </c>
      <c r="CY147" s="315"/>
      <c r="CZ147" s="315"/>
      <c r="DA147" s="315"/>
      <c r="DB147" s="315"/>
      <c r="DC147" s="315"/>
      <c r="DD147" s="315"/>
      <c r="DE147" s="315"/>
      <c r="DF147" s="203"/>
      <c r="DG147" s="24"/>
      <c r="DH147" s="24"/>
      <c r="DI147" s="167"/>
      <c r="DJ147" s="1"/>
      <c r="DK147" s="23"/>
      <c r="DL147" s="119"/>
      <c r="DM147" s="24"/>
      <c r="DN147" s="315" t="s">
        <v>253</v>
      </c>
      <c r="DO147" s="315"/>
      <c r="DP147" s="315"/>
      <c r="DQ147" s="315"/>
      <c r="DR147" s="315"/>
      <c r="DS147" s="315"/>
      <c r="DT147" s="315"/>
      <c r="DU147" s="315"/>
      <c r="DV147" s="315"/>
      <c r="DW147" s="24"/>
      <c r="DX147" s="24"/>
      <c r="DY147" s="24"/>
      <c r="DZ147" s="24"/>
      <c r="EA147" s="167"/>
      <c r="EB147" s="1"/>
      <c r="EC147" s="23"/>
      <c r="ED147" s="119"/>
      <c r="EE147" s="24"/>
      <c r="EF147" s="315" t="s">
        <v>253</v>
      </c>
      <c r="EG147" s="315"/>
      <c r="EH147" s="315"/>
      <c r="EI147" s="315"/>
      <c r="EJ147" s="315"/>
      <c r="EK147" s="315"/>
      <c r="EL147" s="315"/>
      <c r="EM147" s="283"/>
      <c r="EN147" s="24"/>
      <c r="EO147" s="167"/>
      <c r="EP147" s="1"/>
      <c r="EQ147" s="23"/>
      <c r="ER147" s="119"/>
      <c r="ES147" s="24"/>
      <c r="ET147" s="315" t="s">
        <v>253</v>
      </c>
      <c r="EU147" s="315"/>
      <c r="EV147" s="315"/>
      <c r="EW147" s="315"/>
      <c r="EX147" s="315"/>
      <c r="EY147" s="315"/>
      <c r="EZ147" s="315"/>
      <c r="FA147" s="283"/>
      <c r="FB147" s="24"/>
      <c r="FC147" s="167"/>
      <c r="FD147" s="167"/>
      <c r="FE147" s="1"/>
      <c r="FF147" s="23"/>
      <c r="FG147" s="119"/>
      <c r="FH147" s="24"/>
      <c r="FI147" s="315" t="s">
        <v>253</v>
      </c>
      <c r="FJ147" s="315"/>
      <c r="FK147" s="315"/>
      <c r="FL147" s="315"/>
      <c r="FM147" s="315"/>
      <c r="FN147" s="24"/>
      <c r="FO147" s="24"/>
      <c r="FP147" s="22"/>
      <c r="FQ147" s="1"/>
      <c r="FR147" s="1"/>
    </row>
    <row r="148" spans="2:174" x14ac:dyDescent="0.2">
      <c r="B148" s="25"/>
      <c r="C148" s="120"/>
      <c r="D148" s="13"/>
      <c r="E148" s="317" t="s">
        <v>2</v>
      </c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26"/>
      <c r="AC148" s="25"/>
      <c r="AD148" s="120"/>
      <c r="AE148" s="13"/>
      <c r="AF148" s="317" t="s">
        <v>101</v>
      </c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26"/>
      <c r="BD148" s="25"/>
      <c r="BE148" s="120"/>
      <c r="BF148" s="13"/>
      <c r="BG148" s="317" t="s">
        <v>512</v>
      </c>
      <c r="BH148" s="317"/>
      <c r="BI148" s="317"/>
      <c r="BJ148" s="317"/>
      <c r="BK148" s="317"/>
      <c r="BL148" s="317"/>
      <c r="BM148" s="317"/>
      <c r="BN148" s="317"/>
      <c r="BO148" s="317"/>
      <c r="BP148" s="317"/>
      <c r="BQ148" s="317"/>
      <c r="BR148" s="317"/>
      <c r="BS148" s="317"/>
      <c r="BT148" s="317"/>
      <c r="BU148" s="317"/>
      <c r="BV148" s="317"/>
      <c r="BW148" s="317"/>
      <c r="BX148" s="317"/>
      <c r="BY148" s="317"/>
      <c r="BZ148" s="317"/>
      <c r="CA148" s="317"/>
      <c r="CB148" s="317"/>
      <c r="CC148" s="26"/>
      <c r="CE148" s="25"/>
      <c r="CF148" s="120"/>
      <c r="CG148" s="13"/>
      <c r="CH148" s="317" t="s">
        <v>261</v>
      </c>
      <c r="CI148" s="317"/>
      <c r="CJ148" s="317"/>
      <c r="CK148" s="317"/>
      <c r="CL148" s="317"/>
      <c r="CM148" s="317"/>
      <c r="CN148" s="317"/>
      <c r="CO148" s="317"/>
      <c r="CP148" s="194"/>
      <c r="CQ148" s="13"/>
      <c r="CR148" s="13"/>
      <c r="CS148" s="26"/>
      <c r="CT148" s="1"/>
      <c r="CU148" s="27"/>
      <c r="CV148" s="120"/>
      <c r="CW148" s="13"/>
      <c r="CX148" s="316" t="s">
        <v>262</v>
      </c>
      <c r="CY148" s="316"/>
      <c r="CZ148" s="316"/>
      <c r="DA148" s="316"/>
      <c r="DB148" s="316"/>
      <c r="DC148" s="316"/>
      <c r="DD148" s="316"/>
      <c r="DE148" s="316"/>
      <c r="DF148" s="204"/>
      <c r="DG148" s="13"/>
      <c r="DH148" s="13"/>
      <c r="DI148" s="77"/>
      <c r="DJ148" s="1"/>
      <c r="DK148" s="27"/>
      <c r="DL148" s="120"/>
      <c r="DM148" s="13"/>
      <c r="DN148" s="316" t="s">
        <v>263</v>
      </c>
      <c r="DO148" s="316"/>
      <c r="DP148" s="316"/>
      <c r="DQ148" s="316"/>
      <c r="DR148" s="316"/>
      <c r="DS148" s="316"/>
      <c r="DT148" s="316"/>
      <c r="DU148" s="316"/>
      <c r="DV148" s="316"/>
      <c r="DW148" s="13"/>
      <c r="DX148" s="13"/>
      <c r="DY148" s="13"/>
      <c r="DZ148" s="13"/>
      <c r="EA148" s="77"/>
      <c r="EB148" s="1"/>
      <c r="EC148" s="27"/>
      <c r="ED148" s="120"/>
      <c r="EE148" s="13"/>
      <c r="EF148" s="316" t="s">
        <v>264</v>
      </c>
      <c r="EG148" s="316"/>
      <c r="EH148" s="316"/>
      <c r="EI148" s="316"/>
      <c r="EJ148" s="316"/>
      <c r="EK148" s="316"/>
      <c r="EL148" s="316"/>
      <c r="EM148" s="282"/>
      <c r="EN148" s="13"/>
      <c r="EO148" s="77"/>
      <c r="EP148" s="1"/>
      <c r="EQ148" s="27"/>
      <c r="ER148" s="120"/>
      <c r="ES148" s="13"/>
      <c r="ET148" s="316" t="s">
        <v>264</v>
      </c>
      <c r="EU148" s="316"/>
      <c r="EV148" s="316"/>
      <c r="EW148" s="316"/>
      <c r="EX148" s="316"/>
      <c r="EY148" s="316"/>
      <c r="EZ148" s="316"/>
      <c r="FA148" s="282"/>
      <c r="FB148" s="13"/>
      <c r="FC148" s="77"/>
      <c r="FD148" s="77"/>
      <c r="FE148" s="1"/>
      <c r="FF148" s="27"/>
      <c r="FG148" s="120"/>
      <c r="FH148" s="13"/>
      <c r="FI148" s="316" t="s">
        <v>265</v>
      </c>
      <c r="FJ148" s="316"/>
      <c r="FK148" s="316"/>
      <c r="FL148" s="316"/>
      <c r="FM148" s="316"/>
      <c r="FN148" s="13"/>
      <c r="FO148" s="13"/>
      <c r="FP148" s="26"/>
      <c r="FQ148" s="1"/>
      <c r="FR148" s="1"/>
    </row>
    <row r="149" spans="2:174" x14ac:dyDescent="0.2">
      <c r="B149" s="25"/>
      <c r="C149" s="120"/>
      <c r="D149" s="13"/>
      <c r="E149" s="317" t="s">
        <v>250</v>
      </c>
      <c r="F149" s="317"/>
      <c r="G149" s="317"/>
      <c r="H149" s="317"/>
      <c r="I149" s="317"/>
      <c r="J149" s="317"/>
      <c r="K149" s="317"/>
      <c r="L149" s="317"/>
      <c r="M149" s="317"/>
      <c r="N149" s="317"/>
      <c r="O149" s="317"/>
      <c r="P149" s="317"/>
      <c r="Q149" s="317"/>
      <c r="R149" s="317"/>
      <c r="S149" s="317"/>
      <c r="T149" s="317"/>
      <c r="U149" s="317"/>
      <c r="V149" s="317"/>
      <c r="W149" s="317"/>
      <c r="X149" s="317"/>
      <c r="Y149" s="317"/>
      <c r="Z149" s="317"/>
      <c r="AA149" s="26"/>
      <c r="AC149" s="25"/>
      <c r="AD149" s="120"/>
      <c r="AE149" s="13"/>
      <c r="AF149" s="317" t="s">
        <v>251</v>
      </c>
      <c r="AG149" s="317"/>
      <c r="AH149" s="317"/>
      <c r="AI149" s="317"/>
      <c r="AJ149" s="317"/>
      <c r="AK149" s="317"/>
      <c r="AL149" s="317"/>
      <c r="AM149" s="317"/>
      <c r="AN149" s="317"/>
      <c r="AO149" s="317"/>
      <c r="AP149" s="317"/>
      <c r="AQ149" s="317"/>
      <c r="AR149" s="317"/>
      <c r="AS149" s="317"/>
      <c r="AT149" s="317"/>
      <c r="AU149" s="317"/>
      <c r="AV149" s="317"/>
      <c r="AW149" s="317"/>
      <c r="AX149" s="317"/>
      <c r="AY149" s="317"/>
      <c r="AZ149" s="317"/>
      <c r="BA149" s="317"/>
      <c r="BB149" s="26"/>
      <c r="BD149" s="25"/>
      <c r="BE149" s="120"/>
      <c r="BF149" s="13"/>
      <c r="BG149" s="317" t="s">
        <v>251</v>
      </c>
      <c r="BH149" s="317"/>
      <c r="BI149" s="317"/>
      <c r="BJ149" s="317"/>
      <c r="BK149" s="317"/>
      <c r="BL149" s="317"/>
      <c r="BM149" s="317"/>
      <c r="BN149" s="317"/>
      <c r="BO149" s="317"/>
      <c r="BP149" s="317"/>
      <c r="BQ149" s="317"/>
      <c r="BR149" s="317"/>
      <c r="BS149" s="317"/>
      <c r="BT149" s="317"/>
      <c r="BU149" s="317"/>
      <c r="BV149" s="317"/>
      <c r="BW149" s="317"/>
      <c r="BX149" s="317"/>
      <c r="BY149" s="317"/>
      <c r="BZ149" s="317"/>
      <c r="CA149" s="317"/>
      <c r="CB149" s="317"/>
      <c r="CC149" s="26"/>
      <c r="CE149" s="25"/>
      <c r="CF149" s="120"/>
      <c r="CG149" s="13"/>
      <c r="CH149" s="317" t="s">
        <v>250</v>
      </c>
      <c r="CI149" s="317"/>
      <c r="CJ149" s="317"/>
      <c r="CK149" s="317"/>
      <c r="CL149" s="317"/>
      <c r="CM149" s="317"/>
      <c r="CN149" s="317"/>
      <c r="CO149" s="317"/>
      <c r="CP149" s="194"/>
      <c r="CQ149" s="13"/>
      <c r="CR149" s="13"/>
      <c r="CS149" s="26"/>
      <c r="CT149" s="1"/>
      <c r="CU149" s="27"/>
      <c r="CV149" s="120"/>
      <c r="CW149" s="13"/>
      <c r="CX149" s="316" t="s">
        <v>251</v>
      </c>
      <c r="CY149" s="316"/>
      <c r="CZ149" s="316"/>
      <c r="DA149" s="316"/>
      <c r="DB149" s="316"/>
      <c r="DC149" s="316"/>
      <c r="DD149" s="316"/>
      <c r="DE149" s="316"/>
      <c r="DF149" s="204"/>
      <c r="DG149" s="13"/>
      <c r="DH149" s="13"/>
      <c r="DI149" s="77"/>
      <c r="DJ149" s="1"/>
      <c r="DK149" s="27"/>
      <c r="DL149" s="120"/>
      <c r="DM149" s="13"/>
      <c r="DN149" s="317" t="s">
        <v>250</v>
      </c>
      <c r="DO149" s="317"/>
      <c r="DP149" s="317"/>
      <c r="DQ149" s="317"/>
      <c r="DR149" s="317"/>
      <c r="DS149" s="317"/>
      <c r="DT149" s="317"/>
      <c r="DU149" s="317"/>
      <c r="DV149" s="317"/>
      <c r="DW149" s="13"/>
      <c r="DX149" s="13"/>
      <c r="DY149" s="13"/>
      <c r="DZ149" s="13"/>
      <c r="EA149" s="77"/>
      <c r="EB149" s="1"/>
      <c r="EC149" s="27"/>
      <c r="ED149" s="120"/>
      <c r="EE149" s="13"/>
      <c r="EF149" s="317" t="s">
        <v>250</v>
      </c>
      <c r="EG149" s="317"/>
      <c r="EH149" s="317"/>
      <c r="EI149" s="317"/>
      <c r="EJ149" s="317"/>
      <c r="EK149" s="317"/>
      <c r="EL149" s="317"/>
      <c r="EM149" s="280"/>
      <c r="EN149" s="13"/>
      <c r="EO149" s="77"/>
      <c r="EP149" s="1"/>
      <c r="EQ149" s="27"/>
      <c r="ER149" s="120"/>
      <c r="ES149" s="13"/>
      <c r="ET149" s="317" t="s">
        <v>250</v>
      </c>
      <c r="EU149" s="317"/>
      <c r="EV149" s="317"/>
      <c r="EW149" s="317"/>
      <c r="EX149" s="317"/>
      <c r="EY149" s="317"/>
      <c r="EZ149" s="317"/>
      <c r="FA149" s="280"/>
      <c r="FB149" s="13"/>
      <c r="FC149" s="77"/>
      <c r="FD149" s="77"/>
      <c r="FE149" s="1"/>
      <c r="FF149" s="27"/>
      <c r="FG149" s="120"/>
      <c r="FH149" s="13"/>
      <c r="FI149" s="316" t="s">
        <v>257</v>
      </c>
      <c r="FJ149" s="316"/>
      <c r="FK149" s="316"/>
      <c r="FL149" s="316"/>
      <c r="FM149" s="316"/>
      <c r="FN149" s="13"/>
      <c r="FO149" s="13"/>
      <c r="FP149" s="26"/>
      <c r="FQ149" s="1"/>
      <c r="FR149" s="1"/>
    </row>
    <row r="150" spans="2:174" x14ac:dyDescent="0.2">
      <c r="B150" s="25"/>
      <c r="C150" s="120"/>
      <c r="D150" s="13"/>
      <c r="E150" s="317" t="s">
        <v>3</v>
      </c>
      <c r="F150" s="317"/>
      <c r="G150" s="317"/>
      <c r="H150" s="317"/>
      <c r="I150" s="317"/>
      <c r="J150" s="317"/>
      <c r="K150" s="317"/>
      <c r="L150" s="317"/>
      <c r="M150" s="317"/>
      <c r="N150" s="317"/>
      <c r="O150" s="317"/>
      <c r="P150" s="317"/>
      <c r="Q150" s="317"/>
      <c r="R150" s="317"/>
      <c r="S150" s="317"/>
      <c r="T150" s="317"/>
      <c r="U150" s="317"/>
      <c r="V150" s="317"/>
      <c r="W150" s="317"/>
      <c r="X150" s="317"/>
      <c r="Y150" s="317"/>
      <c r="Z150" s="317"/>
      <c r="AA150" s="26"/>
      <c r="AC150" s="25"/>
      <c r="AD150" s="120"/>
      <c r="AE150" s="13"/>
      <c r="AF150" s="317" t="s">
        <v>3</v>
      </c>
      <c r="AG150" s="317"/>
      <c r="AH150" s="317"/>
      <c r="AI150" s="317"/>
      <c r="AJ150" s="317"/>
      <c r="AK150" s="317"/>
      <c r="AL150" s="317"/>
      <c r="AM150" s="317"/>
      <c r="AN150" s="317"/>
      <c r="AO150" s="317"/>
      <c r="AP150" s="317"/>
      <c r="AQ150" s="317"/>
      <c r="AR150" s="317"/>
      <c r="AS150" s="317"/>
      <c r="AT150" s="317"/>
      <c r="AU150" s="317"/>
      <c r="AV150" s="317"/>
      <c r="AW150" s="317"/>
      <c r="AX150" s="317"/>
      <c r="AY150" s="317"/>
      <c r="AZ150" s="317"/>
      <c r="BA150" s="317"/>
      <c r="BB150" s="26"/>
      <c r="BD150" s="25"/>
      <c r="BE150" s="120"/>
      <c r="BF150" s="13"/>
      <c r="BG150" s="317" t="s">
        <v>3</v>
      </c>
      <c r="BH150" s="317"/>
      <c r="BI150" s="317"/>
      <c r="BJ150" s="317"/>
      <c r="BK150" s="317"/>
      <c r="BL150" s="317"/>
      <c r="BM150" s="317"/>
      <c r="BN150" s="317"/>
      <c r="BO150" s="317"/>
      <c r="BP150" s="317"/>
      <c r="BQ150" s="317"/>
      <c r="BR150" s="317"/>
      <c r="BS150" s="317"/>
      <c r="BT150" s="317"/>
      <c r="BU150" s="317"/>
      <c r="BV150" s="317"/>
      <c r="BW150" s="317"/>
      <c r="BX150" s="317"/>
      <c r="BY150" s="317"/>
      <c r="BZ150" s="317"/>
      <c r="CA150" s="317"/>
      <c r="CB150" s="317"/>
      <c r="CC150" s="26"/>
      <c r="CE150" s="25"/>
      <c r="CF150" s="120"/>
      <c r="CG150" s="13"/>
      <c r="CH150" s="317" t="s">
        <v>3</v>
      </c>
      <c r="CI150" s="317"/>
      <c r="CJ150" s="317"/>
      <c r="CK150" s="317"/>
      <c r="CL150" s="317"/>
      <c r="CM150" s="317"/>
      <c r="CN150" s="317"/>
      <c r="CO150" s="317"/>
      <c r="CP150" s="194"/>
      <c r="CQ150" s="13"/>
      <c r="CR150" s="13"/>
      <c r="CS150" s="26"/>
      <c r="CT150" s="1"/>
      <c r="CU150" s="27"/>
      <c r="CV150" s="120"/>
      <c r="CW150" s="29"/>
      <c r="CX150" s="309" t="s">
        <v>3</v>
      </c>
      <c r="CY150" s="309"/>
      <c r="CZ150" s="309"/>
      <c r="DA150" s="309"/>
      <c r="DB150" s="309"/>
      <c r="DC150" s="309"/>
      <c r="DD150" s="309"/>
      <c r="DE150" s="309"/>
      <c r="DF150" s="205"/>
      <c r="DG150" s="29"/>
      <c r="DH150" s="29"/>
      <c r="DI150" s="77"/>
      <c r="DJ150" s="1"/>
      <c r="DK150" s="27"/>
      <c r="DL150" s="120"/>
      <c r="DM150" s="29"/>
      <c r="DN150" s="309" t="s">
        <v>3</v>
      </c>
      <c r="DO150" s="309"/>
      <c r="DP150" s="309"/>
      <c r="DQ150" s="309"/>
      <c r="DR150" s="309"/>
      <c r="DS150" s="309"/>
      <c r="DT150" s="309"/>
      <c r="DU150" s="309"/>
      <c r="DV150" s="309"/>
      <c r="DW150" s="29"/>
      <c r="DX150" s="29"/>
      <c r="DY150" s="29"/>
      <c r="DZ150" s="29"/>
      <c r="EA150" s="77"/>
      <c r="EB150" s="1"/>
      <c r="EC150" s="27"/>
      <c r="ED150" s="120"/>
      <c r="EE150" s="29"/>
      <c r="EF150" s="309" t="s">
        <v>3</v>
      </c>
      <c r="EG150" s="309"/>
      <c r="EH150" s="309"/>
      <c r="EI150" s="309"/>
      <c r="EJ150" s="309"/>
      <c r="EK150" s="309"/>
      <c r="EL150" s="309"/>
      <c r="EM150" s="281"/>
      <c r="EN150" s="29"/>
      <c r="EO150" s="77"/>
      <c r="EP150" s="1"/>
      <c r="EQ150" s="27"/>
      <c r="ER150" s="120"/>
      <c r="ES150" s="29"/>
      <c r="ET150" s="309" t="s">
        <v>3</v>
      </c>
      <c r="EU150" s="309"/>
      <c r="EV150" s="309"/>
      <c r="EW150" s="309"/>
      <c r="EX150" s="309"/>
      <c r="EY150" s="309"/>
      <c r="EZ150" s="309"/>
      <c r="FA150" s="281"/>
      <c r="FB150" s="29"/>
      <c r="FC150" s="77"/>
      <c r="FD150" s="77"/>
      <c r="FE150" s="1"/>
      <c r="FF150" s="27"/>
      <c r="FG150" s="120"/>
      <c r="FH150" s="13"/>
      <c r="FI150" s="316" t="s">
        <v>227</v>
      </c>
      <c r="FJ150" s="316"/>
      <c r="FK150" s="316"/>
      <c r="FL150" s="316"/>
      <c r="FM150" s="316"/>
      <c r="FN150" s="13"/>
      <c r="FO150" s="13"/>
      <c r="FP150" s="26"/>
      <c r="FQ150" s="1"/>
      <c r="FR150" s="1"/>
    </row>
    <row r="151" spans="2:174" x14ac:dyDescent="0.2">
      <c r="B151" s="30"/>
      <c r="C151" s="121"/>
      <c r="D151" s="194"/>
      <c r="E151" s="204"/>
      <c r="F151" s="204"/>
      <c r="G151" s="204"/>
      <c r="H151" s="204"/>
      <c r="I151" s="18"/>
      <c r="J151" s="204"/>
      <c r="K151" s="18"/>
      <c r="L151" s="18"/>
      <c r="M151" s="204"/>
      <c r="N151" s="18"/>
      <c r="O151" s="115"/>
      <c r="P151" s="204"/>
      <c r="Q151" s="115"/>
      <c r="R151" s="115"/>
      <c r="S151" s="204"/>
      <c r="T151" s="115"/>
      <c r="U151" s="18"/>
      <c r="V151" s="204"/>
      <c r="W151" s="18"/>
      <c r="X151" s="18"/>
      <c r="Y151" s="204"/>
      <c r="Z151" s="18"/>
      <c r="AA151" s="26"/>
      <c r="AC151" s="30"/>
      <c r="AD151" s="121"/>
      <c r="AE151" s="194"/>
      <c r="AF151" s="204"/>
      <c r="AG151" s="204"/>
      <c r="AH151" s="204"/>
      <c r="AI151" s="204"/>
      <c r="AJ151" s="204"/>
      <c r="AK151" s="204"/>
      <c r="AL151" s="204"/>
      <c r="AM151" s="204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6"/>
      <c r="BD151" s="30"/>
      <c r="BE151" s="121"/>
      <c r="BF151" s="19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  <c r="BZ151" s="204"/>
      <c r="CA151" s="204"/>
      <c r="CB151" s="204"/>
      <c r="CC151" s="26"/>
      <c r="CE151" s="30"/>
      <c r="CF151" s="121"/>
      <c r="CG151" s="113"/>
      <c r="CH151" s="115"/>
      <c r="CI151" s="115"/>
      <c r="CJ151" s="115"/>
      <c r="CK151" s="204"/>
      <c r="CL151" s="140"/>
      <c r="CM151" s="115"/>
      <c r="CN151" s="115"/>
      <c r="CO151" s="8"/>
      <c r="CP151" s="8"/>
      <c r="CQ151" s="8"/>
      <c r="CR151" s="8"/>
      <c r="CS151" s="26"/>
      <c r="CT151" s="1"/>
      <c r="CU151" s="27"/>
      <c r="CV151" s="120"/>
      <c r="CW151" s="29"/>
      <c r="CX151" s="114"/>
      <c r="CY151" s="114"/>
      <c r="CZ151" s="205"/>
      <c r="DA151" s="114"/>
      <c r="DB151" s="146"/>
      <c r="DC151" s="114"/>
      <c r="DD151" s="114"/>
      <c r="DE151" s="114"/>
      <c r="DF151" s="205"/>
      <c r="DG151" s="29"/>
      <c r="DH151" s="29"/>
      <c r="DI151" s="77"/>
      <c r="DJ151" s="1"/>
      <c r="DK151" s="27"/>
      <c r="DL151" s="120"/>
      <c r="DM151" s="29"/>
      <c r="DN151" s="114"/>
      <c r="DO151" s="114"/>
      <c r="DP151" s="114"/>
      <c r="DQ151" s="205"/>
      <c r="DR151" s="205"/>
      <c r="DS151" s="146"/>
      <c r="DT151" s="114"/>
      <c r="DU151" s="114"/>
      <c r="DV151" s="114"/>
      <c r="DW151" s="29"/>
      <c r="DX151" s="29"/>
      <c r="DY151" s="29"/>
      <c r="DZ151" s="29"/>
      <c r="EA151" s="77"/>
      <c r="EB151" s="1"/>
      <c r="EC151" s="27"/>
      <c r="ED151" s="120"/>
      <c r="EE151" s="29"/>
      <c r="EF151" s="281"/>
      <c r="EG151" s="281"/>
      <c r="EH151" s="281"/>
      <c r="EI151" s="146"/>
      <c r="EJ151" s="281"/>
      <c r="EK151" s="281"/>
      <c r="EL151" s="281"/>
      <c r="EM151" s="281"/>
      <c r="EN151" s="29"/>
      <c r="EO151" s="77"/>
      <c r="EP151" s="1"/>
      <c r="EQ151" s="27"/>
      <c r="ER151" s="120"/>
      <c r="ES151" s="29"/>
      <c r="ET151" s="281"/>
      <c r="EU151" s="281"/>
      <c r="EV151" s="281"/>
      <c r="EW151" s="146"/>
      <c r="EX151" s="281"/>
      <c r="EY151" s="281"/>
      <c r="EZ151" s="281"/>
      <c r="FA151" s="281"/>
      <c r="FB151" s="29"/>
      <c r="FC151" s="77"/>
      <c r="FD151" s="77"/>
      <c r="FE151" s="1"/>
      <c r="FF151" s="27"/>
      <c r="FG151" s="151"/>
      <c r="FH151" s="14"/>
      <c r="FI151" s="342"/>
      <c r="FJ151" s="342"/>
      <c r="FK151" s="342"/>
      <c r="FL151" s="342"/>
      <c r="FM151" s="342"/>
      <c r="FN151" s="342"/>
      <c r="FO151" s="342"/>
      <c r="FP151" s="26"/>
      <c r="FQ151" s="1"/>
      <c r="FR151" s="1"/>
    </row>
    <row r="152" spans="2:174" x14ac:dyDescent="0.2">
      <c r="B152" s="30"/>
      <c r="C152" s="121"/>
      <c r="D152" s="14" t="s">
        <v>4</v>
      </c>
      <c r="E152" s="361" t="s">
        <v>389</v>
      </c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43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26"/>
      <c r="AC152" s="30"/>
      <c r="AD152" s="121"/>
      <c r="AE152" s="14" t="s">
        <v>4</v>
      </c>
      <c r="AF152" s="310" t="str">
        <f>+E152</f>
        <v>3.1.2.0.0  Entidades Paramunicipales Empresariales No Financieras Con Participacion Estatal Mayoritaria</v>
      </c>
      <c r="AG152" s="310"/>
      <c r="AH152" s="310"/>
      <c r="AI152" s="310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26"/>
      <c r="BD152" s="30"/>
      <c r="BE152" s="121"/>
      <c r="BF152" s="14" t="s">
        <v>4</v>
      </c>
      <c r="BG152" s="310" t="str">
        <f>+AF152</f>
        <v>3.1.2.0.0  Entidades Paramunicipales Empresariales No Financieras Con Participacion Estatal Mayoritaria</v>
      </c>
      <c r="BH152" s="310"/>
      <c r="BI152" s="310"/>
      <c r="BJ152" s="310"/>
      <c r="BK152" s="310"/>
      <c r="BL152" s="310"/>
      <c r="BM152" s="310"/>
      <c r="BN152" s="310"/>
      <c r="BO152" s="310"/>
      <c r="BP152" s="310"/>
      <c r="BQ152" s="310"/>
      <c r="BR152" s="310"/>
      <c r="BS152" s="310"/>
      <c r="BT152" s="310"/>
      <c r="BU152" s="310"/>
      <c r="BV152" s="310"/>
      <c r="BW152" s="310"/>
      <c r="BX152" s="310"/>
      <c r="BY152" s="310"/>
      <c r="BZ152" s="310"/>
      <c r="CA152" s="310"/>
      <c r="CB152" s="310"/>
      <c r="CC152" s="26"/>
      <c r="CE152" s="30"/>
      <c r="CF152" s="121"/>
      <c r="CG152" s="14" t="s">
        <v>4</v>
      </c>
      <c r="CH152" s="310" t="str">
        <f>+E152</f>
        <v>3.1.2.0.0  Entidades Paramunicipales Empresariales No Financieras Con Participacion Estatal Mayoritaria</v>
      </c>
      <c r="CI152" s="310"/>
      <c r="CJ152" s="310"/>
      <c r="CK152" s="310"/>
      <c r="CL152" s="310"/>
      <c r="CM152" s="310"/>
      <c r="CN152" s="310"/>
      <c r="CO152" s="310"/>
      <c r="CP152" s="310"/>
      <c r="CQ152" s="310"/>
      <c r="CR152" s="8"/>
      <c r="CS152" s="26"/>
      <c r="CT152" s="1"/>
      <c r="CU152" s="27"/>
      <c r="CV152" s="151"/>
      <c r="CW152" s="14" t="s">
        <v>4</v>
      </c>
      <c r="CX152" s="310" t="str">
        <f>+E152</f>
        <v>3.1.2.0.0  Entidades Paramunicipales Empresariales No Financieras Con Participacion Estatal Mayoritaria</v>
      </c>
      <c r="CY152" s="310"/>
      <c r="CZ152" s="310"/>
      <c r="DA152" s="310"/>
      <c r="DB152" s="310"/>
      <c r="DC152" s="310"/>
      <c r="DD152" s="310"/>
      <c r="DE152" s="310"/>
      <c r="DF152" s="310"/>
      <c r="DG152" s="310"/>
      <c r="DH152" s="8"/>
      <c r="DI152" s="77"/>
      <c r="DJ152" s="1"/>
      <c r="DK152" s="27"/>
      <c r="DL152" s="151"/>
      <c r="DM152" s="14" t="s">
        <v>4</v>
      </c>
      <c r="DN152" s="310" t="str">
        <f>+E152</f>
        <v>3.1.2.0.0  Entidades Paramunicipales Empresariales No Financieras Con Participacion Estatal Mayoritaria</v>
      </c>
      <c r="DO152" s="310"/>
      <c r="DP152" s="310"/>
      <c r="DQ152" s="310"/>
      <c r="DR152" s="310"/>
      <c r="DS152" s="310"/>
      <c r="DT152" s="310"/>
      <c r="DU152" s="310"/>
      <c r="DV152" s="310"/>
      <c r="DW152" s="310"/>
      <c r="DX152" s="249"/>
      <c r="DY152" s="249"/>
      <c r="DZ152" s="8"/>
      <c r="EA152" s="77"/>
      <c r="EB152" s="1"/>
      <c r="EC152" s="27"/>
      <c r="ED152" s="151"/>
      <c r="EE152" s="14" t="s">
        <v>4</v>
      </c>
      <c r="EF152" s="310" t="str">
        <f>+E152</f>
        <v>3.1.2.0.0  Entidades Paramunicipales Empresariales No Financieras Con Participacion Estatal Mayoritaria</v>
      </c>
      <c r="EG152" s="310"/>
      <c r="EH152" s="310"/>
      <c r="EI152" s="310"/>
      <c r="EJ152" s="310"/>
      <c r="EK152" s="310"/>
      <c r="EL152" s="310"/>
      <c r="EM152" s="310"/>
      <c r="EN152" s="8"/>
      <c r="EO152" s="77"/>
      <c r="EP152" s="1"/>
      <c r="EQ152" s="27"/>
      <c r="ER152" s="151"/>
      <c r="ES152" s="14" t="s">
        <v>4</v>
      </c>
      <c r="ET152" s="310" t="str">
        <f>+E152</f>
        <v>3.1.2.0.0  Entidades Paramunicipales Empresariales No Financieras Con Participacion Estatal Mayoritaria</v>
      </c>
      <c r="EU152" s="310"/>
      <c r="EV152" s="310"/>
      <c r="EW152" s="310"/>
      <c r="EX152" s="310"/>
      <c r="EY152" s="310"/>
      <c r="EZ152" s="310"/>
      <c r="FA152" s="310"/>
      <c r="FB152" s="8"/>
      <c r="FC152" s="77"/>
      <c r="FD152" s="77"/>
      <c r="FE152" s="1"/>
      <c r="FF152" s="27"/>
      <c r="FG152" s="151"/>
      <c r="FH152" s="14" t="s">
        <v>4</v>
      </c>
      <c r="FI152" s="310" t="str">
        <f>+EF152</f>
        <v>3.1.2.0.0  Entidades Paramunicipales Empresariales No Financieras Con Participacion Estatal Mayoritaria</v>
      </c>
      <c r="FJ152" s="310"/>
      <c r="FK152" s="310"/>
      <c r="FL152" s="310"/>
      <c r="FM152" s="310"/>
      <c r="FN152" s="32"/>
      <c r="FO152" s="32"/>
      <c r="FP152" s="26"/>
      <c r="FQ152" s="1"/>
      <c r="FR152" s="1"/>
    </row>
    <row r="153" spans="2:174" x14ac:dyDescent="0.2">
      <c r="B153" s="33"/>
      <c r="C153" s="122"/>
      <c r="D153" s="15"/>
      <c r="E153" s="15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26"/>
      <c r="AC153" s="33"/>
      <c r="AD153" s="122"/>
      <c r="AE153" s="15"/>
      <c r="AF153" s="15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26"/>
      <c r="BD153" s="33"/>
      <c r="BE153" s="122"/>
      <c r="BF153" s="15"/>
      <c r="BG153" s="15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26"/>
      <c r="CE153" s="33"/>
      <c r="CF153" s="122"/>
      <c r="CG153" s="15"/>
      <c r="CH153" s="15"/>
      <c r="CI153" s="34"/>
      <c r="CJ153" s="34"/>
      <c r="CK153" s="34"/>
      <c r="CL153" s="141"/>
      <c r="CM153" s="6"/>
      <c r="CN153" s="6"/>
      <c r="CO153" s="8"/>
      <c r="CP153" s="8"/>
      <c r="CQ153" s="8"/>
      <c r="CR153" s="8"/>
      <c r="CS153" s="26"/>
      <c r="CT153" s="1"/>
      <c r="CU153" s="27"/>
      <c r="CV153" s="152"/>
      <c r="CW153" s="29"/>
      <c r="CX153" s="29"/>
      <c r="CY153" s="29"/>
      <c r="CZ153" s="29"/>
      <c r="DA153" s="29"/>
      <c r="DB153" s="147"/>
      <c r="DC153" s="29"/>
      <c r="DD153" s="29"/>
      <c r="DE153" s="29"/>
      <c r="DF153" s="29"/>
      <c r="DG153" s="29"/>
      <c r="DH153" s="8"/>
      <c r="DI153" s="77"/>
      <c r="DJ153" s="1"/>
      <c r="DK153" s="27"/>
      <c r="DL153" s="152"/>
      <c r="DM153" s="29"/>
      <c r="DN153" s="29"/>
      <c r="DO153" s="29"/>
      <c r="DP153" s="29"/>
      <c r="DQ153" s="29"/>
      <c r="DR153" s="29"/>
      <c r="DS153" s="147"/>
      <c r="DT153" s="29"/>
      <c r="DU153" s="29"/>
      <c r="DV153" s="29"/>
      <c r="DW153" s="29"/>
      <c r="DX153" s="29"/>
      <c r="DY153" s="29"/>
      <c r="DZ153" s="8"/>
      <c r="EA153" s="77"/>
      <c r="EB153" s="1"/>
      <c r="EC153" s="27"/>
      <c r="ED153" s="154"/>
      <c r="EE153" s="35"/>
      <c r="EF153" s="2"/>
      <c r="EG153" s="36"/>
      <c r="EH153" s="36"/>
      <c r="EI153" s="161"/>
      <c r="EJ153" s="8"/>
      <c r="EK153" s="8"/>
      <c r="EL153" s="8"/>
      <c r="EM153" s="8"/>
      <c r="EN153" s="8"/>
      <c r="EO153" s="26"/>
      <c r="EP153" s="1"/>
      <c r="EQ153" s="27"/>
      <c r="ER153" s="154"/>
      <c r="ES153" s="35"/>
      <c r="ET153" s="2"/>
      <c r="EU153" s="36"/>
      <c r="EV153" s="36"/>
      <c r="EW153" s="161"/>
      <c r="EX153" s="8"/>
      <c r="EY153" s="8"/>
      <c r="EZ153" s="8"/>
      <c r="FA153" s="8"/>
      <c r="FB153" s="8"/>
      <c r="FC153" s="26"/>
      <c r="FD153" s="26"/>
      <c r="FE153" s="1"/>
      <c r="FF153" s="27"/>
      <c r="FG153" s="151"/>
      <c r="FH153" s="31"/>
      <c r="FI153" s="31" t="s">
        <v>228</v>
      </c>
      <c r="FJ153" s="31"/>
      <c r="FK153" s="31"/>
      <c r="FL153" s="31"/>
      <c r="FM153" s="31"/>
      <c r="FN153" s="31"/>
      <c r="FO153" s="31"/>
      <c r="FP153" s="26"/>
      <c r="FQ153" s="1"/>
      <c r="FR153" s="1"/>
    </row>
    <row r="154" spans="2:174" ht="13.9" customHeight="1" x14ac:dyDescent="0.2">
      <c r="B154" s="33"/>
      <c r="C154" s="123"/>
      <c r="D154" s="333" t="s">
        <v>5</v>
      </c>
      <c r="E154" s="344"/>
      <c r="F154" s="347" t="s">
        <v>390</v>
      </c>
      <c r="G154" s="347"/>
      <c r="H154" s="348"/>
      <c r="I154" s="347" t="s">
        <v>391</v>
      </c>
      <c r="J154" s="347"/>
      <c r="K154" s="348"/>
      <c r="L154" s="347" t="s">
        <v>392</v>
      </c>
      <c r="M154" s="347"/>
      <c r="N154" s="348"/>
      <c r="O154" s="351" t="s">
        <v>393</v>
      </c>
      <c r="P154" s="336"/>
      <c r="Q154" s="352"/>
      <c r="R154" s="351" t="s">
        <v>394</v>
      </c>
      <c r="S154" s="336"/>
      <c r="T154" s="352"/>
      <c r="U154" s="351" t="s">
        <v>395</v>
      </c>
      <c r="V154" s="336"/>
      <c r="W154" s="352"/>
      <c r="X154" s="348" t="s">
        <v>239</v>
      </c>
      <c r="Y154" s="356"/>
      <c r="Z154" s="357"/>
      <c r="AA154" s="39"/>
      <c r="AC154" s="33"/>
      <c r="AD154" s="123"/>
      <c r="AE154" s="333" t="s">
        <v>5</v>
      </c>
      <c r="AF154" s="344"/>
      <c r="AG154" s="347" t="str">
        <f>+F154</f>
        <v>3.1.2.0.0 
Descentralizado 31</v>
      </c>
      <c r="AH154" s="347"/>
      <c r="AI154" s="348"/>
      <c r="AJ154" s="347" t="str">
        <f>+I154</f>
        <v>3.1.2.0.0 
Descentralizado 32</v>
      </c>
      <c r="AK154" s="347"/>
      <c r="AL154" s="348"/>
      <c r="AM154" s="347" t="str">
        <f>+L154</f>
        <v>3.1.2.0.0 
Descentralizado 33</v>
      </c>
      <c r="AN154" s="347"/>
      <c r="AO154" s="348"/>
      <c r="AP154" s="347" t="str">
        <f>+O154</f>
        <v>3.1.2.0.0 
Descentralizado 34</v>
      </c>
      <c r="AQ154" s="347"/>
      <c r="AR154" s="348"/>
      <c r="AS154" s="347" t="str">
        <f>+R154</f>
        <v>3.1.2.0.0 
Descentralizado 35</v>
      </c>
      <c r="AT154" s="347"/>
      <c r="AU154" s="348"/>
      <c r="AV154" s="347" t="str">
        <f>+U154</f>
        <v>3.1.2.0.0 
Descentralizado 36</v>
      </c>
      <c r="AW154" s="347"/>
      <c r="AX154" s="348"/>
      <c r="AY154" s="348" t="s">
        <v>239</v>
      </c>
      <c r="AZ154" s="356"/>
      <c r="BA154" s="357"/>
      <c r="BB154" s="39"/>
      <c r="BD154" s="33"/>
      <c r="BE154" s="123"/>
      <c r="BF154" s="333" t="s">
        <v>5</v>
      </c>
      <c r="BG154" s="344"/>
      <c r="BH154" s="347" t="str">
        <f>+F154</f>
        <v>3.1.2.0.0 
Descentralizado 31</v>
      </c>
      <c r="BI154" s="347"/>
      <c r="BJ154" s="348"/>
      <c r="BK154" s="347" t="str">
        <f>+I154</f>
        <v>3.1.2.0.0 
Descentralizado 32</v>
      </c>
      <c r="BL154" s="347"/>
      <c r="BM154" s="348"/>
      <c r="BN154" s="347" t="str">
        <f>+L154</f>
        <v>3.1.2.0.0 
Descentralizado 33</v>
      </c>
      <c r="BO154" s="347"/>
      <c r="BP154" s="348"/>
      <c r="BQ154" s="347" t="str">
        <f>+O154</f>
        <v>3.1.2.0.0 
Descentralizado 34</v>
      </c>
      <c r="BR154" s="347"/>
      <c r="BS154" s="348"/>
      <c r="BT154" s="347" t="str">
        <f>+R154</f>
        <v>3.1.2.0.0 
Descentralizado 35</v>
      </c>
      <c r="BU154" s="347"/>
      <c r="BV154" s="348"/>
      <c r="BW154" s="347" t="str">
        <f>+U154</f>
        <v>3.1.2.0.0 
Descentralizado 36</v>
      </c>
      <c r="BX154" s="347"/>
      <c r="BY154" s="348"/>
      <c r="BZ154" s="348" t="s">
        <v>239</v>
      </c>
      <c r="CA154" s="356"/>
      <c r="CB154" s="357"/>
      <c r="CC154" s="39"/>
      <c r="CE154" s="168"/>
      <c r="CF154" s="138"/>
      <c r="CG154" s="329" t="s">
        <v>5</v>
      </c>
      <c r="CH154" s="329"/>
      <c r="CI154" s="37">
        <v>2016</v>
      </c>
      <c r="CJ154" s="37">
        <v>2015</v>
      </c>
      <c r="CK154" s="37">
        <v>2014</v>
      </c>
      <c r="CL154" s="142"/>
      <c r="CM154" s="329" t="s">
        <v>5</v>
      </c>
      <c r="CN154" s="329"/>
      <c r="CO154" s="37">
        <v>2016</v>
      </c>
      <c r="CP154" s="37">
        <v>2015</v>
      </c>
      <c r="CQ154" s="37">
        <v>2014</v>
      </c>
      <c r="CR154" s="38"/>
      <c r="CS154" s="169"/>
      <c r="CT154" s="104"/>
      <c r="CU154" s="170"/>
      <c r="CV154" s="138"/>
      <c r="CW154" s="329" t="s">
        <v>5</v>
      </c>
      <c r="CX154" s="329"/>
      <c r="CY154" s="37">
        <v>2016</v>
      </c>
      <c r="CZ154" s="37">
        <v>2015</v>
      </c>
      <c r="DA154" s="37">
        <v>2014</v>
      </c>
      <c r="DB154" s="142"/>
      <c r="DC154" s="329" t="s">
        <v>5</v>
      </c>
      <c r="DD154" s="329"/>
      <c r="DE154" s="37">
        <v>2016</v>
      </c>
      <c r="DF154" s="37">
        <v>2015</v>
      </c>
      <c r="DG154" s="37">
        <v>2014</v>
      </c>
      <c r="DH154" s="38"/>
      <c r="DI154" s="40"/>
      <c r="DJ154" s="104"/>
      <c r="DK154" s="170"/>
      <c r="DL154" s="138"/>
      <c r="DM154" s="329" t="s">
        <v>5</v>
      </c>
      <c r="DN154" s="329"/>
      <c r="DO154" s="37" t="s">
        <v>198</v>
      </c>
      <c r="DP154" s="37" t="s">
        <v>199</v>
      </c>
      <c r="DQ154" s="37" t="s">
        <v>198</v>
      </c>
      <c r="DR154" s="37" t="s">
        <v>199</v>
      </c>
      <c r="DS154" s="142"/>
      <c r="DT154" s="329" t="s">
        <v>5</v>
      </c>
      <c r="DU154" s="329"/>
      <c r="DV154" s="37" t="s">
        <v>198</v>
      </c>
      <c r="DW154" s="37" t="s">
        <v>199</v>
      </c>
      <c r="DX154" s="37" t="s">
        <v>198</v>
      </c>
      <c r="DY154" s="37" t="s">
        <v>199</v>
      </c>
      <c r="DZ154" s="38"/>
      <c r="EA154" s="40"/>
      <c r="EB154" s="104"/>
      <c r="EC154" s="170"/>
      <c r="ED154" s="155"/>
      <c r="EE154" s="311" t="s">
        <v>5</v>
      </c>
      <c r="EF154" s="311"/>
      <c r="EG154" s="37">
        <v>2016</v>
      </c>
      <c r="EH154" s="37">
        <v>2015</v>
      </c>
      <c r="EI154" s="162"/>
      <c r="EJ154" s="311" t="s">
        <v>5</v>
      </c>
      <c r="EK154" s="311"/>
      <c r="EL154" s="37">
        <v>2016</v>
      </c>
      <c r="EM154" s="37">
        <v>2015</v>
      </c>
      <c r="EN154" s="43"/>
      <c r="EO154" s="171"/>
      <c r="EP154" s="104"/>
      <c r="EQ154" s="170"/>
      <c r="ER154" s="155"/>
      <c r="ES154" s="311" t="s">
        <v>5</v>
      </c>
      <c r="ET154" s="311"/>
      <c r="EU154" s="37">
        <v>2016</v>
      </c>
      <c r="EV154" s="37">
        <v>2015</v>
      </c>
      <c r="EW154" s="162"/>
      <c r="EX154" s="311" t="s">
        <v>5</v>
      </c>
      <c r="EY154" s="311"/>
      <c r="EZ154" s="37">
        <v>2016</v>
      </c>
      <c r="FA154" s="37">
        <v>2015</v>
      </c>
      <c r="FB154" s="43"/>
      <c r="FC154" s="171"/>
      <c r="FD154" s="171"/>
      <c r="FE154" s="104"/>
      <c r="FF154" s="27"/>
      <c r="FG154" s="330"/>
      <c r="FH154" s="333" t="s">
        <v>5</v>
      </c>
      <c r="FI154" s="333"/>
      <c r="FJ154" s="336" t="s">
        <v>144</v>
      </c>
      <c r="FK154" s="336" t="s">
        <v>229</v>
      </c>
      <c r="FL154" s="336" t="s">
        <v>230</v>
      </c>
      <c r="FM154" s="336" t="s">
        <v>231</v>
      </c>
      <c r="FN154" s="336" t="s">
        <v>232</v>
      </c>
      <c r="FO154" s="339"/>
      <c r="FP154" s="26"/>
      <c r="FQ154" s="1"/>
      <c r="FR154" s="1"/>
    </row>
    <row r="155" spans="2:174" ht="27.6" customHeight="1" x14ac:dyDescent="0.2">
      <c r="B155" s="33"/>
      <c r="C155" s="124"/>
      <c r="D155" s="334"/>
      <c r="E155" s="345"/>
      <c r="F155" s="349"/>
      <c r="G155" s="349"/>
      <c r="H155" s="350"/>
      <c r="I155" s="349"/>
      <c r="J155" s="349"/>
      <c r="K155" s="350"/>
      <c r="L155" s="349"/>
      <c r="M155" s="349"/>
      <c r="N155" s="350"/>
      <c r="O155" s="353"/>
      <c r="P155" s="354"/>
      <c r="Q155" s="355"/>
      <c r="R155" s="353"/>
      <c r="S155" s="354"/>
      <c r="T155" s="355"/>
      <c r="U155" s="353"/>
      <c r="V155" s="354"/>
      <c r="W155" s="355"/>
      <c r="X155" s="350"/>
      <c r="Y155" s="358"/>
      <c r="Z155" s="359"/>
      <c r="AA155" s="39"/>
      <c r="AC155" s="33"/>
      <c r="AD155" s="124"/>
      <c r="AE155" s="334"/>
      <c r="AF155" s="345"/>
      <c r="AG155" s="349"/>
      <c r="AH155" s="349"/>
      <c r="AI155" s="350"/>
      <c r="AJ155" s="349"/>
      <c r="AK155" s="349"/>
      <c r="AL155" s="350"/>
      <c r="AM155" s="349"/>
      <c r="AN155" s="349"/>
      <c r="AO155" s="350"/>
      <c r="AP155" s="349"/>
      <c r="AQ155" s="349"/>
      <c r="AR155" s="350"/>
      <c r="AS155" s="349"/>
      <c r="AT155" s="349"/>
      <c r="AU155" s="350"/>
      <c r="AV155" s="349"/>
      <c r="AW155" s="349"/>
      <c r="AX155" s="350"/>
      <c r="AY155" s="350"/>
      <c r="AZ155" s="358"/>
      <c r="BA155" s="359"/>
      <c r="BB155" s="39"/>
      <c r="BD155" s="33"/>
      <c r="BE155" s="124"/>
      <c r="BF155" s="334"/>
      <c r="BG155" s="345"/>
      <c r="BH155" s="349"/>
      <c r="BI155" s="349"/>
      <c r="BJ155" s="350"/>
      <c r="BK155" s="349"/>
      <c r="BL155" s="349"/>
      <c r="BM155" s="350"/>
      <c r="BN155" s="349"/>
      <c r="BO155" s="349"/>
      <c r="BP155" s="350"/>
      <c r="BQ155" s="349"/>
      <c r="BR155" s="349"/>
      <c r="BS155" s="350"/>
      <c r="BT155" s="349"/>
      <c r="BU155" s="349"/>
      <c r="BV155" s="350"/>
      <c r="BW155" s="349"/>
      <c r="BX155" s="349"/>
      <c r="BY155" s="350"/>
      <c r="BZ155" s="350"/>
      <c r="CA155" s="358"/>
      <c r="CB155" s="359"/>
      <c r="CC155" s="39"/>
      <c r="CE155" s="33"/>
      <c r="CF155" s="126"/>
      <c r="CG155" s="197"/>
      <c r="CH155" s="197"/>
      <c r="CI155" s="41"/>
      <c r="CJ155" s="41"/>
      <c r="CK155" s="41"/>
      <c r="CL155" s="141"/>
      <c r="CM155" s="6"/>
      <c r="CN155" s="6"/>
      <c r="CO155" s="8"/>
      <c r="CP155" s="8"/>
      <c r="CQ155" s="8"/>
      <c r="CR155" s="42"/>
      <c r="CS155" s="26"/>
      <c r="CT155" s="1"/>
      <c r="CU155" s="27"/>
      <c r="CV155" s="153"/>
      <c r="CW155" s="29"/>
      <c r="CX155" s="29"/>
      <c r="CY155" s="29"/>
      <c r="CZ155" s="29"/>
      <c r="DA155" s="29"/>
      <c r="DB155" s="148"/>
      <c r="DC155" s="29"/>
      <c r="DD155" s="29"/>
      <c r="DE155" s="29"/>
      <c r="DF155" s="29"/>
      <c r="DG155" s="29"/>
      <c r="DH155" s="42"/>
      <c r="DI155" s="77"/>
      <c r="DJ155" s="1"/>
      <c r="DK155" s="27"/>
      <c r="DL155" s="153"/>
      <c r="DM155" s="29"/>
      <c r="DN155" s="29"/>
      <c r="DO155" s="29"/>
      <c r="DP155" s="29"/>
      <c r="DQ155" s="29"/>
      <c r="DR155" s="29"/>
      <c r="DS155" s="148"/>
      <c r="DT155" s="29"/>
      <c r="DU155" s="29"/>
      <c r="DV155" s="29"/>
      <c r="DW155" s="29"/>
      <c r="DX155" s="29"/>
      <c r="DY155" s="29"/>
      <c r="DZ155" s="42"/>
      <c r="EA155" s="77"/>
      <c r="EB155" s="1"/>
      <c r="EC155" s="27"/>
      <c r="ED155" s="156"/>
      <c r="EE155" s="6"/>
      <c r="EF155" s="197"/>
      <c r="EG155" s="5"/>
      <c r="EH155" s="5"/>
      <c r="EI155" s="154"/>
      <c r="EJ155" s="8"/>
      <c r="EK155" s="8"/>
      <c r="EL155" s="8"/>
      <c r="EM155" s="8"/>
      <c r="EN155" s="42"/>
      <c r="EO155" s="26"/>
      <c r="EP155" s="1"/>
      <c r="EQ155" s="27"/>
      <c r="ER155" s="156"/>
      <c r="ES155" s="6"/>
      <c r="ET155" s="197"/>
      <c r="EU155" s="5"/>
      <c r="EV155" s="5"/>
      <c r="EW155" s="154"/>
      <c r="EX155" s="8"/>
      <c r="EY155" s="8"/>
      <c r="EZ155" s="8"/>
      <c r="FA155" s="8"/>
      <c r="FB155" s="42"/>
      <c r="FC155" s="26"/>
      <c r="FD155" s="26"/>
      <c r="FE155" s="1"/>
      <c r="FF155" s="27"/>
      <c r="FG155" s="331"/>
      <c r="FH155" s="334"/>
      <c r="FI155" s="334"/>
      <c r="FJ155" s="337"/>
      <c r="FK155" s="337"/>
      <c r="FL155" s="337"/>
      <c r="FM155" s="337"/>
      <c r="FN155" s="337"/>
      <c r="FO155" s="340"/>
      <c r="FP155" s="26"/>
      <c r="FQ155" s="1"/>
      <c r="FR155" s="1"/>
    </row>
    <row r="156" spans="2:174" ht="13.9" customHeight="1" x14ac:dyDescent="0.2">
      <c r="B156" s="33"/>
      <c r="C156" s="125"/>
      <c r="D156" s="335"/>
      <c r="E156" s="346"/>
      <c r="F156" s="134">
        <v>2016</v>
      </c>
      <c r="G156" s="135">
        <v>2015</v>
      </c>
      <c r="H156" s="135">
        <v>2014</v>
      </c>
      <c r="I156" s="134">
        <v>2016</v>
      </c>
      <c r="J156" s="135">
        <v>2015</v>
      </c>
      <c r="K156" s="135">
        <v>2014</v>
      </c>
      <c r="L156" s="134">
        <v>2016</v>
      </c>
      <c r="M156" s="135">
        <v>2015</v>
      </c>
      <c r="N156" s="135">
        <v>2014</v>
      </c>
      <c r="O156" s="134">
        <v>2016</v>
      </c>
      <c r="P156" s="135">
        <v>2015</v>
      </c>
      <c r="Q156" s="135">
        <v>2014</v>
      </c>
      <c r="R156" s="134">
        <v>2016</v>
      </c>
      <c r="S156" s="135">
        <v>2015</v>
      </c>
      <c r="T156" s="135">
        <v>2014</v>
      </c>
      <c r="U156" s="134">
        <v>2016</v>
      </c>
      <c r="V156" s="135">
        <v>2015</v>
      </c>
      <c r="W156" s="135">
        <v>2014</v>
      </c>
      <c r="X156" s="134">
        <v>2016</v>
      </c>
      <c r="Y156" s="135">
        <v>2015</v>
      </c>
      <c r="Z156" s="136">
        <v>2014</v>
      </c>
      <c r="AA156" s="39"/>
      <c r="AC156" s="33"/>
      <c r="AD156" s="125"/>
      <c r="AE156" s="335"/>
      <c r="AF156" s="346"/>
      <c r="AG156" s="134">
        <v>2016</v>
      </c>
      <c r="AH156" s="135">
        <v>2015</v>
      </c>
      <c r="AI156" s="135">
        <v>2014</v>
      </c>
      <c r="AJ156" s="134">
        <v>2016</v>
      </c>
      <c r="AK156" s="135">
        <v>2015</v>
      </c>
      <c r="AL156" s="135">
        <v>2014</v>
      </c>
      <c r="AM156" s="134">
        <v>2016</v>
      </c>
      <c r="AN156" s="135">
        <v>2015</v>
      </c>
      <c r="AO156" s="135">
        <v>2014</v>
      </c>
      <c r="AP156" s="134">
        <v>2016</v>
      </c>
      <c r="AQ156" s="135">
        <v>2015</v>
      </c>
      <c r="AR156" s="135">
        <v>2014</v>
      </c>
      <c r="AS156" s="134">
        <v>2016</v>
      </c>
      <c r="AT156" s="135">
        <v>2015</v>
      </c>
      <c r="AU156" s="135">
        <v>2014</v>
      </c>
      <c r="AV156" s="134">
        <v>2016</v>
      </c>
      <c r="AW156" s="135">
        <v>2015</v>
      </c>
      <c r="AX156" s="135">
        <v>2014</v>
      </c>
      <c r="AY156" s="134">
        <v>2016</v>
      </c>
      <c r="AZ156" s="135">
        <v>2015</v>
      </c>
      <c r="BA156" s="136">
        <v>2014</v>
      </c>
      <c r="BB156" s="39"/>
      <c r="BD156" s="33"/>
      <c r="BE156" s="125"/>
      <c r="BF156" s="335"/>
      <c r="BG156" s="346"/>
      <c r="BH156" s="134">
        <v>2016</v>
      </c>
      <c r="BI156" s="135">
        <v>2015</v>
      </c>
      <c r="BJ156" s="135">
        <v>2014</v>
      </c>
      <c r="BK156" s="134">
        <v>2016</v>
      </c>
      <c r="BL156" s="135">
        <v>2015</v>
      </c>
      <c r="BM156" s="135">
        <v>2014</v>
      </c>
      <c r="BN156" s="134">
        <v>2016</v>
      </c>
      <c r="BO156" s="135">
        <v>2015</v>
      </c>
      <c r="BP156" s="135">
        <v>2014</v>
      </c>
      <c r="BQ156" s="134">
        <v>2016</v>
      </c>
      <c r="BR156" s="135">
        <v>2015</v>
      </c>
      <c r="BS156" s="135">
        <v>2014</v>
      </c>
      <c r="BT156" s="134">
        <v>2016</v>
      </c>
      <c r="BU156" s="135">
        <v>2015</v>
      </c>
      <c r="BV156" s="135">
        <v>2014</v>
      </c>
      <c r="BW156" s="134">
        <v>2016</v>
      </c>
      <c r="BX156" s="135">
        <v>2015</v>
      </c>
      <c r="BY156" s="135">
        <v>2014</v>
      </c>
      <c r="BZ156" s="134">
        <v>2016</v>
      </c>
      <c r="CA156" s="135">
        <v>2015</v>
      </c>
      <c r="CB156" s="136">
        <v>2014</v>
      </c>
      <c r="CC156" s="39"/>
      <c r="CE156" s="33"/>
      <c r="CF156" s="127"/>
      <c r="CG156" s="325" t="s">
        <v>6</v>
      </c>
      <c r="CH156" s="325"/>
      <c r="CI156" s="44">
        <f>CI157+CI167+CI171</f>
        <v>0</v>
      </c>
      <c r="CJ156" s="44">
        <f t="shared" ref="CJ156" si="385">CJ157+CJ167+CJ171</f>
        <v>0</v>
      </c>
      <c r="CK156" s="44">
        <f t="shared" ref="CK156" si="386">CK157+CK167+CK171</f>
        <v>0</v>
      </c>
      <c r="CL156" s="143"/>
      <c r="CM156" s="325" t="s">
        <v>7</v>
      </c>
      <c r="CN156" s="325"/>
      <c r="CO156" s="44">
        <f>CO157+CO162+CO173+CO178+CO185+CO193</f>
        <v>0</v>
      </c>
      <c r="CP156" s="44">
        <f t="shared" ref="CP156" si="387">CP157+CP162+CP173+CP178+CP185+CP193</f>
        <v>0</v>
      </c>
      <c r="CQ156" s="44">
        <f t="shared" ref="CQ156" si="388">CQ157+CQ162+CQ173+CQ178+CQ185+CQ193</f>
        <v>0</v>
      </c>
      <c r="CR156" s="45"/>
      <c r="CS156" s="46"/>
      <c r="CT156" s="1"/>
      <c r="CU156" s="27"/>
      <c r="CV156" s="130"/>
      <c r="CW156" s="322" t="s">
        <v>102</v>
      </c>
      <c r="CX156" s="322"/>
      <c r="CY156" s="47">
        <f>CY157+CY168</f>
        <v>0</v>
      </c>
      <c r="CZ156" s="47">
        <f t="shared" ref="CZ156" si="389">CZ157+CZ168</f>
        <v>0</v>
      </c>
      <c r="DA156" s="47">
        <f t="shared" ref="DA156" si="390">DA157+DA168</f>
        <v>0</v>
      </c>
      <c r="DB156" s="143"/>
      <c r="DC156" s="322" t="s">
        <v>103</v>
      </c>
      <c r="DD156" s="322"/>
      <c r="DE156" s="47">
        <f>DE157+DE168</f>
        <v>0</v>
      </c>
      <c r="DF156" s="47">
        <f t="shared" ref="DF156" si="391">DF157+DF168</f>
        <v>0</v>
      </c>
      <c r="DG156" s="47">
        <f t="shared" ref="DG156" si="392">DG157+DG168</f>
        <v>0</v>
      </c>
      <c r="DH156" s="42"/>
      <c r="DI156" s="77"/>
      <c r="DJ156" s="1"/>
      <c r="DK156" s="27"/>
      <c r="DL156" s="130"/>
      <c r="DM156" s="322" t="s">
        <v>102</v>
      </c>
      <c r="DN156" s="322"/>
      <c r="DO156" s="49">
        <f>IF((CY156-CZ156)&gt;0,0,-CY156+CZ156)</f>
        <v>0</v>
      </c>
      <c r="DP156" s="49">
        <f>IF((CY156-CZ156)&gt;0,+CY156-CZ156,0)</f>
        <v>0</v>
      </c>
      <c r="DQ156" s="49">
        <f>IF((CZ156-DA156)&gt;0,0,-CZ156+DA156)</f>
        <v>0</v>
      </c>
      <c r="DR156" s="49">
        <f>IF((CZ156-DA156)&gt;0,+CZ156-DA156,0)</f>
        <v>0</v>
      </c>
      <c r="DS156" s="143"/>
      <c r="DT156" s="322" t="s">
        <v>103</v>
      </c>
      <c r="DU156" s="322"/>
      <c r="DV156" s="49">
        <f>IF((DE156-DF156)&gt;0,+DE156-DF156,0)</f>
        <v>0</v>
      </c>
      <c r="DW156" s="49">
        <f>IF((DE156-DF156)&gt;0,0,-DE156+DF156)</f>
        <v>0</v>
      </c>
      <c r="DX156" s="49">
        <f>IF((DF156-DG156)&gt;0,+DF156-DG156,0)</f>
        <v>0</v>
      </c>
      <c r="DY156" s="49">
        <f>IF((DF156-DG156)&gt;0,0,-DF156+DG156)</f>
        <v>0</v>
      </c>
      <c r="DZ156" s="42"/>
      <c r="EA156" s="77"/>
      <c r="EB156" s="1"/>
      <c r="EC156" s="27"/>
      <c r="ED156" s="157"/>
      <c r="EE156" s="200"/>
      <c r="EF156" s="3"/>
      <c r="EG156" s="52"/>
      <c r="EH156" s="52"/>
      <c r="EI156" s="160"/>
      <c r="EJ156" s="8"/>
      <c r="EK156" s="8"/>
      <c r="EL156" s="8"/>
      <c r="EM156" s="8"/>
      <c r="EN156" s="42"/>
      <c r="EO156" s="26"/>
      <c r="EP156" s="1"/>
      <c r="EQ156" s="27"/>
      <c r="ER156" s="157"/>
      <c r="ES156" s="200"/>
      <c r="ET156" s="3"/>
      <c r="EU156" s="52"/>
      <c r="EV156" s="52"/>
      <c r="EW156" s="160"/>
      <c r="EX156" s="8"/>
      <c r="EY156" s="8"/>
      <c r="EZ156" s="8"/>
      <c r="FA156" s="8"/>
      <c r="FB156" s="42"/>
      <c r="FC156" s="26"/>
      <c r="FD156" s="26"/>
      <c r="FE156" s="1"/>
      <c r="FF156" s="27"/>
      <c r="FG156" s="332"/>
      <c r="FH156" s="335"/>
      <c r="FI156" s="335"/>
      <c r="FJ156" s="338"/>
      <c r="FK156" s="338"/>
      <c r="FL156" s="338"/>
      <c r="FM156" s="338"/>
      <c r="FN156" s="338"/>
      <c r="FO156" s="341"/>
      <c r="FP156" s="26"/>
      <c r="FQ156" s="1"/>
      <c r="FR156" s="1"/>
    </row>
    <row r="157" spans="2:174" ht="13.9" customHeight="1" x14ac:dyDescent="0.2">
      <c r="B157" s="33"/>
      <c r="C157" s="126"/>
      <c r="D157" s="327"/>
      <c r="E157" s="327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7"/>
      <c r="Y157" s="206"/>
      <c r="Z157" s="208"/>
      <c r="AA157" s="26"/>
      <c r="AC157" s="33"/>
      <c r="AD157" s="126"/>
      <c r="AE157" s="328"/>
      <c r="AF157" s="328"/>
      <c r="AG157" s="254"/>
      <c r="AH157" s="254"/>
      <c r="AI157" s="254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7"/>
      <c r="AZ157" s="206"/>
      <c r="BA157" s="208"/>
      <c r="BB157" s="26"/>
      <c r="BD157" s="33"/>
      <c r="BE157" s="126"/>
      <c r="BF157" s="328"/>
      <c r="BG157" s="328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  <c r="BZ157" s="207"/>
      <c r="CA157" s="206"/>
      <c r="CB157" s="208"/>
      <c r="CC157" s="26"/>
      <c r="CE157" s="33"/>
      <c r="CF157" s="127"/>
      <c r="CG157" s="322" t="s">
        <v>8</v>
      </c>
      <c r="CH157" s="322"/>
      <c r="CI157" s="50">
        <f>SUM(CI158:CI165)</f>
        <v>0</v>
      </c>
      <c r="CJ157" s="50">
        <f t="shared" ref="CJ157" si="393">SUM(CJ158:CJ165)</f>
        <v>0</v>
      </c>
      <c r="CK157" s="50">
        <f t="shared" ref="CK157" si="394">SUM(CK158:CK165)</f>
        <v>0</v>
      </c>
      <c r="CL157" s="143"/>
      <c r="CM157" s="325" t="s">
        <v>9</v>
      </c>
      <c r="CN157" s="325"/>
      <c r="CO157" s="50">
        <f>SUM(CO158:CO160)</f>
        <v>0</v>
      </c>
      <c r="CP157" s="50">
        <f t="shared" ref="CP157" si="395">SUM(CP158:CP160)</f>
        <v>0</v>
      </c>
      <c r="CQ157" s="50">
        <f t="shared" ref="CQ157" si="396">SUM(CQ158:CQ160)</f>
        <v>0</v>
      </c>
      <c r="CR157" s="51"/>
      <c r="CS157" s="26"/>
      <c r="CT157" s="1"/>
      <c r="CU157" s="27"/>
      <c r="CV157" s="130"/>
      <c r="CW157" s="308" t="s">
        <v>104</v>
      </c>
      <c r="CX157" s="308"/>
      <c r="CY157" s="47">
        <f>SUM(CY158:CY164)</f>
        <v>0</v>
      </c>
      <c r="CZ157" s="47">
        <f t="shared" ref="CZ157" si="397">SUM(CZ158:CZ164)</f>
        <v>0</v>
      </c>
      <c r="DA157" s="47">
        <f t="shared" ref="DA157" si="398">SUM(DA158:DA164)</f>
        <v>0</v>
      </c>
      <c r="DB157" s="143"/>
      <c r="DC157" s="308" t="s">
        <v>105</v>
      </c>
      <c r="DD157" s="308"/>
      <c r="DE157" s="47">
        <f>SUM(DE158:DE165)</f>
        <v>0</v>
      </c>
      <c r="DF157" s="47">
        <f t="shared" ref="DF157" si="399">SUM(DF158:DF165)</f>
        <v>0</v>
      </c>
      <c r="DG157" s="47">
        <f t="shared" ref="DG157" si="400">SUM(DG158:DG165)</f>
        <v>0</v>
      </c>
      <c r="DH157" s="42"/>
      <c r="DI157" s="77"/>
      <c r="DJ157" s="1"/>
      <c r="DK157" s="27"/>
      <c r="DL157" s="130"/>
      <c r="DM157" s="308" t="s">
        <v>104</v>
      </c>
      <c r="DN157" s="308"/>
      <c r="DO157" s="49">
        <f t="shared" ref="DO157:DO164" si="401">IF((CY157-CZ157)&gt;0,0,-CY157+CZ157)</f>
        <v>0</v>
      </c>
      <c r="DP157" s="49">
        <f t="shared" ref="DP157:DP164" si="402">IF((CY157-CZ157)&gt;0,+CY157-CZ157,0)</f>
        <v>0</v>
      </c>
      <c r="DQ157" s="49">
        <f t="shared" ref="DQ157:DQ164" si="403">IF((CZ157-DA157)&gt;0,0,-CZ157+DA157)</f>
        <v>0</v>
      </c>
      <c r="DR157" s="49">
        <f t="shared" ref="DR157:DR164" si="404">IF((CZ157-DA157)&gt;0,+CZ157-DA157,0)</f>
        <v>0</v>
      </c>
      <c r="DS157" s="143"/>
      <c r="DT157" s="308" t="s">
        <v>105</v>
      </c>
      <c r="DU157" s="308"/>
      <c r="DV157" s="49">
        <f t="shared" ref="DV157:DV165" si="405">IF((DE157-DF157)&gt;0,+DE157-DF157,0)</f>
        <v>0</v>
      </c>
      <c r="DW157" s="49">
        <f t="shared" ref="DW157:DW165" si="406">IF((DE157-DF157)&gt;0,0,-DE157+DF157)</f>
        <v>0</v>
      </c>
      <c r="DX157" s="49">
        <f t="shared" ref="DX157:DX165" si="407">IF((DF157-DG157)&gt;0,+DF157-DG157,0)</f>
        <v>0</v>
      </c>
      <c r="DY157" s="49">
        <f t="shared" ref="DY157:DY165" si="408">IF((DF157-DG157)&gt;0,0,-DF157+DG157)</f>
        <v>0</v>
      </c>
      <c r="DZ157" s="42"/>
      <c r="EA157" s="77"/>
      <c r="EB157" s="1"/>
      <c r="EC157" s="27"/>
      <c r="ED157" s="157"/>
      <c r="EE157" s="312" t="s">
        <v>226</v>
      </c>
      <c r="EF157" s="312"/>
      <c r="EG157" s="52"/>
      <c r="EH157" s="52"/>
      <c r="EI157" s="160"/>
      <c r="EJ157" s="312" t="s">
        <v>201</v>
      </c>
      <c r="EK157" s="312"/>
      <c r="EL157" s="52"/>
      <c r="EM157" s="52"/>
      <c r="EN157" s="42"/>
      <c r="EO157" s="26"/>
      <c r="EP157" s="1"/>
      <c r="EQ157" s="27"/>
      <c r="ER157" s="157"/>
      <c r="ES157" s="312" t="s">
        <v>226</v>
      </c>
      <c r="ET157" s="312"/>
      <c r="EU157" s="52"/>
      <c r="EV157" s="52"/>
      <c r="EW157" s="160"/>
      <c r="EX157" s="312" t="s">
        <v>201</v>
      </c>
      <c r="EY157" s="312"/>
      <c r="EZ157" s="52"/>
      <c r="FA157" s="52"/>
      <c r="FB157" s="42"/>
      <c r="FC157" s="26"/>
      <c r="FD157" s="26"/>
      <c r="FE157" s="1"/>
      <c r="FF157" s="27"/>
      <c r="FG157" s="157"/>
      <c r="FH157" s="55"/>
      <c r="FI157" s="195"/>
      <c r="FJ157" s="56"/>
      <c r="FK157" s="57"/>
      <c r="FL157" s="200"/>
      <c r="FM157" s="200"/>
      <c r="FN157" s="55"/>
      <c r="FO157" s="58"/>
      <c r="FP157" s="26"/>
      <c r="FQ157" s="1"/>
      <c r="FR157" s="1"/>
    </row>
    <row r="158" spans="2:174" ht="13.9" customHeight="1" x14ac:dyDescent="0.2">
      <c r="B158" s="33"/>
      <c r="C158" s="127">
        <v>4000</v>
      </c>
      <c r="D158" s="233" t="s">
        <v>6</v>
      </c>
      <c r="E158" s="233"/>
      <c r="F158" s="210">
        <f>+F159+F168+F171</f>
        <v>0</v>
      </c>
      <c r="G158" s="210">
        <f t="shared" ref="G158" si="409">+G159+G168+G171</f>
        <v>0</v>
      </c>
      <c r="H158" s="210">
        <f t="shared" ref="H158" si="410">+H159+H168+H171</f>
        <v>0</v>
      </c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21">
        <f t="shared" ref="X158:X189" si="411">+F158+I158+L158+O158+R158+U158</f>
        <v>0</v>
      </c>
      <c r="Y158" s="210">
        <f t="shared" ref="Y158:Y189" si="412">+G158+J158+M158+P158+S158+V158</f>
        <v>0</v>
      </c>
      <c r="Z158" s="212">
        <f t="shared" ref="Z158:Z189" si="413">+H158+K158+N158+Q158+T158+W158</f>
        <v>0</v>
      </c>
      <c r="AA158" s="46"/>
      <c r="AC158" s="27"/>
      <c r="AD158" s="131">
        <v>1000</v>
      </c>
      <c r="AE158" s="232" t="s">
        <v>469</v>
      </c>
      <c r="AF158" s="232"/>
      <c r="AG158" s="235">
        <f>+AG159+AG167</f>
        <v>0</v>
      </c>
      <c r="AH158" s="235">
        <f t="shared" ref="AH158" si="414">+AH159+AH167</f>
        <v>0</v>
      </c>
      <c r="AI158" s="235">
        <f t="shared" ref="AI158" si="415">+AI159+AI167</f>
        <v>0</v>
      </c>
      <c r="AJ158" s="235"/>
      <c r="AK158" s="235"/>
      <c r="AL158" s="235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21">
        <f t="shared" ref="AY158:AY207" si="416">+AG158+AJ158+AM158+AP158+AS158+AV158</f>
        <v>0</v>
      </c>
      <c r="AZ158" s="210">
        <f t="shared" ref="AZ158:AZ207" si="417">+AH158+AK158+AN158+AQ158+AT158+AW158</f>
        <v>0</v>
      </c>
      <c r="BA158" s="212">
        <f t="shared" ref="BA158:BA207" si="418">+AI158+AL158+AO158+AR158+AU158+AX158</f>
        <v>0</v>
      </c>
      <c r="BB158" s="46"/>
      <c r="BD158" s="27"/>
      <c r="BE158" s="131"/>
      <c r="BF158" s="232" t="s">
        <v>513</v>
      </c>
      <c r="BG158" s="232"/>
      <c r="BH158" s="235"/>
      <c r="BI158" s="235"/>
      <c r="BJ158" s="235"/>
      <c r="BK158" s="235"/>
      <c r="BL158" s="235"/>
      <c r="BM158" s="235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  <c r="BZ158" s="221">
        <f t="shared" ref="BZ158:BZ213" si="419">+BH158+BK158+BN158+BQ158+BT158+BW158</f>
        <v>0</v>
      </c>
      <c r="CA158" s="210">
        <f t="shared" ref="CA158:CA213" si="420">+BI158+BL158+BO158+BR158+BU158+BX158</f>
        <v>0</v>
      </c>
      <c r="CB158" s="212">
        <f t="shared" ref="CB158:CB213" si="421">+BJ158+BM158+BP158+BS158+BV158+BY158</f>
        <v>0</v>
      </c>
      <c r="CC158" s="46"/>
      <c r="CE158" s="33"/>
      <c r="CF158" s="126" t="s">
        <v>60</v>
      </c>
      <c r="CG158" s="319" t="s">
        <v>10</v>
      </c>
      <c r="CH158" s="319"/>
      <c r="CI158" s="54">
        <f t="shared" ref="CI158:CK165" si="422">+X160</f>
        <v>0</v>
      </c>
      <c r="CJ158" s="54">
        <f t="shared" si="422"/>
        <v>0</v>
      </c>
      <c r="CK158" s="54">
        <f t="shared" si="422"/>
        <v>0</v>
      </c>
      <c r="CL158" s="143" t="s">
        <v>75</v>
      </c>
      <c r="CM158" s="319" t="s">
        <v>11</v>
      </c>
      <c r="CN158" s="319"/>
      <c r="CO158" s="54">
        <f t="shared" ref="CO158:CQ160" si="423">+X179</f>
        <v>0</v>
      </c>
      <c r="CP158" s="54">
        <f t="shared" si="423"/>
        <v>0</v>
      </c>
      <c r="CQ158" s="54">
        <f t="shared" si="423"/>
        <v>0</v>
      </c>
      <c r="CR158" s="51"/>
      <c r="CS158" s="26"/>
      <c r="CT158" s="1"/>
      <c r="CU158" s="27"/>
      <c r="CV158" s="130" t="s">
        <v>158</v>
      </c>
      <c r="CW158" s="319" t="s">
        <v>106</v>
      </c>
      <c r="CX158" s="319"/>
      <c r="CY158" s="54">
        <f t="shared" ref="CY158:DA164" si="424">+AY160</f>
        <v>0</v>
      </c>
      <c r="CZ158" s="54">
        <f t="shared" si="424"/>
        <v>0</v>
      </c>
      <c r="DA158" s="54">
        <f t="shared" si="424"/>
        <v>0</v>
      </c>
      <c r="DB158" s="143" t="s">
        <v>174</v>
      </c>
      <c r="DC158" s="319" t="s">
        <v>107</v>
      </c>
      <c r="DD158" s="319"/>
      <c r="DE158" s="54">
        <f t="shared" ref="DE158:DG165" si="425">+AY179</f>
        <v>0</v>
      </c>
      <c r="DF158" s="54">
        <f t="shared" si="425"/>
        <v>0</v>
      </c>
      <c r="DG158" s="54">
        <f t="shared" si="425"/>
        <v>0</v>
      </c>
      <c r="DH158" s="42"/>
      <c r="DI158" s="77"/>
      <c r="DJ158" s="1"/>
      <c r="DK158" s="27"/>
      <c r="DL158" s="130" t="s">
        <v>158</v>
      </c>
      <c r="DM158" s="319" t="s">
        <v>106</v>
      </c>
      <c r="DN158" s="319"/>
      <c r="DO158" s="54">
        <f t="shared" si="401"/>
        <v>0</v>
      </c>
      <c r="DP158" s="54">
        <f t="shared" si="402"/>
        <v>0</v>
      </c>
      <c r="DQ158" s="54">
        <f t="shared" si="403"/>
        <v>0</v>
      </c>
      <c r="DR158" s="54">
        <f t="shared" si="404"/>
        <v>0</v>
      </c>
      <c r="DS158" s="143" t="s">
        <v>174</v>
      </c>
      <c r="DT158" s="319" t="s">
        <v>107</v>
      </c>
      <c r="DU158" s="319"/>
      <c r="DV158" s="54">
        <f t="shared" si="405"/>
        <v>0</v>
      </c>
      <c r="DW158" s="54">
        <f t="shared" si="406"/>
        <v>0</v>
      </c>
      <c r="DX158" s="54">
        <f t="shared" si="407"/>
        <v>0</v>
      </c>
      <c r="DY158" s="54">
        <f t="shared" si="408"/>
        <v>0</v>
      </c>
      <c r="DZ158" s="42"/>
      <c r="EA158" s="77"/>
      <c r="EB158" s="1"/>
      <c r="EC158" s="27"/>
      <c r="ED158" s="157"/>
      <c r="EE158" s="200"/>
      <c r="EF158" s="200"/>
      <c r="EG158" s="52"/>
      <c r="EH158" s="52"/>
      <c r="EI158" s="160"/>
      <c r="EJ158" s="200"/>
      <c r="EK158" s="3"/>
      <c r="EL158" s="52"/>
      <c r="EM158" s="52"/>
      <c r="EN158" s="42"/>
      <c r="EO158" s="26"/>
      <c r="EP158" s="1"/>
      <c r="EQ158" s="27"/>
      <c r="ER158" s="157"/>
      <c r="ES158" s="200"/>
      <c r="ET158" s="200"/>
      <c r="EU158" s="52"/>
      <c r="EV158" s="52"/>
      <c r="EW158" s="160"/>
      <c r="EX158" s="200"/>
      <c r="EY158" s="3"/>
      <c r="EZ158" s="52"/>
      <c r="FA158" s="52"/>
      <c r="FB158" s="42"/>
      <c r="FC158" s="26"/>
      <c r="FD158" s="26"/>
      <c r="FE158" s="1"/>
      <c r="FF158" s="27"/>
      <c r="FG158" s="130" t="s">
        <v>195</v>
      </c>
      <c r="FH158" s="322" t="s">
        <v>152</v>
      </c>
      <c r="FI158" s="322"/>
      <c r="FJ158" s="176"/>
      <c r="FK158" s="173">
        <f>+DF190</f>
        <v>0</v>
      </c>
      <c r="FL158" s="173">
        <f>+DE190-DF190</f>
        <v>0</v>
      </c>
      <c r="FM158" s="60">
        <v>0</v>
      </c>
      <c r="FN158" s="61"/>
      <c r="FO158" s="58"/>
      <c r="FP158" s="26"/>
      <c r="FQ158" s="1"/>
      <c r="FR158" s="1"/>
    </row>
    <row r="159" spans="2:174" ht="13.9" customHeight="1" x14ac:dyDescent="0.2">
      <c r="B159" s="33"/>
      <c r="C159" s="127">
        <v>4100</v>
      </c>
      <c r="D159" s="233" t="s">
        <v>425</v>
      </c>
      <c r="E159" s="233"/>
      <c r="F159" s="210">
        <f>SUM(F160:F167)</f>
        <v>0</v>
      </c>
      <c r="G159" s="210">
        <f t="shared" ref="G159" si="426">SUM(G160:G167)</f>
        <v>0</v>
      </c>
      <c r="H159" s="210">
        <f t="shared" ref="H159" si="427">SUM(H160:H167)</f>
        <v>0</v>
      </c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21">
        <f t="shared" si="411"/>
        <v>0</v>
      </c>
      <c r="Y159" s="210">
        <f t="shared" si="412"/>
        <v>0</v>
      </c>
      <c r="Z159" s="212">
        <f t="shared" si="413"/>
        <v>0</v>
      </c>
      <c r="AA159" s="26"/>
      <c r="AC159" s="27"/>
      <c r="AD159" s="131">
        <v>1100</v>
      </c>
      <c r="AE159" s="232" t="s">
        <v>470</v>
      </c>
      <c r="AF159" s="232"/>
      <c r="AG159" s="235">
        <f>SUM(AG160:AG166)</f>
        <v>0</v>
      </c>
      <c r="AH159" s="235">
        <f t="shared" ref="AH159" si="428">SUM(AH160:AH166)</f>
        <v>0</v>
      </c>
      <c r="AI159" s="235">
        <f t="shared" ref="AI159" si="429">SUM(AI160:AI166)</f>
        <v>0</v>
      </c>
      <c r="AJ159" s="235"/>
      <c r="AK159" s="235"/>
      <c r="AL159" s="235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21">
        <f t="shared" si="416"/>
        <v>0</v>
      </c>
      <c r="AZ159" s="210">
        <f t="shared" si="417"/>
        <v>0</v>
      </c>
      <c r="BA159" s="212">
        <f t="shared" si="418"/>
        <v>0</v>
      </c>
      <c r="BB159" s="26"/>
      <c r="BD159" s="27"/>
      <c r="BE159" s="131"/>
      <c r="BF159" s="232" t="s">
        <v>514</v>
      </c>
      <c r="BG159" s="232"/>
      <c r="BH159" s="235">
        <f>SUM(BH160:BH170)</f>
        <v>0</v>
      </c>
      <c r="BI159" s="235">
        <f t="shared" ref="BI159" si="430">SUM(BI160:BI170)</f>
        <v>0</v>
      </c>
      <c r="BJ159" s="235">
        <f t="shared" ref="BJ159" si="431">SUM(BJ160:BJ170)</f>
        <v>0</v>
      </c>
      <c r="BK159" s="235"/>
      <c r="BL159" s="235"/>
      <c r="BM159" s="235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  <c r="BZ159" s="221">
        <f t="shared" si="419"/>
        <v>0</v>
      </c>
      <c r="CA159" s="210">
        <f t="shared" si="420"/>
        <v>0</v>
      </c>
      <c r="CB159" s="212">
        <f t="shared" si="421"/>
        <v>0</v>
      </c>
      <c r="CC159" s="26"/>
      <c r="CE159" s="33"/>
      <c r="CF159" s="126" t="s">
        <v>61</v>
      </c>
      <c r="CG159" s="319" t="s">
        <v>12</v>
      </c>
      <c r="CH159" s="319"/>
      <c r="CI159" s="54">
        <f t="shared" si="422"/>
        <v>0</v>
      </c>
      <c r="CJ159" s="54">
        <f t="shared" si="422"/>
        <v>0</v>
      </c>
      <c r="CK159" s="54">
        <f t="shared" si="422"/>
        <v>0</v>
      </c>
      <c r="CL159" s="143" t="s">
        <v>76</v>
      </c>
      <c r="CM159" s="319" t="s">
        <v>13</v>
      </c>
      <c r="CN159" s="319"/>
      <c r="CO159" s="54">
        <f t="shared" si="423"/>
        <v>0</v>
      </c>
      <c r="CP159" s="54">
        <f t="shared" si="423"/>
        <v>0</v>
      </c>
      <c r="CQ159" s="54">
        <f t="shared" si="423"/>
        <v>0</v>
      </c>
      <c r="CR159" s="51"/>
      <c r="CS159" s="26"/>
      <c r="CT159" s="1"/>
      <c r="CU159" s="27"/>
      <c r="CV159" s="130" t="s">
        <v>159</v>
      </c>
      <c r="CW159" s="319" t="s">
        <v>108</v>
      </c>
      <c r="CX159" s="319"/>
      <c r="CY159" s="54">
        <f t="shared" si="424"/>
        <v>0</v>
      </c>
      <c r="CZ159" s="54">
        <f t="shared" si="424"/>
        <v>0</v>
      </c>
      <c r="DA159" s="54">
        <f t="shared" si="424"/>
        <v>0</v>
      </c>
      <c r="DB159" s="143" t="s">
        <v>175</v>
      </c>
      <c r="DC159" s="319" t="s">
        <v>109</v>
      </c>
      <c r="DD159" s="319"/>
      <c r="DE159" s="54">
        <f t="shared" si="425"/>
        <v>0</v>
      </c>
      <c r="DF159" s="54">
        <f t="shared" si="425"/>
        <v>0</v>
      </c>
      <c r="DG159" s="54">
        <f t="shared" si="425"/>
        <v>0</v>
      </c>
      <c r="DH159" s="42"/>
      <c r="DI159" s="77"/>
      <c r="DJ159" s="1"/>
      <c r="DK159" s="27"/>
      <c r="DL159" s="130" t="s">
        <v>159</v>
      </c>
      <c r="DM159" s="319" t="s">
        <v>108</v>
      </c>
      <c r="DN159" s="319"/>
      <c r="DO159" s="54">
        <f t="shared" si="401"/>
        <v>0</v>
      </c>
      <c r="DP159" s="54">
        <f t="shared" si="402"/>
        <v>0</v>
      </c>
      <c r="DQ159" s="54">
        <f t="shared" si="403"/>
        <v>0</v>
      </c>
      <c r="DR159" s="54">
        <f t="shared" si="404"/>
        <v>0</v>
      </c>
      <c r="DS159" s="143" t="s">
        <v>175</v>
      </c>
      <c r="DT159" s="319" t="s">
        <v>109</v>
      </c>
      <c r="DU159" s="319"/>
      <c r="DV159" s="54">
        <f t="shared" si="405"/>
        <v>0</v>
      </c>
      <c r="DW159" s="54">
        <f t="shared" si="406"/>
        <v>0</v>
      </c>
      <c r="DX159" s="54">
        <f t="shared" si="407"/>
        <v>0</v>
      </c>
      <c r="DY159" s="54">
        <f t="shared" si="408"/>
        <v>0</v>
      </c>
      <c r="DZ159" s="42"/>
      <c r="EA159" s="77"/>
      <c r="EB159" s="1"/>
      <c r="EC159" s="27"/>
      <c r="ED159" s="157"/>
      <c r="EE159" s="279" t="s">
        <v>198</v>
      </c>
      <c r="EF159" s="279"/>
      <c r="EG159" s="50">
        <f>SUM(EG160:EG170)</f>
        <v>0</v>
      </c>
      <c r="EH159" s="50">
        <f t="shared" ref="EH159" si="432">SUM(EH160:EH170)</f>
        <v>0</v>
      </c>
      <c r="EI159" s="160"/>
      <c r="EJ159" s="279" t="s">
        <v>198</v>
      </c>
      <c r="EK159" s="279"/>
      <c r="EL159" s="50">
        <f>SUM(EL160:EL162)</f>
        <v>0</v>
      </c>
      <c r="EM159" s="50">
        <f t="shared" ref="EM159" si="433">SUM(EM160:EM162)</f>
        <v>0</v>
      </c>
      <c r="EN159" s="42"/>
      <c r="EO159" s="26"/>
      <c r="EP159" s="1"/>
      <c r="EQ159" s="27"/>
      <c r="ER159" s="157"/>
      <c r="ES159" s="279" t="s">
        <v>198</v>
      </c>
      <c r="ET159" s="279"/>
      <c r="EU159" s="50">
        <f>SUM(EU160:EU170)</f>
        <v>0</v>
      </c>
      <c r="EV159" s="50">
        <f t="shared" ref="EV159" si="434">SUM(EV160:EV170)</f>
        <v>0</v>
      </c>
      <c r="EW159" s="160"/>
      <c r="EX159" s="279" t="s">
        <v>198</v>
      </c>
      <c r="EY159" s="279"/>
      <c r="EZ159" s="50">
        <f>SUM(EZ160:EZ162)</f>
        <v>0</v>
      </c>
      <c r="FA159" s="50">
        <f t="shared" ref="FA159" si="435">SUM(FA160:FA162)</f>
        <v>0</v>
      </c>
      <c r="FB159" s="42"/>
      <c r="FC159" s="26"/>
      <c r="FD159" s="26"/>
      <c r="FE159" s="1"/>
      <c r="FF159" s="27"/>
      <c r="FG159" s="165"/>
      <c r="FH159" s="196"/>
      <c r="FI159" s="56"/>
      <c r="FJ159" s="177"/>
      <c r="FK159" s="177"/>
      <c r="FL159" s="177"/>
      <c r="FM159" s="62"/>
      <c r="FN159" s="62"/>
      <c r="FO159" s="58"/>
      <c r="FP159" s="26"/>
      <c r="FQ159" s="1"/>
      <c r="FR159" s="1"/>
    </row>
    <row r="160" spans="2:174" ht="13.9" customHeight="1" x14ac:dyDescent="0.2">
      <c r="B160" s="33"/>
      <c r="C160" s="126">
        <v>4110</v>
      </c>
      <c r="D160" s="234" t="s">
        <v>10</v>
      </c>
      <c r="E160" s="234"/>
      <c r="F160" s="215">
        <v>0</v>
      </c>
      <c r="G160" s="215">
        <v>0</v>
      </c>
      <c r="H160" s="215">
        <v>0</v>
      </c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6">
        <f t="shared" si="411"/>
        <v>0</v>
      </c>
      <c r="Y160" s="224">
        <f t="shared" si="412"/>
        <v>0</v>
      </c>
      <c r="Z160" s="226">
        <f t="shared" si="413"/>
        <v>0</v>
      </c>
      <c r="AA160" s="26"/>
      <c r="AC160" s="27"/>
      <c r="AD160" s="130">
        <v>1110</v>
      </c>
      <c r="AE160" s="223" t="s">
        <v>471</v>
      </c>
      <c r="AF160" s="223"/>
      <c r="AG160" s="215">
        <v>0</v>
      </c>
      <c r="AH160" s="215">
        <v>0</v>
      </c>
      <c r="AI160" s="215">
        <v>0</v>
      </c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6">
        <f t="shared" si="416"/>
        <v>0</v>
      </c>
      <c r="AZ160" s="224">
        <f t="shared" si="417"/>
        <v>0</v>
      </c>
      <c r="BA160" s="226">
        <f t="shared" si="418"/>
        <v>0</v>
      </c>
      <c r="BB160" s="26"/>
      <c r="BD160" s="27"/>
      <c r="BE160" s="130">
        <v>4110</v>
      </c>
      <c r="BF160" s="223" t="s">
        <v>10</v>
      </c>
      <c r="BG160" s="223"/>
      <c r="BH160" s="215">
        <v>0</v>
      </c>
      <c r="BI160" s="215">
        <v>0</v>
      </c>
      <c r="BJ160" s="215">
        <v>0</v>
      </c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6">
        <f t="shared" si="419"/>
        <v>0</v>
      </c>
      <c r="CA160" s="224">
        <f t="shared" si="420"/>
        <v>0</v>
      </c>
      <c r="CB160" s="226">
        <f t="shared" si="421"/>
        <v>0</v>
      </c>
      <c r="CC160" s="26"/>
      <c r="CE160" s="33"/>
      <c r="CF160" s="126" t="s">
        <v>62</v>
      </c>
      <c r="CG160" s="319" t="s">
        <v>14</v>
      </c>
      <c r="CH160" s="319"/>
      <c r="CI160" s="54">
        <f t="shared" si="422"/>
        <v>0</v>
      </c>
      <c r="CJ160" s="54">
        <f t="shared" si="422"/>
        <v>0</v>
      </c>
      <c r="CK160" s="54">
        <f t="shared" si="422"/>
        <v>0</v>
      </c>
      <c r="CL160" s="143" t="s">
        <v>77</v>
      </c>
      <c r="CM160" s="319" t="s">
        <v>15</v>
      </c>
      <c r="CN160" s="319"/>
      <c r="CO160" s="54">
        <f t="shared" si="423"/>
        <v>0</v>
      </c>
      <c r="CP160" s="54">
        <f t="shared" si="423"/>
        <v>0</v>
      </c>
      <c r="CQ160" s="54">
        <f t="shared" si="423"/>
        <v>0</v>
      </c>
      <c r="CR160" s="51"/>
      <c r="CS160" s="26"/>
      <c r="CT160" s="1"/>
      <c r="CU160" s="27"/>
      <c r="CV160" s="130" t="s">
        <v>160</v>
      </c>
      <c r="CW160" s="319" t="s">
        <v>110</v>
      </c>
      <c r="CX160" s="319"/>
      <c r="CY160" s="54">
        <f t="shared" si="424"/>
        <v>0</v>
      </c>
      <c r="CZ160" s="54">
        <f t="shared" si="424"/>
        <v>0</v>
      </c>
      <c r="DA160" s="54">
        <f t="shared" si="424"/>
        <v>0</v>
      </c>
      <c r="DB160" s="143" t="s">
        <v>176</v>
      </c>
      <c r="DC160" s="319" t="s">
        <v>111</v>
      </c>
      <c r="DD160" s="319"/>
      <c r="DE160" s="54">
        <f t="shared" si="425"/>
        <v>0</v>
      </c>
      <c r="DF160" s="54">
        <f t="shared" si="425"/>
        <v>0</v>
      </c>
      <c r="DG160" s="54">
        <f t="shared" si="425"/>
        <v>0</v>
      </c>
      <c r="DH160" s="42"/>
      <c r="DI160" s="77"/>
      <c r="DJ160" s="1"/>
      <c r="DK160" s="27"/>
      <c r="DL160" s="130" t="s">
        <v>160</v>
      </c>
      <c r="DM160" s="319" t="s">
        <v>110</v>
      </c>
      <c r="DN160" s="319"/>
      <c r="DO160" s="54">
        <f t="shared" si="401"/>
        <v>0</v>
      </c>
      <c r="DP160" s="54">
        <f t="shared" si="402"/>
        <v>0</v>
      </c>
      <c r="DQ160" s="54">
        <f t="shared" si="403"/>
        <v>0</v>
      </c>
      <c r="DR160" s="54">
        <f t="shared" si="404"/>
        <v>0</v>
      </c>
      <c r="DS160" s="143" t="s">
        <v>176</v>
      </c>
      <c r="DT160" s="319" t="s">
        <v>111</v>
      </c>
      <c r="DU160" s="319"/>
      <c r="DV160" s="54">
        <f t="shared" si="405"/>
        <v>0</v>
      </c>
      <c r="DW160" s="54">
        <f t="shared" si="406"/>
        <v>0</v>
      </c>
      <c r="DX160" s="54">
        <f t="shared" si="407"/>
        <v>0</v>
      </c>
      <c r="DY160" s="54">
        <f t="shared" si="408"/>
        <v>0</v>
      </c>
      <c r="DZ160" s="42"/>
      <c r="EA160" s="77"/>
      <c r="EB160" s="1"/>
      <c r="EC160" s="27"/>
      <c r="ED160" s="126" t="s">
        <v>60</v>
      </c>
      <c r="EE160" s="1"/>
      <c r="EF160" s="4" t="s">
        <v>10</v>
      </c>
      <c r="EG160" s="54">
        <f>+CI158</f>
        <v>0</v>
      </c>
      <c r="EH160" s="54">
        <f t="shared" ref="EH160:EH167" si="436">+CJ158</f>
        <v>0</v>
      </c>
      <c r="EI160" s="160"/>
      <c r="EJ160" s="200"/>
      <c r="EK160" s="9" t="s">
        <v>129</v>
      </c>
      <c r="EL160" s="54">
        <v>0</v>
      </c>
      <c r="EM160" s="54">
        <v>0</v>
      </c>
      <c r="EN160" s="42"/>
      <c r="EO160" s="26"/>
      <c r="EP160" s="1"/>
      <c r="EQ160" s="27"/>
      <c r="ER160" s="126" t="s">
        <v>60</v>
      </c>
      <c r="ES160" s="1"/>
      <c r="ET160" s="4" t="s">
        <v>10</v>
      </c>
      <c r="EU160" s="54">
        <f t="shared" ref="EU160:EU170" si="437">+BZ160</f>
        <v>0</v>
      </c>
      <c r="EV160" s="54">
        <f t="shared" ref="EV160:EV170" si="438">+CA160</f>
        <v>0</v>
      </c>
      <c r="EW160" s="160"/>
      <c r="EX160" s="200"/>
      <c r="EY160" s="9" t="s">
        <v>129</v>
      </c>
      <c r="EZ160" s="54">
        <f t="shared" ref="EZ160:FA162" si="439">+BZ191</f>
        <v>0</v>
      </c>
      <c r="FA160" s="54">
        <f t="shared" si="439"/>
        <v>0</v>
      </c>
      <c r="FB160" s="42"/>
      <c r="FC160" s="26"/>
      <c r="FD160" s="26"/>
      <c r="FE160" s="1"/>
      <c r="FF160" s="27"/>
      <c r="FG160" s="165"/>
      <c r="FH160" s="322" t="s">
        <v>233</v>
      </c>
      <c r="FI160" s="322"/>
      <c r="FJ160" s="178">
        <f>SUM(FJ161:FJ163)</f>
        <v>0</v>
      </c>
      <c r="FK160" s="178"/>
      <c r="FL160" s="178"/>
      <c r="FM160" s="67">
        <f>SUM(FM161:FM163)</f>
        <v>0</v>
      </c>
      <c r="FN160" s="67">
        <f>SUM(FJ160:FM160)</f>
        <v>0</v>
      </c>
      <c r="FO160" s="58"/>
      <c r="FP160" s="26"/>
      <c r="FQ160" s="1"/>
      <c r="FR160" s="1"/>
    </row>
    <row r="161" spans="2:174" ht="13.9" customHeight="1" x14ac:dyDescent="0.2">
      <c r="B161" s="33"/>
      <c r="C161" s="126">
        <v>4120</v>
      </c>
      <c r="D161" s="234" t="s">
        <v>426</v>
      </c>
      <c r="E161" s="234"/>
      <c r="F161" s="215">
        <v>0</v>
      </c>
      <c r="G161" s="215">
        <v>0</v>
      </c>
      <c r="H161" s="215">
        <v>0</v>
      </c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6">
        <f t="shared" si="411"/>
        <v>0</v>
      </c>
      <c r="Y161" s="224">
        <f t="shared" si="412"/>
        <v>0</v>
      </c>
      <c r="Z161" s="226">
        <f t="shared" si="413"/>
        <v>0</v>
      </c>
      <c r="AA161" s="26"/>
      <c r="AC161" s="27"/>
      <c r="AD161" s="130">
        <v>1120</v>
      </c>
      <c r="AE161" s="223" t="s">
        <v>472</v>
      </c>
      <c r="AF161" s="223"/>
      <c r="AG161" s="215">
        <v>0</v>
      </c>
      <c r="AH161" s="215">
        <v>0</v>
      </c>
      <c r="AI161" s="215">
        <v>0</v>
      </c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6">
        <f t="shared" si="416"/>
        <v>0</v>
      </c>
      <c r="AZ161" s="224">
        <f t="shared" si="417"/>
        <v>0</v>
      </c>
      <c r="BA161" s="226">
        <f t="shared" si="418"/>
        <v>0</v>
      </c>
      <c r="BB161" s="26"/>
      <c r="BD161" s="27"/>
      <c r="BE161" s="130">
        <v>4120</v>
      </c>
      <c r="BF161" s="223" t="s">
        <v>203</v>
      </c>
      <c r="BG161" s="223"/>
      <c r="BH161" s="215">
        <v>0</v>
      </c>
      <c r="BI161" s="215">
        <v>0</v>
      </c>
      <c r="BJ161" s="215">
        <v>0</v>
      </c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6">
        <f t="shared" si="419"/>
        <v>0</v>
      </c>
      <c r="CA161" s="224">
        <f t="shared" si="420"/>
        <v>0</v>
      </c>
      <c r="CB161" s="226">
        <f t="shared" si="421"/>
        <v>0</v>
      </c>
      <c r="CC161" s="26"/>
      <c r="CE161" s="33"/>
      <c r="CF161" s="126" t="s">
        <v>63</v>
      </c>
      <c r="CG161" s="319" t="s">
        <v>16</v>
      </c>
      <c r="CH161" s="319"/>
      <c r="CI161" s="54">
        <f t="shared" si="422"/>
        <v>0</v>
      </c>
      <c r="CJ161" s="54">
        <f t="shared" si="422"/>
        <v>0</v>
      </c>
      <c r="CK161" s="54">
        <f t="shared" si="422"/>
        <v>0</v>
      </c>
      <c r="CL161" s="143"/>
      <c r="CM161" s="195"/>
      <c r="CN161" s="200"/>
      <c r="CO161" s="66"/>
      <c r="CP161" s="66"/>
      <c r="CQ161" s="66"/>
      <c r="CR161" s="51"/>
      <c r="CS161" s="26"/>
      <c r="CT161" s="1"/>
      <c r="CU161" s="27"/>
      <c r="CV161" s="130" t="s">
        <v>161</v>
      </c>
      <c r="CW161" s="319" t="s">
        <v>112</v>
      </c>
      <c r="CX161" s="319"/>
      <c r="CY161" s="54">
        <f t="shared" si="424"/>
        <v>0</v>
      </c>
      <c r="CZ161" s="54">
        <f t="shared" si="424"/>
        <v>0</v>
      </c>
      <c r="DA161" s="54">
        <f t="shared" si="424"/>
        <v>0</v>
      </c>
      <c r="DB161" s="143" t="s">
        <v>177</v>
      </c>
      <c r="DC161" s="319" t="s">
        <v>113</v>
      </c>
      <c r="DD161" s="319"/>
      <c r="DE161" s="54">
        <f t="shared" si="425"/>
        <v>0</v>
      </c>
      <c r="DF161" s="54">
        <f t="shared" si="425"/>
        <v>0</v>
      </c>
      <c r="DG161" s="54">
        <f t="shared" si="425"/>
        <v>0</v>
      </c>
      <c r="DH161" s="42"/>
      <c r="DI161" s="77"/>
      <c r="DJ161" s="1"/>
      <c r="DK161" s="27"/>
      <c r="DL161" s="130" t="s">
        <v>161</v>
      </c>
      <c r="DM161" s="319" t="s">
        <v>112</v>
      </c>
      <c r="DN161" s="319"/>
      <c r="DO161" s="54">
        <f t="shared" si="401"/>
        <v>0</v>
      </c>
      <c r="DP161" s="54">
        <f t="shared" si="402"/>
        <v>0</v>
      </c>
      <c r="DQ161" s="54">
        <f t="shared" si="403"/>
        <v>0</v>
      </c>
      <c r="DR161" s="54">
        <f t="shared" si="404"/>
        <v>0</v>
      </c>
      <c r="DS161" s="143" t="s">
        <v>177</v>
      </c>
      <c r="DT161" s="319" t="s">
        <v>113</v>
      </c>
      <c r="DU161" s="319"/>
      <c r="DV161" s="54">
        <f t="shared" si="405"/>
        <v>0</v>
      </c>
      <c r="DW161" s="54">
        <f t="shared" si="406"/>
        <v>0</v>
      </c>
      <c r="DX161" s="54">
        <f t="shared" si="407"/>
        <v>0</v>
      </c>
      <c r="DY161" s="54">
        <f t="shared" si="408"/>
        <v>0</v>
      </c>
      <c r="DZ161" s="42"/>
      <c r="EA161" s="77"/>
      <c r="EB161" s="1"/>
      <c r="EC161" s="27"/>
      <c r="ED161" s="126" t="s">
        <v>61</v>
      </c>
      <c r="EE161" s="1"/>
      <c r="EF161" s="4" t="s">
        <v>203</v>
      </c>
      <c r="EG161" s="54">
        <f t="shared" ref="EG161:EG167" si="440">+CI159</f>
        <v>0</v>
      </c>
      <c r="EH161" s="54">
        <f t="shared" si="436"/>
        <v>0</v>
      </c>
      <c r="EI161" s="160"/>
      <c r="EJ161" s="200"/>
      <c r="EK161" s="9" t="s">
        <v>131</v>
      </c>
      <c r="EL161" s="54">
        <v>0</v>
      </c>
      <c r="EM161" s="54">
        <v>0</v>
      </c>
      <c r="EN161" s="42"/>
      <c r="EO161" s="26"/>
      <c r="EP161" s="1"/>
      <c r="EQ161" s="27"/>
      <c r="ER161" s="126" t="s">
        <v>61</v>
      </c>
      <c r="ES161" s="1"/>
      <c r="ET161" s="4" t="s">
        <v>203</v>
      </c>
      <c r="EU161" s="54">
        <f t="shared" si="437"/>
        <v>0</v>
      </c>
      <c r="EV161" s="54">
        <f t="shared" si="438"/>
        <v>0</v>
      </c>
      <c r="EW161" s="160"/>
      <c r="EX161" s="200"/>
      <c r="EY161" s="9" t="s">
        <v>131</v>
      </c>
      <c r="EZ161" s="54">
        <f t="shared" si="439"/>
        <v>0</v>
      </c>
      <c r="FA161" s="54">
        <f t="shared" si="439"/>
        <v>0</v>
      </c>
      <c r="FB161" s="42"/>
      <c r="FC161" s="26"/>
      <c r="FD161" s="26"/>
      <c r="FE161" s="1"/>
      <c r="FF161" s="27"/>
      <c r="FG161" s="130" t="s">
        <v>188</v>
      </c>
      <c r="FH161" s="319" t="s">
        <v>220</v>
      </c>
      <c r="FI161" s="319"/>
      <c r="FJ161" s="173">
        <f>+DF181</f>
        <v>0</v>
      </c>
      <c r="FK161" s="179"/>
      <c r="FL161" s="179"/>
      <c r="FM161" s="68">
        <v>0</v>
      </c>
      <c r="FN161" s="62">
        <f t="shared" ref="FN161:FN163" si="441">SUM(FJ161:FM161)</f>
        <v>0</v>
      </c>
      <c r="FO161" s="58"/>
      <c r="FP161" s="26"/>
      <c r="FQ161" s="1"/>
      <c r="FR161" s="1"/>
    </row>
    <row r="162" spans="2:174" ht="13.9" customHeight="1" x14ac:dyDescent="0.2">
      <c r="B162" s="33"/>
      <c r="C162" s="126">
        <v>4130</v>
      </c>
      <c r="D162" s="234" t="s">
        <v>204</v>
      </c>
      <c r="E162" s="234"/>
      <c r="F162" s="215">
        <v>0</v>
      </c>
      <c r="G162" s="215">
        <v>0</v>
      </c>
      <c r="H162" s="215">
        <v>0</v>
      </c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6">
        <f t="shared" si="411"/>
        <v>0</v>
      </c>
      <c r="Y162" s="224">
        <f t="shared" si="412"/>
        <v>0</v>
      </c>
      <c r="Z162" s="226">
        <f t="shared" si="413"/>
        <v>0</v>
      </c>
      <c r="AA162" s="26"/>
      <c r="AC162" s="27"/>
      <c r="AD162" s="130">
        <v>1130</v>
      </c>
      <c r="AE162" s="223" t="s">
        <v>473</v>
      </c>
      <c r="AF162" s="223"/>
      <c r="AG162" s="215">
        <v>0</v>
      </c>
      <c r="AH162" s="215">
        <v>0</v>
      </c>
      <c r="AI162" s="215">
        <v>0</v>
      </c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6">
        <f t="shared" si="416"/>
        <v>0</v>
      </c>
      <c r="AZ162" s="224">
        <f t="shared" si="417"/>
        <v>0</v>
      </c>
      <c r="BA162" s="226">
        <f t="shared" si="418"/>
        <v>0</v>
      </c>
      <c r="BB162" s="26"/>
      <c r="BD162" s="27"/>
      <c r="BE162" s="130">
        <v>4130</v>
      </c>
      <c r="BF162" s="223" t="s">
        <v>204</v>
      </c>
      <c r="BG162" s="223"/>
      <c r="BH162" s="215">
        <v>0</v>
      </c>
      <c r="BI162" s="215">
        <v>0</v>
      </c>
      <c r="BJ162" s="215">
        <v>0</v>
      </c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15"/>
      <c r="BY162" s="215"/>
      <c r="BZ162" s="216">
        <f t="shared" si="419"/>
        <v>0</v>
      </c>
      <c r="CA162" s="224">
        <f t="shared" si="420"/>
        <v>0</v>
      </c>
      <c r="CB162" s="226">
        <f t="shared" si="421"/>
        <v>0</v>
      </c>
      <c r="CC162" s="26"/>
      <c r="CE162" s="33"/>
      <c r="CF162" s="126" t="s">
        <v>64</v>
      </c>
      <c r="CG162" s="319" t="s">
        <v>17</v>
      </c>
      <c r="CH162" s="319"/>
      <c r="CI162" s="54">
        <f t="shared" si="422"/>
        <v>0</v>
      </c>
      <c r="CJ162" s="54">
        <f t="shared" si="422"/>
        <v>0</v>
      </c>
      <c r="CK162" s="54">
        <f t="shared" si="422"/>
        <v>0</v>
      </c>
      <c r="CL162" s="143"/>
      <c r="CM162" s="325" t="s">
        <v>18</v>
      </c>
      <c r="CN162" s="325"/>
      <c r="CO162" s="50">
        <f>SUM(CO163:CO171)</f>
        <v>0</v>
      </c>
      <c r="CP162" s="50">
        <f t="shared" ref="CP162" si="442">SUM(CP163:CP171)</f>
        <v>0</v>
      </c>
      <c r="CQ162" s="50">
        <f t="shared" ref="CQ162" si="443">SUM(CQ163:CQ171)</f>
        <v>0</v>
      </c>
      <c r="CR162" s="51"/>
      <c r="CS162" s="26"/>
      <c r="CT162" s="1"/>
      <c r="CU162" s="27"/>
      <c r="CV162" s="130" t="s">
        <v>162</v>
      </c>
      <c r="CW162" s="319" t="s">
        <v>114</v>
      </c>
      <c r="CX162" s="319"/>
      <c r="CY162" s="54">
        <f t="shared" si="424"/>
        <v>0</v>
      </c>
      <c r="CZ162" s="54">
        <f t="shared" si="424"/>
        <v>0</v>
      </c>
      <c r="DA162" s="54">
        <f t="shared" si="424"/>
        <v>0</v>
      </c>
      <c r="DB162" s="143" t="s">
        <v>178</v>
      </c>
      <c r="DC162" s="319" t="s">
        <v>115</v>
      </c>
      <c r="DD162" s="319"/>
      <c r="DE162" s="54">
        <f t="shared" si="425"/>
        <v>0</v>
      </c>
      <c r="DF162" s="54">
        <f t="shared" si="425"/>
        <v>0</v>
      </c>
      <c r="DG162" s="54">
        <f t="shared" si="425"/>
        <v>0</v>
      </c>
      <c r="DH162" s="42"/>
      <c r="DI162" s="77"/>
      <c r="DJ162" s="1"/>
      <c r="DK162" s="27"/>
      <c r="DL162" s="130" t="s">
        <v>162</v>
      </c>
      <c r="DM162" s="319" t="s">
        <v>114</v>
      </c>
      <c r="DN162" s="319"/>
      <c r="DO162" s="54">
        <f t="shared" si="401"/>
        <v>0</v>
      </c>
      <c r="DP162" s="54">
        <f t="shared" si="402"/>
        <v>0</v>
      </c>
      <c r="DQ162" s="54">
        <f t="shared" si="403"/>
        <v>0</v>
      </c>
      <c r="DR162" s="54">
        <f t="shared" si="404"/>
        <v>0</v>
      </c>
      <c r="DS162" s="143" t="s">
        <v>178</v>
      </c>
      <c r="DT162" s="319" t="s">
        <v>115</v>
      </c>
      <c r="DU162" s="319"/>
      <c r="DV162" s="54">
        <f t="shared" si="405"/>
        <v>0</v>
      </c>
      <c r="DW162" s="54">
        <f t="shared" si="406"/>
        <v>0</v>
      </c>
      <c r="DX162" s="54">
        <f t="shared" si="407"/>
        <v>0</v>
      </c>
      <c r="DY162" s="54">
        <f t="shared" si="408"/>
        <v>0</v>
      </c>
      <c r="DZ162" s="42"/>
      <c r="EA162" s="77"/>
      <c r="EB162" s="1"/>
      <c r="EC162" s="27"/>
      <c r="ED162" s="126" t="s">
        <v>62</v>
      </c>
      <c r="EE162" s="1"/>
      <c r="EF162" s="4" t="s">
        <v>204</v>
      </c>
      <c r="EG162" s="54">
        <f t="shared" si="440"/>
        <v>0</v>
      </c>
      <c r="EH162" s="54">
        <f t="shared" si="436"/>
        <v>0</v>
      </c>
      <c r="EI162" s="163" t="s">
        <v>188</v>
      </c>
      <c r="EJ162" s="1"/>
      <c r="EK162" s="9" t="s">
        <v>205</v>
      </c>
      <c r="EL162" s="173">
        <f>+DV181-DW181</f>
        <v>0</v>
      </c>
      <c r="EM162" s="173">
        <f>+DX181-DY181</f>
        <v>0</v>
      </c>
      <c r="EN162" s="42"/>
      <c r="EO162" s="26"/>
      <c r="EP162" s="1"/>
      <c r="EQ162" s="27"/>
      <c r="ER162" s="126" t="s">
        <v>62</v>
      </c>
      <c r="ES162" s="1"/>
      <c r="ET162" s="4" t="s">
        <v>204</v>
      </c>
      <c r="EU162" s="54">
        <f t="shared" si="437"/>
        <v>0</v>
      </c>
      <c r="EV162" s="54">
        <f t="shared" si="438"/>
        <v>0</v>
      </c>
      <c r="EW162" s="163" t="s">
        <v>188</v>
      </c>
      <c r="EX162" s="1"/>
      <c r="EY162" s="9" t="s">
        <v>205</v>
      </c>
      <c r="EZ162" s="54">
        <f t="shared" si="439"/>
        <v>0</v>
      </c>
      <c r="FA162" s="54">
        <f t="shared" si="439"/>
        <v>0</v>
      </c>
      <c r="FB162" s="42"/>
      <c r="FC162" s="26"/>
      <c r="FD162" s="26"/>
      <c r="FE162" s="1"/>
      <c r="FF162" s="27"/>
      <c r="FG162" s="130" t="s">
        <v>189</v>
      </c>
      <c r="FH162" s="319" t="s">
        <v>145</v>
      </c>
      <c r="FI162" s="319"/>
      <c r="FJ162" s="173">
        <f t="shared" ref="FJ162:FJ163" si="444">+DF182</f>
        <v>0</v>
      </c>
      <c r="FK162" s="179"/>
      <c r="FL162" s="179"/>
      <c r="FM162" s="68">
        <v>0</v>
      </c>
      <c r="FN162" s="62">
        <f t="shared" si="441"/>
        <v>0</v>
      </c>
      <c r="FO162" s="58"/>
      <c r="FP162" s="26"/>
      <c r="FQ162" s="1"/>
      <c r="FR162" s="1"/>
    </row>
    <row r="163" spans="2:174" ht="11.45" customHeight="1" x14ac:dyDescent="0.2">
      <c r="B163" s="33"/>
      <c r="C163" s="126">
        <v>4140</v>
      </c>
      <c r="D163" s="234" t="s">
        <v>16</v>
      </c>
      <c r="E163" s="234"/>
      <c r="F163" s="215">
        <v>0</v>
      </c>
      <c r="G163" s="215">
        <v>0</v>
      </c>
      <c r="H163" s="215">
        <v>0</v>
      </c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6">
        <f t="shared" si="411"/>
        <v>0</v>
      </c>
      <c r="Y163" s="224">
        <f t="shared" si="412"/>
        <v>0</v>
      </c>
      <c r="Z163" s="226">
        <f t="shared" si="413"/>
        <v>0</v>
      </c>
      <c r="AA163" s="26"/>
      <c r="AC163" s="27"/>
      <c r="AD163" s="130">
        <v>1140</v>
      </c>
      <c r="AE163" s="223" t="s">
        <v>249</v>
      </c>
      <c r="AF163" s="223"/>
      <c r="AG163" s="215">
        <v>0</v>
      </c>
      <c r="AH163" s="215">
        <v>0</v>
      </c>
      <c r="AI163" s="215">
        <v>0</v>
      </c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6">
        <f t="shared" si="416"/>
        <v>0</v>
      </c>
      <c r="AZ163" s="224">
        <f t="shared" si="417"/>
        <v>0</v>
      </c>
      <c r="BA163" s="226">
        <f t="shared" si="418"/>
        <v>0</v>
      </c>
      <c r="BB163" s="26"/>
      <c r="BD163" s="27"/>
      <c r="BE163" s="130">
        <v>4140</v>
      </c>
      <c r="BF163" s="223" t="s">
        <v>16</v>
      </c>
      <c r="BG163" s="223"/>
      <c r="BH163" s="215">
        <v>0</v>
      </c>
      <c r="BI163" s="215">
        <v>0</v>
      </c>
      <c r="BJ163" s="215">
        <v>0</v>
      </c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6">
        <f t="shared" si="419"/>
        <v>0</v>
      </c>
      <c r="CA163" s="224">
        <f t="shared" si="420"/>
        <v>0</v>
      </c>
      <c r="CB163" s="226">
        <f t="shared" si="421"/>
        <v>0</v>
      </c>
      <c r="CC163" s="26"/>
      <c r="CE163" s="33"/>
      <c r="CF163" s="126" t="s">
        <v>65</v>
      </c>
      <c r="CG163" s="319" t="s">
        <v>19</v>
      </c>
      <c r="CH163" s="319"/>
      <c r="CI163" s="54">
        <f t="shared" si="422"/>
        <v>0</v>
      </c>
      <c r="CJ163" s="54">
        <f t="shared" si="422"/>
        <v>0</v>
      </c>
      <c r="CK163" s="54">
        <f t="shared" si="422"/>
        <v>0</v>
      </c>
      <c r="CL163" s="143" t="s">
        <v>78</v>
      </c>
      <c r="CM163" s="319" t="s">
        <v>20</v>
      </c>
      <c r="CN163" s="319"/>
      <c r="CO163" s="173">
        <f t="shared" ref="CO163:CO171" si="445">+X183</f>
        <v>0</v>
      </c>
      <c r="CP163" s="173">
        <f t="shared" ref="CP163:CP171" si="446">+Y183</f>
        <v>0</v>
      </c>
      <c r="CQ163" s="173">
        <f t="shared" ref="CQ163:CQ171" si="447">+Z183</f>
        <v>0</v>
      </c>
      <c r="CR163" s="51"/>
      <c r="CS163" s="26"/>
      <c r="CT163" s="1"/>
      <c r="CU163" s="27"/>
      <c r="CV163" s="130" t="s">
        <v>163</v>
      </c>
      <c r="CW163" s="319" t="s">
        <v>116</v>
      </c>
      <c r="CX163" s="319"/>
      <c r="CY163" s="54">
        <f t="shared" si="424"/>
        <v>0</v>
      </c>
      <c r="CZ163" s="54">
        <f t="shared" si="424"/>
        <v>0</v>
      </c>
      <c r="DA163" s="54">
        <f t="shared" si="424"/>
        <v>0</v>
      </c>
      <c r="DB163" s="143" t="s">
        <v>179</v>
      </c>
      <c r="DC163" s="321" t="s">
        <v>117</v>
      </c>
      <c r="DD163" s="321"/>
      <c r="DE163" s="54">
        <f t="shared" si="425"/>
        <v>0</v>
      </c>
      <c r="DF163" s="54">
        <f t="shared" si="425"/>
        <v>0</v>
      </c>
      <c r="DG163" s="54">
        <f t="shared" si="425"/>
        <v>0</v>
      </c>
      <c r="DH163" s="42"/>
      <c r="DI163" s="77"/>
      <c r="DJ163" s="1"/>
      <c r="DK163" s="27"/>
      <c r="DL163" s="130" t="s">
        <v>163</v>
      </c>
      <c r="DM163" s="319" t="s">
        <v>116</v>
      </c>
      <c r="DN163" s="319"/>
      <c r="DO163" s="54">
        <f t="shared" si="401"/>
        <v>0</v>
      </c>
      <c r="DP163" s="54">
        <f t="shared" si="402"/>
        <v>0</v>
      </c>
      <c r="DQ163" s="54">
        <f t="shared" si="403"/>
        <v>0</v>
      </c>
      <c r="DR163" s="54">
        <f t="shared" si="404"/>
        <v>0</v>
      </c>
      <c r="DS163" s="143" t="s">
        <v>179</v>
      </c>
      <c r="DT163" s="321" t="s">
        <v>117</v>
      </c>
      <c r="DU163" s="321"/>
      <c r="DV163" s="54">
        <f t="shared" si="405"/>
        <v>0</v>
      </c>
      <c r="DW163" s="54">
        <f t="shared" si="406"/>
        <v>0</v>
      </c>
      <c r="DX163" s="54">
        <f t="shared" si="407"/>
        <v>0</v>
      </c>
      <c r="DY163" s="54">
        <f t="shared" si="408"/>
        <v>0</v>
      </c>
      <c r="DZ163" s="42"/>
      <c r="EA163" s="77"/>
      <c r="EB163" s="1"/>
      <c r="EC163" s="27"/>
      <c r="ED163" s="126" t="s">
        <v>63</v>
      </c>
      <c r="EE163" s="1"/>
      <c r="EF163" s="4" t="s">
        <v>16</v>
      </c>
      <c r="EG163" s="54">
        <f t="shared" si="440"/>
        <v>0</v>
      </c>
      <c r="EH163" s="54">
        <f t="shared" si="436"/>
        <v>0</v>
      </c>
      <c r="EI163" s="160"/>
      <c r="EJ163" s="1"/>
      <c r="EK163" s="8"/>
      <c r="EL163" s="181"/>
      <c r="EM163" s="181"/>
      <c r="EN163" s="42"/>
      <c r="EO163" s="26"/>
      <c r="EP163" s="1"/>
      <c r="EQ163" s="27"/>
      <c r="ER163" s="126" t="s">
        <v>63</v>
      </c>
      <c r="ES163" s="1"/>
      <c r="ET163" s="4" t="s">
        <v>16</v>
      </c>
      <c r="EU163" s="54">
        <f t="shared" si="437"/>
        <v>0</v>
      </c>
      <c r="EV163" s="54">
        <f t="shared" si="438"/>
        <v>0</v>
      </c>
      <c r="EW163" s="160"/>
      <c r="EX163" s="1"/>
      <c r="EY163" s="8"/>
      <c r="EZ163" s="181"/>
      <c r="FA163" s="181"/>
      <c r="FB163" s="42"/>
      <c r="FC163" s="26"/>
      <c r="FD163" s="26"/>
      <c r="FE163" s="1"/>
      <c r="FF163" s="27"/>
      <c r="FG163" s="130" t="s">
        <v>190</v>
      </c>
      <c r="FH163" s="319" t="s">
        <v>234</v>
      </c>
      <c r="FI163" s="319"/>
      <c r="FJ163" s="173">
        <f t="shared" si="444"/>
        <v>0</v>
      </c>
      <c r="FK163" s="179"/>
      <c r="FL163" s="179"/>
      <c r="FM163" s="68">
        <v>0</v>
      </c>
      <c r="FN163" s="62">
        <f t="shared" si="441"/>
        <v>0</v>
      </c>
      <c r="FO163" s="58"/>
      <c r="FP163" s="26"/>
      <c r="FQ163" s="1"/>
      <c r="FR163" s="1"/>
    </row>
    <row r="164" spans="2:174" ht="13.9" customHeight="1" x14ac:dyDescent="0.2">
      <c r="B164" s="33"/>
      <c r="C164" s="126">
        <v>4150</v>
      </c>
      <c r="D164" s="234" t="s">
        <v>427</v>
      </c>
      <c r="E164" s="234"/>
      <c r="F164" s="215">
        <v>0</v>
      </c>
      <c r="G164" s="215">
        <v>0</v>
      </c>
      <c r="H164" s="215">
        <v>0</v>
      </c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6">
        <f t="shared" si="411"/>
        <v>0</v>
      </c>
      <c r="Y164" s="224">
        <f t="shared" si="412"/>
        <v>0</v>
      </c>
      <c r="Z164" s="226">
        <f t="shared" si="413"/>
        <v>0</v>
      </c>
      <c r="AA164" s="26"/>
      <c r="AC164" s="27"/>
      <c r="AD164" s="130">
        <v>1150</v>
      </c>
      <c r="AE164" s="223" t="s">
        <v>114</v>
      </c>
      <c r="AF164" s="223"/>
      <c r="AG164" s="215">
        <v>0</v>
      </c>
      <c r="AH164" s="215">
        <v>0</v>
      </c>
      <c r="AI164" s="215">
        <v>0</v>
      </c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6">
        <f t="shared" si="416"/>
        <v>0</v>
      </c>
      <c r="AZ164" s="224">
        <f t="shared" si="417"/>
        <v>0</v>
      </c>
      <c r="BA164" s="226">
        <f t="shared" si="418"/>
        <v>0</v>
      </c>
      <c r="BB164" s="26"/>
      <c r="BD164" s="27"/>
      <c r="BE164" s="130">
        <v>4150</v>
      </c>
      <c r="BF164" s="223" t="s">
        <v>427</v>
      </c>
      <c r="BG164" s="223"/>
      <c r="BH164" s="215">
        <v>0</v>
      </c>
      <c r="BI164" s="215">
        <v>0</v>
      </c>
      <c r="BJ164" s="215">
        <v>0</v>
      </c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6">
        <f t="shared" si="419"/>
        <v>0</v>
      </c>
      <c r="CA164" s="224">
        <f t="shared" si="420"/>
        <v>0</v>
      </c>
      <c r="CB164" s="226">
        <f t="shared" si="421"/>
        <v>0</v>
      </c>
      <c r="CC164" s="26"/>
      <c r="CE164" s="33"/>
      <c r="CF164" s="126" t="s">
        <v>66</v>
      </c>
      <c r="CG164" s="319" t="s">
        <v>21</v>
      </c>
      <c r="CH164" s="319"/>
      <c r="CI164" s="54">
        <f t="shared" si="422"/>
        <v>0</v>
      </c>
      <c r="CJ164" s="54">
        <f t="shared" si="422"/>
        <v>0</v>
      </c>
      <c r="CK164" s="54">
        <f t="shared" si="422"/>
        <v>0</v>
      </c>
      <c r="CL164" s="143" t="s">
        <v>79</v>
      </c>
      <c r="CM164" s="319" t="s">
        <v>22</v>
      </c>
      <c r="CN164" s="319"/>
      <c r="CO164" s="173">
        <f t="shared" si="445"/>
        <v>0</v>
      </c>
      <c r="CP164" s="173">
        <f t="shared" si="446"/>
        <v>0</v>
      </c>
      <c r="CQ164" s="173">
        <f t="shared" si="447"/>
        <v>0</v>
      </c>
      <c r="CR164" s="51"/>
      <c r="CS164" s="26"/>
      <c r="CT164" s="1"/>
      <c r="CU164" s="27"/>
      <c r="CV164" s="130" t="s">
        <v>164</v>
      </c>
      <c r="CW164" s="319" t="s">
        <v>118</v>
      </c>
      <c r="CX164" s="319"/>
      <c r="CY164" s="54">
        <f t="shared" si="424"/>
        <v>0</v>
      </c>
      <c r="CZ164" s="54">
        <f t="shared" si="424"/>
        <v>0</v>
      </c>
      <c r="DA164" s="54">
        <f t="shared" si="424"/>
        <v>0</v>
      </c>
      <c r="DB164" s="143" t="s">
        <v>180</v>
      </c>
      <c r="DC164" s="319" t="s">
        <v>119</v>
      </c>
      <c r="DD164" s="319"/>
      <c r="DE164" s="54">
        <f t="shared" si="425"/>
        <v>0</v>
      </c>
      <c r="DF164" s="54">
        <f t="shared" si="425"/>
        <v>0</v>
      </c>
      <c r="DG164" s="54">
        <f t="shared" si="425"/>
        <v>0</v>
      </c>
      <c r="DH164" s="42"/>
      <c r="DI164" s="77"/>
      <c r="DJ164" s="1"/>
      <c r="DK164" s="27"/>
      <c r="DL164" s="130" t="s">
        <v>164</v>
      </c>
      <c r="DM164" s="319" t="s">
        <v>118</v>
      </c>
      <c r="DN164" s="319"/>
      <c r="DO164" s="54">
        <f t="shared" si="401"/>
        <v>0</v>
      </c>
      <c r="DP164" s="54">
        <f t="shared" si="402"/>
        <v>0</v>
      </c>
      <c r="DQ164" s="54">
        <f t="shared" si="403"/>
        <v>0</v>
      </c>
      <c r="DR164" s="54">
        <f t="shared" si="404"/>
        <v>0</v>
      </c>
      <c r="DS164" s="143" t="s">
        <v>180</v>
      </c>
      <c r="DT164" s="319" t="s">
        <v>119</v>
      </c>
      <c r="DU164" s="319"/>
      <c r="DV164" s="54">
        <f t="shared" si="405"/>
        <v>0</v>
      </c>
      <c r="DW164" s="54">
        <f t="shared" si="406"/>
        <v>0</v>
      </c>
      <c r="DX164" s="54">
        <f t="shared" si="407"/>
        <v>0</v>
      </c>
      <c r="DY164" s="54">
        <f t="shared" si="408"/>
        <v>0</v>
      </c>
      <c r="DZ164" s="42"/>
      <c r="EA164" s="77"/>
      <c r="EB164" s="1"/>
      <c r="EC164" s="27"/>
      <c r="ED164" s="126" t="s">
        <v>64</v>
      </c>
      <c r="EE164" s="1"/>
      <c r="EF164" s="4" t="s">
        <v>17</v>
      </c>
      <c r="EG164" s="54">
        <f t="shared" si="440"/>
        <v>0</v>
      </c>
      <c r="EH164" s="54">
        <f t="shared" si="436"/>
        <v>0</v>
      </c>
      <c r="EI164" s="160"/>
      <c r="EJ164" s="279" t="s">
        <v>199</v>
      </c>
      <c r="EK164" s="279"/>
      <c r="EL164" s="182">
        <f>SUM(EL165:EL167)</f>
        <v>0</v>
      </c>
      <c r="EM164" s="182">
        <f t="shared" ref="EM164" si="448">SUM(EM165:EM167)</f>
        <v>0</v>
      </c>
      <c r="EN164" s="42"/>
      <c r="EO164" s="26"/>
      <c r="EP164" s="1"/>
      <c r="EQ164" s="27"/>
      <c r="ER164" s="126" t="s">
        <v>64</v>
      </c>
      <c r="ES164" s="1"/>
      <c r="ET164" s="4" t="s">
        <v>17</v>
      </c>
      <c r="EU164" s="54">
        <f t="shared" si="437"/>
        <v>0</v>
      </c>
      <c r="EV164" s="54">
        <f t="shared" si="438"/>
        <v>0</v>
      </c>
      <c r="EW164" s="160"/>
      <c r="EX164" s="279" t="s">
        <v>199</v>
      </c>
      <c r="EY164" s="279"/>
      <c r="EZ164" s="182">
        <f>SUM(EZ165:EZ167)</f>
        <v>0</v>
      </c>
      <c r="FA164" s="182">
        <f t="shared" ref="FA164" si="449">SUM(FA165:FA167)</f>
        <v>0</v>
      </c>
      <c r="FB164" s="42"/>
      <c r="FC164" s="26"/>
      <c r="FD164" s="26"/>
      <c r="FE164" s="1"/>
      <c r="FF164" s="27"/>
      <c r="FG164" s="130"/>
      <c r="FH164" s="196"/>
      <c r="FI164" s="56"/>
      <c r="FJ164" s="177"/>
      <c r="FK164" s="177"/>
      <c r="FL164" s="177"/>
      <c r="FM164" s="62"/>
      <c r="FN164" s="62"/>
      <c r="FO164" s="58"/>
      <c r="FP164" s="26"/>
      <c r="FQ164" s="1"/>
      <c r="FR164" s="1"/>
    </row>
    <row r="165" spans="2:174" ht="13.9" customHeight="1" x14ac:dyDescent="0.2">
      <c r="B165" s="33"/>
      <c r="C165" s="126">
        <v>4160</v>
      </c>
      <c r="D165" s="234" t="s">
        <v>428</v>
      </c>
      <c r="E165" s="234"/>
      <c r="F165" s="215">
        <v>0</v>
      </c>
      <c r="G165" s="215">
        <v>0</v>
      </c>
      <c r="H165" s="215">
        <v>0</v>
      </c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6">
        <f t="shared" si="411"/>
        <v>0</v>
      </c>
      <c r="Y165" s="224">
        <f t="shared" si="412"/>
        <v>0</v>
      </c>
      <c r="Z165" s="226">
        <f t="shared" si="413"/>
        <v>0</v>
      </c>
      <c r="AA165" s="26"/>
      <c r="AC165" s="27"/>
      <c r="AD165" s="130">
        <v>1160</v>
      </c>
      <c r="AE165" s="223" t="s">
        <v>474</v>
      </c>
      <c r="AF165" s="223"/>
      <c r="AG165" s="215">
        <v>0</v>
      </c>
      <c r="AH165" s="215">
        <v>0</v>
      </c>
      <c r="AI165" s="215">
        <v>0</v>
      </c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6">
        <f t="shared" si="416"/>
        <v>0</v>
      </c>
      <c r="AZ165" s="224">
        <f t="shared" si="417"/>
        <v>0</v>
      </c>
      <c r="BA165" s="226">
        <f t="shared" si="418"/>
        <v>0</v>
      </c>
      <c r="BB165" s="26"/>
      <c r="BD165" s="27"/>
      <c r="BE165" s="130">
        <v>4160</v>
      </c>
      <c r="BF165" s="223" t="s">
        <v>428</v>
      </c>
      <c r="BG165" s="223"/>
      <c r="BH165" s="215">
        <v>0</v>
      </c>
      <c r="BI165" s="215">
        <v>0</v>
      </c>
      <c r="BJ165" s="215">
        <v>0</v>
      </c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6">
        <f t="shared" si="419"/>
        <v>0</v>
      </c>
      <c r="CA165" s="224">
        <f t="shared" si="420"/>
        <v>0</v>
      </c>
      <c r="CB165" s="226">
        <f t="shared" si="421"/>
        <v>0</v>
      </c>
      <c r="CC165" s="26"/>
      <c r="CE165" s="33"/>
      <c r="CF165" s="126" t="s">
        <v>67</v>
      </c>
      <c r="CG165" s="321" t="s">
        <v>23</v>
      </c>
      <c r="CH165" s="321"/>
      <c r="CI165" s="54">
        <f t="shared" si="422"/>
        <v>0</v>
      </c>
      <c r="CJ165" s="54">
        <f t="shared" si="422"/>
        <v>0</v>
      </c>
      <c r="CK165" s="54">
        <f t="shared" si="422"/>
        <v>0</v>
      </c>
      <c r="CL165" s="143" t="s">
        <v>80</v>
      </c>
      <c r="CM165" s="319" t="s">
        <v>24</v>
      </c>
      <c r="CN165" s="319"/>
      <c r="CO165" s="173">
        <f t="shared" si="445"/>
        <v>0</v>
      </c>
      <c r="CP165" s="173">
        <f t="shared" si="446"/>
        <v>0</v>
      </c>
      <c r="CQ165" s="173">
        <f t="shared" si="447"/>
        <v>0</v>
      </c>
      <c r="CR165" s="51"/>
      <c r="CS165" s="26"/>
      <c r="CT165" s="1"/>
      <c r="CU165" s="27"/>
      <c r="CV165" s="131"/>
      <c r="CW165" s="308" t="s">
        <v>121</v>
      </c>
      <c r="CX165" s="308"/>
      <c r="CY165" s="48">
        <f>+CY157</f>
        <v>0</v>
      </c>
      <c r="CZ165" s="48">
        <f t="shared" ref="CZ165:DA165" si="450">+CZ157</f>
        <v>0</v>
      </c>
      <c r="DA165" s="48">
        <f t="shared" si="450"/>
        <v>0</v>
      </c>
      <c r="DB165" s="143" t="s">
        <v>181</v>
      </c>
      <c r="DC165" s="319" t="s">
        <v>120</v>
      </c>
      <c r="DD165" s="319"/>
      <c r="DE165" s="54">
        <f t="shared" si="425"/>
        <v>0</v>
      </c>
      <c r="DF165" s="54">
        <f t="shared" si="425"/>
        <v>0</v>
      </c>
      <c r="DG165" s="54">
        <f t="shared" si="425"/>
        <v>0</v>
      </c>
      <c r="DH165" s="42"/>
      <c r="DI165" s="77"/>
      <c r="DJ165" s="1"/>
      <c r="DK165" s="27"/>
      <c r="DL165" s="130"/>
      <c r="DM165" s="308"/>
      <c r="DN165" s="308"/>
      <c r="DO165" s="54"/>
      <c r="DP165" s="54"/>
      <c r="DQ165" s="54"/>
      <c r="DR165" s="54"/>
      <c r="DS165" s="143" t="s">
        <v>181</v>
      </c>
      <c r="DT165" s="319" t="s">
        <v>120</v>
      </c>
      <c r="DU165" s="319"/>
      <c r="DV165" s="54">
        <f t="shared" si="405"/>
        <v>0</v>
      </c>
      <c r="DW165" s="54">
        <f t="shared" si="406"/>
        <v>0</v>
      </c>
      <c r="DX165" s="54">
        <f t="shared" si="407"/>
        <v>0</v>
      </c>
      <c r="DY165" s="54">
        <f t="shared" si="408"/>
        <v>0</v>
      </c>
      <c r="DZ165" s="42"/>
      <c r="EA165" s="77"/>
      <c r="EB165" s="1"/>
      <c r="EC165" s="27"/>
      <c r="ED165" s="126" t="s">
        <v>65</v>
      </c>
      <c r="EE165" s="1"/>
      <c r="EF165" s="4" t="s">
        <v>19</v>
      </c>
      <c r="EG165" s="54">
        <f t="shared" si="440"/>
        <v>0</v>
      </c>
      <c r="EH165" s="54">
        <f t="shared" si="436"/>
        <v>0</v>
      </c>
      <c r="EI165" s="163" t="s">
        <v>167</v>
      </c>
      <c r="EJ165" s="1"/>
      <c r="EK165" s="9" t="s">
        <v>202</v>
      </c>
      <c r="EL165" s="173">
        <f>+DP171-DO171+CO194</f>
        <v>0</v>
      </c>
      <c r="EM165" s="173">
        <f>+DR171-DQ171+CP194</f>
        <v>0</v>
      </c>
      <c r="EN165" s="42"/>
      <c r="EO165" s="26"/>
      <c r="EP165" s="1"/>
      <c r="EQ165" s="27"/>
      <c r="ER165" s="126" t="s">
        <v>65</v>
      </c>
      <c r="ES165" s="1"/>
      <c r="ET165" s="4" t="s">
        <v>19</v>
      </c>
      <c r="EU165" s="54">
        <f t="shared" si="437"/>
        <v>0</v>
      </c>
      <c r="EV165" s="54">
        <f t="shared" si="438"/>
        <v>0</v>
      </c>
      <c r="EW165" s="163" t="s">
        <v>167</v>
      </c>
      <c r="EX165" s="1"/>
      <c r="EY165" s="9" t="s">
        <v>202</v>
      </c>
      <c r="EZ165" s="173">
        <f t="shared" ref="EZ165:FA167" si="451">+BZ195</f>
        <v>0</v>
      </c>
      <c r="FA165" s="173">
        <f t="shared" si="451"/>
        <v>0</v>
      </c>
      <c r="FB165" s="42"/>
      <c r="FC165" s="26"/>
      <c r="FD165" s="26"/>
      <c r="FE165" s="1"/>
      <c r="FF165" s="27"/>
      <c r="FG165" s="130"/>
      <c r="FH165" s="322" t="s">
        <v>235</v>
      </c>
      <c r="FI165" s="322"/>
      <c r="FJ165" s="178"/>
      <c r="FK165" s="178">
        <f>SUM(FK166:FK169)+FK158</f>
        <v>0</v>
      </c>
      <c r="FL165" s="178"/>
      <c r="FM165" s="67">
        <f>SUM(FM166:FM169)</f>
        <v>0</v>
      </c>
      <c r="FN165" s="67">
        <f t="shared" ref="FN165:FN169" si="452">SUM(FJ165:FM165)</f>
        <v>0</v>
      </c>
      <c r="FO165" s="58"/>
      <c r="FP165" s="26"/>
      <c r="FQ165" s="1"/>
      <c r="FR165" s="1"/>
    </row>
    <row r="166" spans="2:174" ht="13.9" customHeight="1" x14ac:dyDescent="0.2">
      <c r="B166" s="33"/>
      <c r="C166" s="126">
        <v>4170</v>
      </c>
      <c r="D166" s="234" t="s">
        <v>429</v>
      </c>
      <c r="E166" s="234"/>
      <c r="F166" s="215">
        <v>0</v>
      </c>
      <c r="G166" s="215">
        <v>0</v>
      </c>
      <c r="H166" s="215">
        <v>0</v>
      </c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6">
        <f t="shared" si="411"/>
        <v>0</v>
      </c>
      <c r="Y166" s="224">
        <f t="shared" si="412"/>
        <v>0</v>
      </c>
      <c r="Z166" s="226">
        <f t="shared" si="413"/>
        <v>0</v>
      </c>
      <c r="AA166" s="26"/>
      <c r="AC166" s="27"/>
      <c r="AD166" s="130">
        <v>1190</v>
      </c>
      <c r="AE166" s="223" t="s">
        <v>475</v>
      </c>
      <c r="AF166" s="223"/>
      <c r="AG166" s="215">
        <v>0</v>
      </c>
      <c r="AH166" s="215">
        <v>0</v>
      </c>
      <c r="AI166" s="215">
        <v>0</v>
      </c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6">
        <f t="shared" si="416"/>
        <v>0</v>
      </c>
      <c r="AZ166" s="224">
        <f t="shared" si="417"/>
        <v>0</v>
      </c>
      <c r="BA166" s="226">
        <f t="shared" si="418"/>
        <v>0</v>
      </c>
      <c r="BB166" s="26"/>
      <c r="BD166" s="27"/>
      <c r="BE166" s="130">
        <v>4170</v>
      </c>
      <c r="BF166" s="223" t="s">
        <v>429</v>
      </c>
      <c r="BG166" s="223"/>
      <c r="BH166" s="215">
        <v>0</v>
      </c>
      <c r="BI166" s="215">
        <v>0</v>
      </c>
      <c r="BJ166" s="215">
        <v>0</v>
      </c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6">
        <f t="shared" si="419"/>
        <v>0</v>
      </c>
      <c r="CA166" s="224">
        <f t="shared" si="420"/>
        <v>0</v>
      </c>
      <c r="CB166" s="226">
        <f t="shared" si="421"/>
        <v>0</v>
      </c>
      <c r="CC166" s="26"/>
      <c r="CE166" s="33"/>
      <c r="CF166" s="127"/>
      <c r="CG166" s="195"/>
      <c r="CH166" s="200"/>
      <c r="CI166" s="66"/>
      <c r="CJ166" s="66"/>
      <c r="CK166" s="66"/>
      <c r="CL166" s="143" t="s">
        <v>240</v>
      </c>
      <c r="CM166" s="319" t="s">
        <v>25</v>
      </c>
      <c r="CN166" s="319"/>
      <c r="CO166" s="173">
        <f t="shared" si="445"/>
        <v>0</v>
      </c>
      <c r="CP166" s="173">
        <f t="shared" si="446"/>
        <v>0</v>
      </c>
      <c r="CQ166" s="173">
        <f t="shared" si="447"/>
        <v>0</v>
      </c>
      <c r="CR166" s="51"/>
      <c r="CS166" s="26"/>
      <c r="CT166" s="1"/>
      <c r="CU166" s="27"/>
      <c r="CV166" s="131"/>
      <c r="CW166" s="195"/>
      <c r="CX166" s="196"/>
      <c r="CY166" s="50"/>
      <c r="CZ166" s="50"/>
      <c r="DA166" s="50"/>
      <c r="DB166" s="149"/>
      <c r="DC166" s="308" t="s">
        <v>122</v>
      </c>
      <c r="DD166" s="308"/>
      <c r="DE166" s="48">
        <f>+DE157</f>
        <v>0</v>
      </c>
      <c r="DF166" s="48">
        <f t="shared" ref="DF166:DG166" si="453">+DF157</f>
        <v>0</v>
      </c>
      <c r="DG166" s="48">
        <f t="shared" si="453"/>
        <v>0</v>
      </c>
      <c r="DH166" s="42"/>
      <c r="DI166" s="77"/>
      <c r="DJ166" s="1"/>
      <c r="DK166" s="27"/>
      <c r="DL166" s="130"/>
      <c r="DM166" s="195"/>
      <c r="DN166" s="196"/>
      <c r="DO166" s="54"/>
      <c r="DP166" s="54"/>
      <c r="DQ166" s="54"/>
      <c r="DR166" s="54"/>
      <c r="DS166" s="149"/>
      <c r="DT166" s="308"/>
      <c r="DU166" s="308"/>
      <c r="DV166" s="54"/>
      <c r="DW166" s="54"/>
      <c r="DX166" s="54"/>
      <c r="DY166" s="54"/>
      <c r="DZ166" s="42"/>
      <c r="EA166" s="77"/>
      <c r="EB166" s="1"/>
      <c r="EC166" s="27"/>
      <c r="ED166" s="126" t="s">
        <v>66</v>
      </c>
      <c r="EE166" s="1"/>
      <c r="EF166" s="4" t="s">
        <v>21</v>
      </c>
      <c r="EG166" s="54">
        <f t="shared" si="440"/>
        <v>0</v>
      </c>
      <c r="EH166" s="54">
        <f t="shared" si="436"/>
        <v>0</v>
      </c>
      <c r="EI166" s="163" t="s">
        <v>168</v>
      </c>
      <c r="EJ166" s="1"/>
      <c r="EK166" s="9" t="s">
        <v>131</v>
      </c>
      <c r="EL166" s="173">
        <f>+DP172+DP173-DO172-DO173</f>
        <v>0</v>
      </c>
      <c r="EM166" s="173">
        <f>+DR172+DR173-DQ172-DQ173</f>
        <v>0</v>
      </c>
      <c r="EN166" s="42"/>
      <c r="EO166" s="26"/>
      <c r="EP166" s="1"/>
      <c r="EQ166" s="27"/>
      <c r="ER166" s="126" t="s">
        <v>66</v>
      </c>
      <c r="ES166" s="1"/>
      <c r="ET166" s="4" t="s">
        <v>21</v>
      </c>
      <c r="EU166" s="54">
        <f t="shared" si="437"/>
        <v>0</v>
      </c>
      <c r="EV166" s="54">
        <f t="shared" si="438"/>
        <v>0</v>
      </c>
      <c r="EW166" s="163" t="s">
        <v>168</v>
      </c>
      <c r="EX166" s="1"/>
      <c r="EY166" s="9" t="s">
        <v>131</v>
      </c>
      <c r="EZ166" s="173">
        <f t="shared" si="451"/>
        <v>0</v>
      </c>
      <c r="FA166" s="173">
        <f t="shared" si="451"/>
        <v>0</v>
      </c>
      <c r="FB166" s="42"/>
      <c r="FC166" s="26"/>
      <c r="FD166" s="26"/>
      <c r="FE166" s="1"/>
      <c r="FF166" s="27"/>
      <c r="FG166" s="130" t="s">
        <v>191</v>
      </c>
      <c r="FH166" s="319" t="s">
        <v>236</v>
      </c>
      <c r="FI166" s="319"/>
      <c r="FJ166" s="179"/>
      <c r="FK166" s="173">
        <f>+DF186</f>
        <v>0</v>
      </c>
      <c r="FL166" s="179"/>
      <c r="FM166" s="68">
        <v>0</v>
      </c>
      <c r="FN166" s="62">
        <f t="shared" si="452"/>
        <v>0</v>
      </c>
      <c r="FO166" s="58"/>
      <c r="FP166" s="26"/>
      <c r="FQ166" s="1"/>
      <c r="FR166" s="1"/>
    </row>
    <row r="167" spans="2:174" ht="13.9" customHeight="1" x14ac:dyDescent="0.2">
      <c r="B167" s="33"/>
      <c r="C167" s="126">
        <v>4190</v>
      </c>
      <c r="D167" s="234" t="s">
        <v>430</v>
      </c>
      <c r="E167" s="234"/>
      <c r="F167" s="215">
        <v>0</v>
      </c>
      <c r="G167" s="215">
        <v>0</v>
      </c>
      <c r="H167" s="215">
        <v>0</v>
      </c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6">
        <f t="shared" si="411"/>
        <v>0</v>
      </c>
      <c r="Y167" s="224">
        <f t="shared" si="412"/>
        <v>0</v>
      </c>
      <c r="Z167" s="226">
        <f t="shared" si="413"/>
        <v>0</v>
      </c>
      <c r="AA167" s="26"/>
      <c r="AC167" s="27"/>
      <c r="AD167" s="131">
        <v>1200</v>
      </c>
      <c r="AE167" s="232" t="s">
        <v>476</v>
      </c>
      <c r="AF167" s="232"/>
      <c r="AG167" s="235">
        <f>SUM(AG168:AG176)</f>
        <v>0</v>
      </c>
      <c r="AH167" s="235">
        <f t="shared" ref="AH167" si="454">SUM(AH168:AH176)</f>
        <v>0</v>
      </c>
      <c r="AI167" s="235">
        <f t="shared" ref="AI167" si="455">SUM(AI168:AI176)</f>
        <v>0</v>
      </c>
      <c r="AJ167" s="235"/>
      <c r="AK167" s="235"/>
      <c r="AL167" s="235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1">
        <f t="shared" si="416"/>
        <v>0</v>
      </c>
      <c r="AZ167" s="210">
        <f t="shared" si="417"/>
        <v>0</v>
      </c>
      <c r="BA167" s="212">
        <f t="shared" si="418"/>
        <v>0</v>
      </c>
      <c r="BB167" s="26"/>
      <c r="BD167" s="27"/>
      <c r="BE167" s="130">
        <v>4190</v>
      </c>
      <c r="BF167" s="223" t="s">
        <v>515</v>
      </c>
      <c r="BG167" s="223"/>
      <c r="BH167" s="215">
        <v>0</v>
      </c>
      <c r="BI167" s="215">
        <v>0</v>
      </c>
      <c r="BJ167" s="215">
        <v>0</v>
      </c>
      <c r="BK167" s="245"/>
      <c r="BL167" s="245"/>
      <c r="BM167" s="24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6">
        <f t="shared" si="419"/>
        <v>0</v>
      </c>
      <c r="CA167" s="224">
        <f t="shared" si="420"/>
        <v>0</v>
      </c>
      <c r="CB167" s="226">
        <f t="shared" si="421"/>
        <v>0</v>
      </c>
      <c r="CC167" s="26"/>
      <c r="CE167" s="33"/>
      <c r="CF167" s="127"/>
      <c r="CG167" s="322" t="s">
        <v>26</v>
      </c>
      <c r="CH167" s="322"/>
      <c r="CI167" s="50">
        <f>SUM(CI168:CI169)</f>
        <v>0</v>
      </c>
      <c r="CJ167" s="50">
        <f t="shared" ref="CJ167" si="456">SUM(CJ168:CJ169)</f>
        <v>0</v>
      </c>
      <c r="CK167" s="50">
        <f t="shared" ref="CK167" si="457">SUM(CK168:CK169)</f>
        <v>0</v>
      </c>
      <c r="CL167" s="143" t="s">
        <v>81</v>
      </c>
      <c r="CM167" s="319" t="s">
        <v>27</v>
      </c>
      <c r="CN167" s="319"/>
      <c r="CO167" s="173">
        <f t="shared" si="445"/>
        <v>0</v>
      </c>
      <c r="CP167" s="173">
        <f t="shared" si="446"/>
        <v>0</v>
      </c>
      <c r="CQ167" s="173">
        <f t="shared" si="447"/>
        <v>0</v>
      </c>
      <c r="CR167" s="51"/>
      <c r="CS167" s="26"/>
      <c r="CT167" s="1"/>
      <c r="CU167" s="27"/>
      <c r="CV167" s="131"/>
      <c r="CW167" s="195"/>
      <c r="CX167" s="196"/>
      <c r="CY167" s="50"/>
      <c r="CZ167" s="50"/>
      <c r="DA167" s="50"/>
      <c r="DB167" s="149"/>
      <c r="DC167" s="1"/>
      <c r="DD167" s="1"/>
      <c r="DE167" s="1"/>
      <c r="DF167" s="1"/>
      <c r="DG167" s="1"/>
      <c r="DH167" s="42"/>
      <c r="DI167" s="77"/>
      <c r="DJ167" s="1"/>
      <c r="DK167" s="27"/>
      <c r="DL167" s="130"/>
      <c r="DM167" s="195"/>
      <c r="DN167" s="196"/>
      <c r="DO167" s="54"/>
      <c r="DP167" s="54"/>
      <c r="DQ167" s="54"/>
      <c r="DR167" s="54"/>
      <c r="DS167" s="149"/>
      <c r="DT167" s="202"/>
      <c r="DU167" s="202"/>
      <c r="DV167" s="54"/>
      <c r="DW167" s="54"/>
      <c r="DX167" s="54"/>
      <c r="DY167" s="54"/>
      <c r="DZ167" s="42"/>
      <c r="EA167" s="77"/>
      <c r="EB167" s="1"/>
      <c r="EC167" s="27"/>
      <c r="ED167" s="126" t="s">
        <v>67</v>
      </c>
      <c r="EE167" s="1"/>
      <c r="EF167" s="4" t="s">
        <v>23</v>
      </c>
      <c r="EG167" s="54">
        <f t="shared" si="440"/>
        <v>0</v>
      </c>
      <c r="EH167" s="54">
        <f t="shared" si="436"/>
        <v>0</v>
      </c>
      <c r="EI167" s="163" t="s">
        <v>169</v>
      </c>
      <c r="EJ167" s="1"/>
      <c r="EK167" s="9" t="s">
        <v>206</v>
      </c>
      <c r="EL167" s="173">
        <f>+DP169</f>
        <v>0</v>
      </c>
      <c r="EM167" s="173">
        <f>+DR169</f>
        <v>0</v>
      </c>
      <c r="EN167" s="42"/>
      <c r="EO167" s="26"/>
      <c r="EP167" s="1"/>
      <c r="EQ167" s="27"/>
      <c r="ER167" s="126" t="s">
        <v>67</v>
      </c>
      <c r="ES167" s="1"/>
      <c r="ET167" s="4" t="s">
        <v>23</v>
      </c>
      <c r="EU167" s="54">
        <f t="shared" si="437"/>
        <v>0</v>
      </c>
      <c r="EV167" s="54">
        <f t="shared" si="438"/>
        <v>0</v>
      </c>
      <c r="EW167" s="163" t="s">
        <v>169</v>
      </c>
      <c r="EX167" s="1"/>
      <c r="EY167" s="9" t="s">
        <v>206</v>
      </c>
      <c r="EZ167" s="173">
        <f t="shared" si="451"/>
        <v>0</v>
      </c>
      <c r="FA167" s="173">
        <f t="shared" si="451"/>
        <v>0</v>
      </c>
      <c r="FB167" s="42"/>
      <c r="FC167" s="26"/>
      <c r="FD167" s="26"/>
      <c r="FE167" s="1"/>
      <c r="FF167" s="27"/>
      <c r="FG167" s="130" t="s">
        <v>192</v>
      </c>
      <c r="FH167" s="319" t="s">
        <v>149</v>
      </c>
      <c r="FI167" s="319"/>
      <c r="FJ167" s="179"/>
      <c r="FK167" s="173">
        <f t="shared" ref="FK167:FK169" si="458">+DF187</f>
        <v>0</v>
      </c>
      <c r="FL167" s="179"/>
      <c r="FM167" s="68">
        <v>0</v>
      </c>
      <c r="FN167" s="62">
        <f t="shared" si="452"/>
        <v>0</v>
      </c>
      <c r="FO167" s="58"/>
      <c r="FP167" s="26"/>
      <c r="FQ167" s="1"/>
      <c r="FR167" s="1"/>
    </row>
    <row r="168" spans="2:174" ht="13.9" customHeight="1" x14ac:dyDescent="0.2">
      <c r="B168" s="33"/>
      <c r="C168" s="127">
        <v>4200</v>
      </c>
      <c r="D168" s="233" t="s">
        <v>431</v>
      </c>
      <c r="E168" s="233"/>
      <c r="F168" s="210">
        <f>SUM(F169:F170)</f>
        <v>0</v>
      </c>
      <c r="G168" s="210">
        <f t="shared" ref="G168" si="459">SUM(G169:G170)</f>
        <v>0</v>
      </c>
      <c r="H168" s="210">
        <f t="shared" ref="H168" si="460">SUM(H169:H170)</f>
        <v>0</v>
      </c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21">
        <f t="shared" si="411"/>
        <v>0</v>
      </c>
      <c r="Y168" s="210">
        <f t="shared" si="412"/>
        <v>0</v>
      </c>
      <c r="Z168" s="212">
        <f t="shared" si="413"/>
        <v>0</v>
      </c>
      <c r="AA168" s="26"/>
      <c r="AC168" s="27"/>
      <c r="AD168" s="130">
        <v>1210</v>
      </c>
      <c r="AE168" s="223" t="s">
        <v>477</v>
      </c>
      <c r="AF168" s="223"/>
      <c r="AG168" s="224">
        <v>0</v>
      </c>
      <c r="AH168" s="224">
        <v>0</v>
      </c>
      <c r="AI168" s="224">
        <v>0</v>
      </c>
      <c r="AJ168" s="224"/>
      <c r="AK168" s="224"/>
      <c r="AL168" s="224"/>
      <c r="AM168" s="224"/>
      <c r="AN168" s="224"/>
      <c r="AO168" s="224"/>
      <c r="AP168" s="224"/>
      <c r="AQ168" s="224"/>
      <c r="AR168" s="224"/>
      <c r="AS168" s="224"/>
      <c r="AT168" s="224"/>
      <c r="AU168" s="224"/>
      <c r="AV168" s="224"/>
      <c r="AW168" s="224"/>
      <c r="AX168" s="224"/>
      <c r="AY168" s="216">
        <f t="shared" si="416"/>
        <v>0</v>
      </c>
      <c r="AZ168" s="224">
        <f t="shared" si="417"/>
        <v>0</v>
      </c>
      <c r="BA168" s="226">
        <f t="shared" si="418"/>
        <v>0</v>
      </c>
      <c r="BB168" s="100"/>
      <c r="BD168" s="27"/>
      <c r="BE168" s="130">
        <v>4210</v>
      </c>
      <c r="BF168" s="223" t="s">
        <v>432</v>
      </c>
      <c r="BG168" s="223"/>
      <c r="BH168" s="215">
        <v>0</v>
      </c>
      <c r="BI168" s="215">
        <v>0</v>
      </c>
      <c r="BJ168" s="215">
        <v>0</v>
      </c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16">
        <f t="shared" si="419"/>
        <v>0</v>
      </c>
      <c r="CA168" s="224">
        <f t="shared" si="420"/>
        <v>0</v>
      </c>
      <c r="CB168" s="226">
        <f t="shared" si="421"/>
        <v>0</v>
      </c>
      <c r="CC168" s="100"/>
      <c r="CE168" s="33"/>
      <c r="CF168" s="126" t="s">
        <v>68</v>
      </c>
      <c r="CG168" s="319" t="s">
        <v>28</v>
      </c>
      <c r="CH168" s="319"/>
      <c r="CI168" s="54">
        <f t="shared" ref="CI168:CK169" si="461">+X169</f>
        <v>0</v>
      </c>
      <c r="CJ168" s="54">
        <f t="shared" si="461"/>
        <v>0</v>
      </c>
      <c r="CK168" s="54">
        <f t="shared" si="461"/>
        <v>0</v>
      </c>
      <c r="CL168" s="143" t="s">
        <v>82</v>
      </c>
      <c r="CM168" s="319" t="s">
        <v>29</v>
      </c>
      <c r="CN168" s="319"/>
      <c r="CO168" s="173">
        <f t="shared" si="445"/>
        <v>0</v>
      </c>
      <c r="CP168" s="173">
        <f t="shared" si="446"/>
        <v>0</v>
      </c>
      <c r="CQ168" s="173">
        <f t="shared" si="447"/>
        <v>0</v>
      </c>
      <c r="CR168" s="51"/>
      <c r="CS168" s="26"/>
      <c r="CT168" s="1"/>
      <c r="CU168" s="27"/>
      <c r="CV168" s="130"/>
      <c r="CW168" s="308" t="s">
        <v>123</v>
      </c>
      <c r="CX168" s="308"/>
      <c r="CY168" s="47">
        <f>SUM(CY169:CY177)</f>
        <v>0</v>
      </c>
      <c r="CZ168" s="47">
        <f t="shared" ref="CZ168" si="462">SUM(CZ169:CZ177)</f>
        <v>0</v>
      </c>
      <c r="DA168" s="47">
        <f t="shared" ref="DA168" si="463">SUM(DA169:DA177)</f>
        <v>0</v>
      </c>
      <c r="DB168" s="143"/>
      <c r="DC168" s="308" t="s">
        <v>124</v>
      </c>
      <c r="DD168" s="308"/>
      <c r="DE168" s="174">
        <f>SUM(DE169:DE174)</f>
        <v>0</v>
      </c>
      <c r="DF168" s="174">
        <f t="shared" ref="DF168" si="464">SUM(DF169:DF174)</f>
        <v>0</v>
      </c>
      <c r="DG168" s="174">
        <f t="shared" ref="DG168" si="465">SUM(DG169:DG174)</f>
        <v>0</v>
      </c>
      <c r="DH168" s="42"/>
      <c r="DI168" s="77"/>
      <c r="DJ168" s="1"/>
      <c r="DK168" s="27"/>
      <c r="DL168" s="130"/>
      <c r="DM168" s="308" t="s">
        <v>123</v>
      </c>
      <c r="DN168" s="308"/>
      <c r="DO168" s="49">
        <f t="shared" ref="DO168:DO177" si="466">IF((CY168-CZ168)&gt;0,0,-CY168+CZ168)</f>
        <v>0</v>
      </c>
      <c r="DP168" s="49">
        <f t="shared" ref="DP168:DP177" si="467">IF((CY168-CZ168)&gt;0,+CY168-CZ168,0)</f>
        <v>0</v>
      </c>
      <c r="DQ168" s="49">
        <f t="shared" ref="DQ168:DQ177" si="468">IF((CZ168-DA168)&gt;0,0,-CZ168+DA168)</f>
        <v>0</v>
      </c>
      <c r="DR168" s="49">
        <f t="shared" ref="DR168:DR177" si="469">IF((CZ168-DA168)&gt;0,+CZ168-DA168,0)</f>
        <v>0</v>
      </c>
      <c r="DS168" s="143"/>
      <c r="DT168" s="308" t="s">
        <v>124</v>
      </c>
      <c r="DU168" s="308"/>
      <c r="DV168" s="49">
        <f t="shared" ref="DV168:DV174" si="470">IF((DE168-DF168)&gt;0,+DE168-DF168,0)</f>
        <v>0</v>
      </c>
      <c r="DW168" s="49">
        <f t="shared" ref="DW168:DW174" si="471">IF((DE168-DF168)&gt;0,0,-DE168+DF168)</f>
        <v>0</v>
      </c>
      <c r="DX168" s="49">
        <f t="shared" ref="DX168:DX174" si="472">IF((DF168-DG168)&gt;0,+DF168-DG168,0)</f>
        <v>0</v>
      </c>
      <c r="DY168" s="49">
        <f t="shared" ref="DY168:DY174" si="473">IF((DF168-DG168)&gt;0,0,-DF168+DG168)</f>
        <v>0</v>
      </c>
      <c r="DZ168" s="42"/>
      <c r="EA168" s="77"/>
      <c r="EB168" s="1"/>
      <c r="EC168" s="27"/>
      <c r="ED168" s="126" t="s">
        <v>68</v>
      </c>
      <c r="EE168" s="1"/>
      <c r="EF168" s="4" t="s">
        <v>28</v>
      </c>
      <c r="EG168" s="54">
        <f>+CI168</f>
        <v>0</v>
      </c>
      <c r="EH168" s="54">
        <f t="shared" ref="EH168:EH169" si="474">+CJ168</f>
        <v>0</v>
      </c>
      <c r="EI168" s="160"/>
      <c r="EJ168" s="312" t="s">
        <v>245</v>
      </c>
      <c r="EK168" s="312"/>
      <c r="EL168" s="182">
        <f>EL159-EL164</f>
        <v>0</v>
      </c>
      <c r="EM168" s="182">
        <f t="shared" ref="EM168" si="475">EM159-EM164</f>
        <v>0</v>
      </c>
      <c r="EN168" s="42"/>
      <c r="EO168" s="26"/>
      <c r="EP168" s="1"/>
      <c r="EQ168" s="27"/>
      <c r="ER168" s="126" t="s">
        <v>68</v>
      </c>
      <c r="ES168" s="1"/>
      <c r="ET168" s="4" t="s">
        <v>28</v>
      </c>
      <c r="EU168" s="54">
        <f t="shared" si="437"/>
        <v>0</v>
      </c>
      <c r="EV168" s="54">
        <f t="shared" si="438"/>
        <v>0</v>
      </c>
      <c r="EW168" s="160"/>
      <c r="EX168" s="312" t="s">
        <v>245</v>
      </c>
      <c r="EY168" s="312"/>
      <c r="EZ168" s="182">
        <f>EZ159-EZ164</f>
        <v>0</v>
      </c>
      <c r="FA168" s="182">
        <f t="shared" ref="FA168" si="476">FA159-FA164</f>
        <v>0</v>
      </c>
      <c r="FB168" s="42"/>
      <c r="FC168" s="26"/>
      <c r="FD168" s="26"/>
      <c r="FE168" s="1"/>
      <c r="FF168" s="27"/>
      <c r="FG168" s="130" t="s">
        <v>193</v>
      </c>
      <c r="FH168" s="319" t="s">
        <v>237</v>
      </c>
      <c r="FI168" s="319"/>
      <c r="FJ168" s="179"/>
      <c r="FK168" s="173">
        <f t="shared" si="458"/>
        <v>0</v>
      </c>
      <c r="FL168" s="179"/>
      <c r="FM168" s="68">
        <v>0</v>
      </c>
      <c r="FN168" s="62">
        <f t="shared" si="452"/>
        <v>0</v>
      </c>
      <c r="FO168" s="58"/>
      <c r="FP168" s="26"/>
      <c r="FQ168" s="1"/>
      <c r="FR168" s="1"/>
    </row>
    <row r="169" spans="2:174" ht="13.9" customHeight="1" x14ac:dyDescent="0.2">
      <c r="B169" s="33"/>
      <c r="C169" s="126">
        <v>4210</v>
      </c>
      <c r="D169" s="234" t="s">
        <v>432</v>
      </c>
      <c r="E169" s="234"/>
      <c r="F169" s="224">
        <v>0</v>
      </c>
      <c r="G169" s="224">
        <v>0</v>
      </c>
      <c r="H169" s="224">
        <v>0</v>
      </c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16">
        <f t="shared" si="411"/>
        <v>0</v>
      </c>
      <c r="Y169" s="224">
        <f t="shared" si="412"/>
        <v>0</v>
      </c>
      <c r="Z169" s="226">
        <f t="shared" si="413"/>
        <v>0</v>
      </c>
      <c r="AA169" s="26"/>
      <c r="AC169" s="27"/>
      <c r="AD169" s="130">
        <v>1220</v>
      </c>
      <c r="AE169" s="223" t="s">
        <v>478</v>
      </c>
      <c r="AF169" s="223"/>
      <c r="AG169" s="224">
        <v>0</v>
      </c>
      <c r="AH169" s="224">
        <v>0</v>
      </c>
      <c r="AI169" s="224">
        <v>0</v>
      </c>
      <c r="AJ169" s="245"/>
      <c r="AK169" s="245"/>
      <c r="AL169" s="245"/>
      <c r="AM169" s="224"/>
      <c r="AN169" s="224"/>
      <c r="AO169" s="224"/>
      <c r="AP169" s="224"/>
      <c r="AQ169" s="224"/>
      <c r="AR169" s="224"/>
      <c r="AS169" s="224"/>
      <c r="AT169" s="224"/>
      <c r="AU169" s="224"/>
      <c r="AV169" s="224"/>
      <c r="AW169" s="224"/>
      <c r="AX169" s="224"/>
      <c r="AY169" s="216">
        <f t="shared" si="416"/>
        <v>0</v>
      </c>
      <c r="AZ169" s="224">
        <f t="shared" si="417"/>
        <v>0</v>
      </c>
      <c r="BA169" s="226">
        <f t="shared" si="418"/>
        <v>0</v>
      </c>
      <c r="BB169" s="100"/>
      <c r="BD169" s="27"/>
      <c r="BE169" s="130">
        <v>4220</v>
      </c>
      <c r="BF169" s="223" t="s">
        <v>433</v>
      </c>
      <c r="BG169" s="223"/>
      <c r="BH169" s="215">
        <v>0</v>
      </c>
      <c r="BI169" s="215">
        <v>0</v>
      </c>
      <c r="BJ169" s="215">
        <v>0</v>
      </c>
      <c r="BK169" s="245"/>
      <c r="BL169" s="245"/>
      <c r="BM169" s="245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16">
        <f t="shared" si="419"/>
        <v>0</v>
      </c>
      <c r="CA169" s="224">
        <f t="shared" si="420"/>
        <v>0</v>
      </c>
      <c r="CB169" s="226">
        <f t="shared" si="421"/>
        <v>0</v>
      </c>
      <c r="CC169" s="100"/>
      <c r="CE169" s="33"/>
      <c r="CF169" s="126" t="s">
        <v>69</v>
      </c>
      <c r="CG169" s="319" t="s">
        <v>30</v>
      </c>
      <c r="CH169" s="319"/>
      <c r="CI169" s="54">
        <f t="shared" si="461"/>
        <v>0</v>
      </c>
      <c r="CJ169" s="54">
        <f t="shared" si="461"/>
        <v>0</v>
      </c>
      <c r="CK169" s="54">
        <f t="shared" si="461"/>
        <v>0</v>
      </c>
      <c r="CL169" s="143" t="s">
        <v>83</v>
      </c>
      <c r="CM169" s="319" t="s">
        <v>31</v>
      </c>
      <c r="CN169" s="319"/>
      <c r="CO169" s="173">
        <f t="shared" si="445"/>
        <v>0</v>
      </c>
      <c r="CP169" s="173">
        <f t="shared" si="446"/>
        <v>0</v>
      </c>
      <c r="CQ169" s="173">
        <f t="shared" si="447"/>
        <v>0</v>
      </c>
      <c r="CR169" s="51"/>
      <c r="CS169" s="26"/>
      <c r="CT169" s="1"/>
      <c r="CU169" s="27"/>
      <c r="CV169" s="130" t="s">
        <v>165</v>
      </c>
      <c r="CW169" s="319" t="s">
        <v>125</v>
      </c>
      <c r="CX169" s="319"/>
      <c r="CY169" s="173">
        <f t="shared" ref="CY169:CY177" si="477">+AY168</f>
        <v>0</v>
      </c>
      <c r="CZ169" s="173">
        <f t="shared" ref="CZ169:CZ177" si="478">+AZ168</f>
        <v>0</v>
      </c>
      <c r="DA169" s="173">
        <f t="shared" ref="DA169:DA177" si="479">+BA168</f>
        <v>0</v>
      </c>
      <c r="DB169" s="143" t="s">
        <v>182</v>
      </c>
      <c r="DC169" s="319" t="s">
        <v>126</v>
      </c>
      <c r="DD169" s="319"/>
      <c r="DE169" s="54">
        <f t="shared" ref="DE169:DG174" si="480">+AY188</f>
        <v>0</v>
      </c>
      <c r="DF169" s="54">
        <f t="shared" si="480"/>
        <v>0</v>
      </c>
      <c r="DG169" s="54">
        <f t="shared" si="480"/>
        <v>0</v>
      </c>
      <c r="DH169" s="42"/>
      <c r="DI169" s="77"/>
      <c r="DJ169" s="1"/>
      <c r="DK169" s="27"/>
      <c r="DL169" s="130" t="s">
        <v>165</v>
      </c>
      <c r="DM169" s="319" t="s">
        <v>125</v>
      </c>
      <c r="DN169" s="319"/>
      <c r="DO169" s="54">
        <f t="shared" si="466"/>
        <v>0</v>
      </c>
      <c r="DP169" s="54">
        <f t="shared" si="467"/>
        <v>0</v>
      </c>
      <c r="DQ169" s="54">
        <f t="shared" si="468"/>
        <v>0</v>
      </c>
      <c r="DR169" s="54">
        <f t="shared" si="469"/>
        <v>0</v>
      </c>
      <c r="DS169" s="143" t="s">
        <v>182</v>
      </c>
      <c r="DT169" s="319" t="s">
        <v>126</v>
      </c>
      <c r="DU169" s="319"/>
      <c r="DV169" s="54">
        <f t="shared" si="470"/>
        <v>0</v>
      </c>
      <c r="DW169" s="54">
        <f t="shared" si="471"/>
        <v>0</v>
      </c>
      <c r="DX169" s="54">
        <f t="shared" si="472"/>
        <v>0</v>
      </c>
      <c r="DY169" s="54">
        <f t="shared" si="473"/>
        <v>0</v>
      </c>
      <c r="DZ169" s="42"/>
      <c r="EA169" s="77"/>
      <c r="EB169" s="1"/>
      <c r="EC169" s="27"/>
      <c r="ED169" s="126" t="s">
        <v>69</v>
      </c>
      <c r="EE169" s="1"/>
      <c r="EF169" s="4" t="s">
        <v>207</v>
      </c>
      <c r="EG169" s="173">
        <f>+CI169</f>
        <v>0</v>
      </c>
      <c r="EH169" s="173">
        <f t="shared" si="474"/>
        <v>0</v>
      </c>
      <c r="EI169" s="160"/>
      <c r="EJ169" s="200"/>
      <c r="EK169" s="8"/>
      <c r="EL169" s="181"/>
      <c r="EM169" s="181"/>
      <c r="EN169" s="42"/>
      <c r="EO169" s="26"/>
      <c r="EP169" s="1"/>
      <c r="EQ169" s="27"/>
      <c r="ER169" s="126" t="s">
        <v>69</v>
      </c>
      <c r="ES169" s="1"/>
      <c r="ET169" s="4" t="s">
        <v>207</v>
      </c>
      <c r="EU169" s="54">
        <f t="shared" si="437"/>
        <v>0</v>
      </c>
      <c r="EV169" s="54">
        <f t="shared" si="438"/>
        <v>0</v>
      </c>
      <c r="EW169" s="160"/>
      <c r="EX169" s="200"/>
      <c r="EY169" s="8"/>
      <c r="EZ169" s="181"/>
      <c r="FA169" s="181"/>
      <c r="FB169" s="42"/>
      <c r="FC169" s="26"/>
      <c r="FD169" s="26"/>
      <c r="FE169" s="1"/>
      <c r="FF169" s="27"/>
      <c r="FG169" s="130" t="s">
        <v>194</v>
      </c>
      <c r="FH169" s="319" t="s">
        <v>151</v>
      </c>
      <c r="FI169" s="319"/>
      <c r="FJ169" s="179"/>
      <c r="FK169" s="173">
        <f t="shared" si="458"/>
        <v>0</v>
      </c>
      <c r="FL169" s="179"/>
      <c r="FM169" s="68">
        <v>0</v>
      </c>
      <c r="FN169" s="62">
        <f t="shared" si="452"/>
        <v>0</v>
      </c>
      <c r="FO169" s="58"/>
      <c r="FP169" s="26"/>
      <c r="FQ169" s="1"/>
      <c r="FR169" s="1"/>
    </row>
    <row r="170" spans="2:174" ht="13.9" customHeight="1" x14ac:dyDescent="0.2">
      <c r="B170" s="33"/>
      <c r="C170" s="126">
        <v>4220</v>
      </c>
      <c r="D170" s="234" t="s">
        <v>433</v>
      </c>
      <c r="E170" s="234"/>
      <c r="F170" s="215">
        <v>0</v>
      </c>
      <c r="G170" s="215">
        <v>0</v>
      </c>
      <c r="H170" s="215">
        <v>0</v>
      </c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6">
        <f t="shared" si="411"/>
        <v>0</v>
      </c>
      <c r="Y170" s="224">
        <f t="shared" si="412"/>
        <v>0</v>
      </c>
      <c r="Z170" s="226">
        <f t="shared" si="413"/>
        <v>0</v>
      </c>
      <c r="AA170" s="26"/>
      <c r="AC170" s="27"/>
      <c r="AD170" s="130">
        <v>1230</v>
      </c>
      <c r="AE170" s="223" t="s">
        <v>479</v>
      </c>
      <c r="AF170" s="223"/>
      <c r="AG170" s="224">
        <v>0</v>
      </c>
      <c r="AH170" s="224">
        <v>0</v>
      </c>
      <c r="AI170" s="224">
        <v>0</v>
      </c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6">
        <f t="shared" si="416"/>
        <v>0</v>
      </c>
      <c r="AZ170" s="224">
        <f t="shared" si="417"/>
        <v>0</v>
      </c>
      <c r="BA170" s="226">
        <f t="shared" si="418"/>
        <v>0</v>
      </c>
      <c r="BB170" s="100"/>
      <c r="BD170" s="27"/>
      <c r="BE170" s="130">
        <v>4400</v>
      </c>
      <c r="BF170" s="223" t="s">
        <v>516</v>
      </c>
      <c r="BG170" s="223"/>
      <c r="BH170" s="215">
        <v>0</v>
      </c>
      <c r="BI170" s="215">
        <v>0</v>
      </c>
      <c r="BJ170" s="215">
        <v>0</v>
      </c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6">
        <f t="shared" si="419"/>
        <v>0</v>
      </c>
      <c r="CA170" s="224">
        <f t="shared" si="420"/>
        <v>0</v>
      </c>
      <c r="CB170" s="226">
        <f t="shared" si="421"/>
        <v>0</v>
      </c>
      <c r="CC170" s="100"/>
      <c r="CE170" s="33"/>
      <c r="CF170" s="127"/>
      <c r="CG170" s="195"/>
      <c r="CH170" s="200"/>
      <c r="CI170" s="54"/>
      <c r="CJ170" s="54"/>
      <c r="CK170" s="54"/>
      <c r="CL170" s="143" t="s">
        <v>84</v>
      </c>
      <c r="CM170" s="319" t="s">
        <v>32</v>
      </c>
      <c r="CN170" s="319"/>
      <c r="CO170" s="173">
        <f t="shared" si="445"/>
        <v>0</v>
      </c>
      <c r="CP170" s="173">
        <f t="shared" si="446"/>
        <v>0</v>
      </c>
      <c r="CQ170" s="173">
        <f t="shared" si="447"/>
        <v>0</v>
      </c>
      <c r="CR170" s="51"/>
      <c r="CS170" s="26"/>
      <c r="CT170" s="1"/>
      <c r="CU170" s="27"/>
      <c r="CV170" s="130" t="s">
        <v>166</v>
      </c>
      <c r="CW170" s="319" t="s">
        <v>127</v>
      </c>
      <c r="CX170" s="319"/>
      <c r="CY170" s="173">
        <f t="shared" si="477"/>
        <v>0</v>
      </c>
      <c r="CZ170" s="173">
        <f t="shared" si="478"/>
        <v>0</v>
      </c>
      <c r="DA170" s="173">
        <f t="shared" si="479"/>
        <v>0</v>
      </c>
      <c r="DB170" s="143" t="s">
        <v>183</v>
      </c>
      <c r="DC170" s="319" t="s">
        <v>128</v>
      </c>
      <c r="DD170" s="319"/>
      <c r="DE170" s="54">
        <f t="shared" si="480"/>
        <v>0</v>
      </c>
      <c r="DF170" s="54">
        <f t="shared" si="480"/>
        <v>0</v>
      </c>
      <c r="DG170" s="54">
        <f t="shared" si="480"/>
        <v>0</v>
      </c>
      <c r="DH170" s="42"/>
      <c r="DI170" s="77"/>
      <c r="DJ170" s="1"/>
      <c r="DK170" s="27"/>
      <c r="DL170" s="130" t="s">
        <v>166</v>
      </c>
      <c r="DM170" s="319" t="s">
        <v>127</v>
      </c>
      <c r="DN170" s="319"/>
      <c r="DO170" s="54">
        <f t="shared" si="466"/>
        <v>0</v>
      </c>
      <c r="DP170" s="54">
        <f t="shared" si="467"/>
        <v>0</v>
      </c>
      <c r="DQ170" s="54">
        <f t="shared" si="468"/>
        <v>0</v>
      </c>
      <c r="DR170" s="54">
        <f t="shared" si="469"/>
        <v>0</v>
      </c>
      <c r="DS170" s="143" t="s">
        <v>183</v>
      </c>
      <c r="DT170" s="319" t="s">
        <v>128</v>
      </c>
      <c r="DU170" s="319"/>
      <c r="DV170" s="54">
        <f t="shared" si="470"/>
        <v>0</v>
      </c>
      <c r="DW170" s="54">
        <f t="shared" si="471"/>
        <v>0</v>
      </c>
      <c r="DX170" s="54">
        <f t="shared" si="472"/>
        <v>0</v>
      </c>
      <c r="DY170" s="54">
        <f t="shared" si="473"/>
        <v>0</v>
      </c>
      <c r="DZ170" s="42"/>
      <c r="EA170" s="77"/>
      <c r="EB170" s="1"/>
      <c r="EC170" s="27"/>
      <c r="ED170" s="126" t="s">
        <v>224</v>
      </c>
      <c r="EE170" s="1"/>
      <c r="EF170" s="4" t="s">
        <v>208</v>
      </c>
      <c r="EG170" s="54">
        <f>+CI171</f>
        <v>0</v>
      </c>
      <c r="EH170" s="54">
        <f t="shared" ref="EH170" si="481">+CJ171</f>
        <v>0</v>
      </c>
      <c r="EI170" s="160"/>
      <c r="EJ170" s="8"/>
      <c r="EK170" s="8"/>
      <c r="EL170" s="181"/>
      <c r="EM170" s="181"/>
      <c r="EN170" s="42"/>
      <c r="EO170" s="26"/>
      <c r="EP170" s="1"/>
      <c r="EQ170" s="27"/>
      <c r="ER170" s="126" t="s">
        <v>224</v>
      </c>
      <c r="ES170" s="1"/>
      <c r="ET170" s="4" t="s">
        <v>208</v>
      </c>
      <c r="EU170" s="54">
        <f t="shared" si="437"/>
        <v>0</v>
      </c>
      <c r="EV170" s="54">
        <f t="shared" si="438"/>
        <v>0</v>
      </c>
      <c r="EW170" s="160"/>
      <c r="EX170" s="8"/>
      <c r="EY170" s="8"/>
      <c r="EZ170" s="181"/>
      <c r="FA170" s="181"/>
      <c r="FB170" s="42"/>
      <c r="FC170" s="26"/>
      <c r="FD170" s="26"/>
      <c r="FE170" s="1"/>
      <c r="FF170" s="27"/>
      <c r="FG170" s="158"/>
      <c r="FH170" s="196"/>
      <c r="FI170" s="56"/>
      <c r="FJ170" s="177"/>
      <c r="FK170" s="177"/>
      <c r="FL170" s="177"/>
      <c r="FM170" s="62"/>
      <c r="FN170" s="62"/>
      <c r="FO170" s="58"/>
      <c r="FP170" s="26"/>
      <c r="FQ170" s="1"/>
      <c r="FR170" s="1"/>
    </row>
    <row r="171" spans="2:174" ht="13.9" customHeight="1" thickBot="1" x14ac:dyDescent="0.25">
      <c r="B171" s="33"/>
      <c r="C171" s="127">
        <v>4300</v>
      </c>
      <c r="D171" s="233" t="s">
        <v>434</v>
      </c>
      <c r="E171" s="233"/>
      <c r="F171" s="220">
        <f>SUM(F172:F176)</f>
        <v>0</v>
      </c>
      <c r="G171" s="220">
        <f t="shared" ref="G171" si="482">SUM(G172:G176)</f>
        <v>0</v>
      </c>
      <c r="H171" s="220">
        <f t="shared" ref="H171" si="483">SUM(H172:H176)</f>
        <v>0</v>
      </c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1">
        <f t="shared" si="411"/>
        <v>0</v>
      </c>
      <c r="Y171" s="210">
        <f t="shared" si="412"/>
        <v>0</v>
      </c>
      <c r="Z171" s="212">
        <f t="shared" si="413"/>
        <v>0</v>
      </c>
      <c r="AA171" s="26"/>
      <c r="AC171" s="27"/>
      <c r="AD171" s="130">
        <v>1240</v>
      </c>
      <c r="AE171" s="223" t="s">
        <v>480</v>
      </c>
      <c r="AF171" s="223"/>
      <c r="AG171" s="224">
        <v>0</v>
      </c>
      <c r="AH171" s="224">
        <v>0</v>
      </c>
      <c r="AI171" s="224">
        <v>0</v>
      </c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6">
        <f t="shared" si="416"/>
        <v>0</v>
      </c>
      <c r="AZ171" s="224">
        <f t="shared" si="417"/>
        <v>0</v>
      </c>
      <c r="BA171" s="226">
        <f t="shared" si="418"/>
        <v>0</v>
      </c>
      <c r="BB171" s="100"/>
      <c r="BD171" s="27"/>
      <c r="BE171" s="131"/>
      <c r="BF171" s="232" t="s">
        <v>517</v>
      </c>
      <c r="BG171" s="232"/>
      <c r="BH171" s="235">
        <f>SUM(BH172:BH187)</f>
        <v>0</v>
      </c>
      <c r="BI171" s="235">
        <f t="shared" ref="BI171" si="484">SUM(BI172:BI187)</f>
        <v>0</v>
      </c>
      <c r="BJ171" s="235">
        <f t="shared" ref="BJ171" si="485">SUM(BJ172:BJ187)</f>
        <v>0</v>
      </c>
      <c r="BK171" s="220"/>
      <c r="BL171" s="220"/>
      <c r="BM171" s="220"/>
      <c r="BN171" s="220"/>
      <c r="BO171" s="220"/>
      <c r="BP171" s="220"/>
      <c r="BQ171" s="220"/>
      <c r="BR171" s="220"/>
      <c r="BS171" s="220"/>
      <c r="BT171" s="220"/>
      <c r="BU171" s="220"/>
      <c r="BV171" s="220"/>
      <c r="BW171" s="220"/>
      <c r="BX171" s="220"/>
      <c r="BY171" s="220"/>
      <c r="BZ171" s="221">
        <f t="shared" si="419"/>
        <v>0</v>
      </c>
      <c r="CA171" s="210">
        <f t="shared" si="420"/>
        <v>0</v>
      </c>
      <c r="CB171" s="212">
        <f t="shared" si="421"/>
        <v>0</v>
      </c>
      <c r="CC171" s="100"/>
      <c r="CE171" s="33"/>
      <c r="CF171" s="126"/>
      <c r="CG171" s="322" t="s">
        <v>33</v>
      </c>
      <c r="CH171" s="322"/>
      <c r="CI171" s="49">
        <f>SUM(CI172:CI176)</f>
        <v>0</v>
      </c>
      <c r="CJ171" s="49">
        <f t="shared" ref="CJ171" si="486">SUM(CJ172:CJ176)</f>
        <v>0</v>
      </c>
      <c r="CK171" s="49">
        <f t="shared" ref="CK171" si="487">SUM(CK172:CK176)</f>
        <v>0</v>
      </c>
      <c r="CL171" s="143" t="s">
        <v>85</v>
      </c>
      <c r="CM171" s="319" t="s">
        <v>34</v>
      </c>
      <c r="CN171" s="319"/>
      <c r="CO171" s="173">
        <f t="shared" si="445"/>
        <v>0</v>
      </c>
      <c r="CP171" s="173">
        <f t="shared" si="446"/>
        <v>0</v>
      </c>
      <c r="CQ171" s="173">
        <f t="shared" si="447"/>
        <v>0</v>
      </c>
      <c r="CR171" s="51"/>
      <c r="CS171" s="26"/>
      <c r="CT171" s="1"/>
      <c r="CU171" s="27"/>
      <c r="CV171" s="130" t="s">
        <v>167</v>
      </c>
      <c r="CW171" s="319" t="s">
        <v>129</v>
      </c>
      <c r="CX171" s="319"/>
      <c r="CY171" s="173">
        <f t="shared" si="477"/>
        <v>0</v>
      </c>
      <c r="CZ171" s="173">
        <f t="shared" si="478"/>
        <v>0</v>
      </c>
      <c r="DA171" s="173">
        <f t="shared" si="479"/>
        <v>0</v>
      </c>
      <c r="DB171" s="143" t="s">
        <v>184</v>
      </c>
      <c r="DC171" s="319" t="s">
        <v>130</v>
      </c>
      <c r="DD171" s="319"/>
      <c r="DE171" s="54">
        <f t="shared" si="480"/>
        <v>0</v>
      </c>
      <c r="DF171" s="54">
        <f t="shared" si="480"/>
        <v>0</v>
      </c>
      <c r="DG171" s="54">
        <f t="shared" si="480"/>
        <v>0</v>
      </c>
      <c r="DH171" s="42"/>
      <c r="DI171" s="77"/>
      <c r="DJ171" s="1"/>
      <c r="DK171" s="27"/>
      <c r="DL171" s="130" t="s">
        <v>167</v>
      </c>
      <c r="DM171" s="319" t="s">
        <v>129</v>
      </c>
      <c r="DN171" s="319"/>
      <c r="DO171" s="54">
        <f t="shared" si="466"/>
        <v>0</v>
      </c>
      <c r="DP171" s="54">
        <f t="shared" si="467"/>
        <v>0</v>
      </c>
      <c r="DQ171" s="54">
        <f t="shared" si="468"/>
        <v>0</v>
      </c>
      <c r="DR171" s="54">
        <f t="shared" si="469"/>
        <v>0</v>
      </c>
      <c r="DS171" s="143" t="s">
        <v>184</v>
      </c>
      <c r="DT171" s="319" t="s">
        <v>130</v>
      </c>
      <c r="DU171" s="319"/>
      <c r="DV171" s="54">
        <f t="shared" si="470"/>
        <v>0</v>
      </c>
      <c r="DW171" s="54">
        <f t="shared" si="471"/>
        <v>0</v>
      </c>
      <c r="DX171" s="54">
        <f t="shared" si="472"/>
        <v>0</v>
      </c>
      <c r="DY171" s="54">
        <f t="shared" si="473"/>
        <v>0</v>
      </c>
      <c r="DZ171" s="42"/>
      <c r="EA171" s="77"/>
      <c r="EB171" s="1"/>
      <c r="EC171" s="27"/>
      <c r="ED171" s="157"/>
      <c r="EE171" s="200"/>
      <c r="EF171" s="200"/>
      <c r="EG171" s="52"/>
      <c r="EH171" s="52"/>
      <c r="EI171" s="160"/>
      <c r="EJ171" s="312" t="s">
        <v>209</v>
      </c>
      <c r="EK171" s="312"/>
      <c r="EL171" s="181"/>
      <c r="EM171" s="181"/>
      <c r="EN171" s="42"/>
      <c r="EO171" s="26"/>
      <c r="EP171" s="1"/>
      <c r="EQ171" s="27"/>
      <c r="ER171" s="157"/>
      <c r="ES171" s="200"/>
      <c r="ET171" s="200"/>
      <c r="EU171" s="52"/>
      <c r="EV171" s="52"/>
      <c r="EW171" s="160"/>
      <c r="EX171" s="312" t="s">
        <v>209</v>
      </c>
      <c r="EY171" s="312"/>
      <c r="EZ171" s="181"/>
      <c r="FA171" s="181"/>
      <c r="FB171" s="42"/>
      <c r="FC171" s="26"/>
      <c r="FD171" s="26"/>
      <c r="FE171" s="1"/>
      <c r="FF171" s="27"/>
      <c r="FG171" s="130"/>
      <c r="FH171" s="326" t="s">
        <v>258</v>
      </c>
      <c r="FI171" s="326"/>
      <c r="FJ171" s="180">
        <f>+FJ160+FJ165</f>
        <v>0</v>
      </c>
      <c r="FK171" s="180">
        <f>+FK160+FK165</f>
        <v>0</v>
      </c>
      <c r="FL171" s="180">
        <f>+FL160+FL165</f>
        <v>0</v>
      </c>
      <c r="FM171" s="69">
        <f>+FM160+FM165</f>
        <v>0</v>
      </c>
      <c r="FN171" s="69">
        <f>SUM(FJ171:FM171)</f>
        <v>0</v>
      </c>
      <c r="FO171" s="58"/>
      <c r="FP171" s="26"/>
      <c r="FQ171" s="1"/>
      <c r="FR171" s="1"/>
    </row>
    <row r="172" spans="2:174" ht="13.9" customHeight="1" x14ac:dyDescent="0.2">
      <c r="B172" s="33"/>
      <c r="C172" s="126">
        <v>4310</v>
      </c>
      <c r="D172" s="234" t="s">
        <v>435</v>
      </c>
      <c r="E172" s="234"/>
      <c r="F172" s="215">
        <v>0</v>
      </c>
      <c r="G172" s="215">
        <v>0</v>
      </c>
      <c r="H172" s="215">
        <v>0</v>
      </c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6">
        <f t="shared" si="411"/>
        <v>0</v>
      </c>
      <c r="Y172" s="224">
        <f t="shared" si="412"/>
        <v>0</v>
      </c>
      <c r="Z172" s="226">
        <f t="shared" si="413"/>
        <v>0</v>
      </c>
      <c r="AA172" s="26"/>
      <c r="AC172" s="27"/>
      <c r="AD172" s="130">
        <v>1250</v>
      </c>
      <c r="AE172" s="223" t="s">
        <v>481</v>
      </c>
      <c r="AF172" s="223"/>
      <c r="AG172" s="224">
        <v>0</v>
      </c>
      <c r="AH172" s="224">
        <v>0</v>
      </c>
      <c r="AI172" s="224">
        <v>0</v>
      </c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6">
        <f t="shared" si="416"/>
        <v>0</v>
      </c>
      <c r="AZ172" s="224">
        <f t="shared" si="417"/>
        <v>0</v>
      </c>
      <c r="BA172" s="226">
        <f t="shared" si="418"/>
        <v>0</v>
      </c>
      <c r="BB172" s="100"/>
      <c r="BD172" s="27"/>
      <c r="BE172" s="130">
        <v>5110</v>
      </c>
      <c r="BF172" s="223" t="s">
        <v>441</v>
      </c>
      <c r="BG172" s="223"/>
      <c r="BH172" s="215">
        <v>0</v>
      </c>
      <c r="BI172" s="215">
        <v>0</v>
      </c>
      <c r="BJ172" s="215">
        <v>0</v>
      </c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6">
        <f t="shared" si="419"/>
        <v>0</v>
      </c>
      <c r="CA172" s="224">
        <f t="shared" si="420"/>
        <v>0</v>
      </c>
      <c r="CB172" s="226">
        <f t="shared" si="421"/>
        <v>0</v>
      </c>
      <c r="CC172" s="100"/>
      <c r="CE172" s="33"/>
      <c r="CF172" s="126" t="s">
        <v>70</v>
      </c>
      <c r="CG172" s="319" t="s">
        <v>35</v>
      </c>
      <c r="CH172" s="319"/>
      <c r="CI172" s="54">
        <f t="shared" ref="CI172:CK176" si="488">+X172</f>
        <v>0</v>
      </c>
      <c r="CJ172" s="54">
        <f t="shared" si="488"/>
        <v>0</v>
      </c>
      <c r="CK172" s="54">
        <f t="shared" si="488"/>
        <v>0</v>
      </c>
      <c r="CL172" s="143"/>
      <c r="CM172" s="195"/>
      <c r="CN172" s="200"/>
      <c r="CO172" s="66"/>
      <c r="CP172" s="66"/>
      <c r="CQ172" s="66"/>
      <c r="CR172" s="51"/>
      <c r="CS172" s="26"/>
      <c r="CT172" s="1"/>
      <c r="CU172" s="27"/>
      <c r="CV172" s="130" t="s">
        <v>168</v>
      </c>
      <c r="CW172" s="319" t="s">
        <v>131</v>
      </c>
      <c r="CX172" s="319"/>
      <c r="CY172" s="173">
        <f t="shared" si="477"/>
        <v>0</v>
      </c>
      <c r="CZ172" s="173">
        <f t="shared" si="478"/>
        <v>0</v>
      </c>
      <c r="DA172" s="173">
        <f t="shared" si="479"/>
        <v>0</v>
      </c>
      <c r="DB172" s="143" t="s">
        <v>185</v>
      </c>
      <c r="DC172" s="319" t="s">
        <v>132</v>
      </c>
      <c r="DD172" s="319"/>
      <c r="DE172" s="54">
        <f t="shared" si="480"/>
        <v>0</v>
      </c>
      <c r="DF172" s="54">
        <f t="shared" si="480"/>
        <v>0</v>
      </c>
      <c r="DG172" s="54">
        <f t="shared" si="480"/>
        <v>0</v>
      </c>
      <c r="DH172" s="42"/>
      <c r="DI172" s="77"/>
      <c r="DJ172" s="1"/>
      <c r="DK172" s="27"/>
      <c r="DL172" s="130" t="s">
        <v>168</v>
      </c>
      <c r="DM172" s="319" t="s">
        <v>131</v>
      </c>
      <c r="DN172" s="319"/>
      <c r="DO172" s="54">
        <f t="shared" si="466"/>
        <v>0</v>
      </c>
      <c r="DP172" s="54">
        <f t="shared" si="467"/>
        <v>0</v>
      </c>
      <c r="DQ172" s="54">
        <f t="shared" si="468"/>
        <v>0</v>
      </c>
      <c r="DR172" s="54">
        <f t="shared" si="469"/>
        <v>0</v>
      </c>
      <c r="DS172" s="143" t="s">
        <v>185</v>
      </c>
      <c r="DT172" s="319" t="s">
        <v>132</v>
      </c>
      <c r="DU172" s="319"/>
      <c r="DV172" s="54">
        <f t="shared" si="470"/>
        <v>0</v>
      </c>
      <c r="DW172" s="54">
        <f t="shared" si="471"/>
        <v>0</v>
      </c>
      <c r="DX172" s="54">
        <f t="shared" si="472"/>
        <v>0</v>
      </c>
      <c r="DY172" s="54">
        <f t="shared" si="473"/>
        <v>0</v>
      </c>
      <c r="DZ172" s="42"/>
      <c r="EA172" s="77"/>
      <c r="EB172" s="1"/>
      <c r="EC172" s="27"/>
      <c r="ED172" s="157"/>
      <c r="EE172" s="279" t="s">
        <v>199</v>
      </c>
      <c r="EF172" s="279"/>
      <c r="EG172" s="50">
        <f>SUM(EG173:EG188)</f>
        <v>0</v>
      </c>
      <c r="EH172" s="50">
        <f t="shared" ref="EH172" si="489">SUM(EH173:EH188)</f>
        <v>0</v>
      </c>
      <c r="EI172" s="160"/>
      <c r="EJ172" s="200"/>
      <c r="EK172" s="200"/>
      <c r="EL172" s="183"/>
      <c r="EM172" s="183"/>
      <c r="EN172" s="42"/>
      <c r="EO172" s="26"/>
      <c r="EP172" s="1"/>
      <c r="EQ172" s="27"/>
      <c r="ER172" s="157"/>
      <c r="ES172" s="279" t="s">
        <v>199</v>
      </c>
      <c r="ET172" s="279"/>
      <c r="EU172" s="50">
        <f>SUM(EU173:EU188)</f>
        <v>0</v>
      </c>
      <c r="EV172" s="50">
        <f t="shared" ref="EV172" si="490">SUM(EV173:EV188)</f>
        <v>0</v>
      </c>
      <c r="EW172" s="160"/>
      <c r="EX172" s="200"/>
      <c r="EY172" s="200"/>
      <c r="EZ172" s="183"/>
      <c r="FA172" s="183"/>
      <c r="FB172" s="42"/>
      <c r="FC172" s="26"/>
      <c r="FD172" s="26"/>
      <c r="FE172" s="1"/>
      <c r="FF172" s="27"/>
      <c r="FG172" s="130"/>
      <c r="FH172" s="56"/>
      <c r="FI172" s="200"/>
      <c r="FJ172" s="177"/>
      <c r="FK172" s="177"/>
      <c r="FL172" s="177"/>
      <c r="FM172" s="62"/>
      <c r="FN172" s="62"/>
      <c r="FO172" s="58"/>
      <c r="FP172" s="26"/>
      <c r="FQ172" s="1"/>
      <c r="FR172" s="1"/>
    </row>
    <row r="173" spans="2:174" ht="13.9" customHeight="1" x14ac:dyDescent="0.2">
      <c r="B173" s="33"/>
      <c r="C173" s="126">
        <v>4320</v>
      </c>
      <c r="D173" s="234" t="s">
        <v>436</v>
      </c>
      <c r="E173" s="234"/>
      <c r="F173" s="215">
        <v>0</v>
      </c>
      <c r="G173" s="215">
        <v>0</v>
      </c>
      <c r="H173" s="215">
        <v>0</v>
      </c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6">
        <f t="shared" si="411"/>
        <v>0</v>
      </c>
      <c r="Y173" s="224">
        <f t="shared" si="412"/>
        <v>0</v>
      </c>
      <c r="Z173" s="226">
        <f t="shared" si="413"/>
        <v>0</v>
      </c>
      <c r="AA173" s="26"/>
      <c r="AC173" s="27"/>
      <c r="AD173" s="130">
        <v>1260</v>
      </c>
      <c r="AE173" s="223" t="s">
        <v>482</v>
      </c>
      <c r="AF173" s="223"/>
      <c r="AG173" s="224">
        <v>0</v>
      </c>
      <c r="AH173" s="224">
        <v>0</v>
      </c>
      <c r="AI173" s="224">
        <v>0</v>
      </c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6">
        <f t="shared" si="416"/>
        <v>0</v>
      </c>
      <c r="AZ173" s="224">
        <f t="shared" si="417"/>
        <v>0</v>
      </c>
      <c r="BA173" s="226">
        <f t="shared" si="418"/>
        <v>0</v>
      </c>
      <c r="BB173" s="100"/>
      <c r="BD173" s="27"/>
      <c r="BE173" s="130">
        <v>5120</v>
      </c>
      <c r="BF173" s="223" t="s">
        <v>442</v>
      </c>
      <c r="BG173" s="223"/>
      <c r="BH173" s="215">
        <v>0</v>
      </c>
      <c r="BI173" s="215">
        <v>0</v>
      </c>
      <c r="BJ173" s="215">
        <v>0</v>
      </c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6">
        <f t="shared" si="419"/>
        <v>0</v>
      </c>
      <c r="CA173" s="224">
        <f t="shared" si="420"/>
        <v>0</v>
      </c>
      <c r="CB173" s="226">
        <f t="shared" si="421"/>
        <v>0</v>
      </c>
      <c r="CC173" s="100"/>
      <c r="CE173" s="33"/>
      <c r="CF173" s="126" t="s">
        <v>71</v>
      </c>
      <c r="CG173" s="319" t="s">
        <v>36</v>
      </c>
      <c r="CH173" s="319"/>
      <c r="CI173" s="54">
        <f t="shared" si="488"/>
        <v>0</v>
      </c>
      <c r="CJ173" s="54">
        <f t="shared" si="488"/>
        <v>0</v>
      </c>
      <c r="CK173" s="54">
        <f t="shared" si="488"/>
        <v>0</v>
      </c>
      <c r="CL173" s="143"/>
      <c r="CM173" s="322" t="s">
        <v>28</v>
      </c>
      <c r="CN173" s="322"/>
      <c r="CO173" s="50">
        <f>SUM(CO174:CO176)</f>
        <v>0</v>
      </c>
      <c r="CP173" s="50">
        <f t="shared" ref="CP173" si="491">SUM(CP174:CP176)</f>
        <v>0</v>
      </c>
      <c r="CQ173" s="50">
        <f t="shared" ref="CQ173" si="492">SUM(CQ174:CQ176)</f>
        <v>0</v>
      </c>
      <c r="CR173" s="51"/>
      <c r="CS173" s="26"/>
      <c r="CT173" s="1"/>
      <c r="CU173" s="27"/>
      <c r="CV173" s="130" t="s">
        <v>169</v>
      </c>
      <c r="CW173" s="319" t="s">
        <v>133</v>
      </c>
      <c r="CX173" s="319"/>
      <c r="CY173" s="173">
        <f t="shared" si="477"/>
        <v>0</v>
      </c>
      <c r="CZ173" s="173">
        <f t="shared" si="478"/>
        <v>0</v>
      </c>
      <c r="DA173" s="173">
        <f t="shared" si="479"/>
        <v>0</v>
      </c>
      <c r="DB173" s="143" t="s">
        <v>186</v>
      </c>
      <c r="DC173" s="321" t="s">
        <v>134</v>
      </c>
      <c r="DD173" s="321"/>
      <c r="DE173" s="54">
        <f t="shared" si="480"/>
        <v>0</v>
      </c>
      <c r="DF173" s="54">
        <f t="shared" si="480"/>
        <v>0</v>
      </c>
      <c r="DG173" s="54">
        <f t="shared" si="480"/>
        <v>0</v>
      </c>
      <c r="DH173" s="42"/>
      <c r="DI173" s="77"/>
      <c r="DJ173" s="1"/>
      <c r="DK173" s="27"/>
      <c r="DL173" s="130" t="s">
        <v>169</v>
      </c>
      <c r="DM173" s="319" t="s">
        <v>133</v>
      </c>
      <c r="DN173" s="319"/>
      <c r="DO173" s="54">
        <f t="shared" si="466"/>
        <v>0</v>
      </c>
      <c r="DP173" s="54">
        <f t="shared" si="467"/>
        <v>0</v>
      </c>
      <c r="DQ173" s="54">
        <f t="shared" si="468"/>
        <v>0</v>
      </c>
      <c r="DR173" s="54">
        <f t="shared" si="469"/>
        <v>0</v>
      </c>
      <c r="DS173" s="143" t="s">
        <v>186</v>
      </c>
      <c r="DT173" s="321" t="s">
        <v>134</v>
      </c>
      <c r="DU173" s="321"/>
      <c r="DV173" s="54">
        <f t="shared" si="470"/>
        <v>0</v>
      </c>
      <c r="DW173" s="54">
        <f t="shared" si="471"/>
        <v>0</v>
      </c>
      <c r="DX173" s="54">
        <f t="shared" si="472"/>
        <v>0</v>
      </c>
      <c r="DY173" s="54">
        <f t="shared" si="473"/>
        <v>0</v>
      </c>
      <c r="DZ173" s="42"/>
      <c r="EA173" s="77"/>
      <c r="EB173" s="1"/>
      <c r="EC173" s="27"/>
      <c r="ED173" s="130" t="s">
        <v>75</v>
      </c>
      <c r="EE173" s="1"/>
      <c r="EF173" s="4" t="s">
        <v>210</v>
      </c>
      <c r="EG173" s="54">
        <f>+CO158</f>
        <v>0</v>
      </c>
      <c r="EH173" s="54">
        <f t="shared" ref="EH173:EH175" si="493">+CP158</f>
        <v>0</v>
      </c>
      <c r="EI173" s="160"/>
      <c r="EJ173" s="279" t="s">
        <v>198</v>
      </c>
      <c r="EK173" s="279"/>
      <c r="EL173" s="182">
        <f>EL174+EL177</f>
        <v>0</v>
      </c>
      <c r="EM173" s="182">
        <f t="shared" ref="EM173" si="494">EM174+EM177</f>
        <v>0</v>
      </c>
      <c r="EN173" s="42"/>
      <c r="EO173" s="26"/>
      <c r="EP173" s="1"/>
      <c r="EQ173" s="27"/>
      <c r="ER173" s="130" t="s">
        <v>75</v>
      </c>
      <c r="ES173" s="1"/>
      <c r="ET173" s="4" t="s">
        <v>210</v>
      </c>
      <c r="EU173" s="54">
        <f t="shared" ref="EU173:EU188" si="495">+BZ172</f>
        <v>0</v>
      </c>
      <c r="EV173" s="54">
        <f t="shared" ref="EV173:EV188" si="496">+CA172</f>
        <v>0</v>
      </c>
      <c r="EW173" s="160"/>
      <c r="EX173" s="279" t="s">
        <v>198</v>
      </c>
      <c r="EY173" s="279"/>
      <c r="EZ173" s="182">
        <f>EZ174+EZ177</f>
        <v>0</v>
      </c>
      <c r="FA173" s="182">
        <f t="shared" ref="FA173" si="497">FA174+FA177</f>
        <v>0</v>
      </c>
      <c r="FB173" s="42"/>
      <c r="FC173" s="26"/>
      <c r="FD173" s="26"/>
      <c r="FE173" s="1"/>
      <c r="FF173" s="27"/>
      <c r="FG173" s="130"/>
      <c r="FH173" s="322" t="s">
        <v>259</v>
      </c>
      <c r="FI173" s="322"/>
      <c r="FJ173" s="178">
        <f>SUM(FJ174:FJ176)</f>
        <v>0</v>
      </c>
      <c r="FK173" s="178"/>
      <c r="FL173" s="178"/>
      <c r="FM173" s="67">
        <f>SUM(FM174:FM176)</f>
        <v>0</v>
      </c>
      <c r="FN173" s="67">
        <f>SUM(FJ173:FM173)</f>
        <v>0</v>
      </c>
      <c r="FO173" s="58"/>
      <c r="FP173" s="26"/>
      <c r="FQ173" s="1"/>
      <c r="FR173" s="1"/>
    </row>
    <row r="174" spans="2:174" ht="13.9" customHeight="1" x14ac:dyDescent="0.2">
      <c r="B174" s="33"/>
      <c r="C174" s="126">
        <v>4330</v>
      </c>
      <c r="D174" s="234" t="s">
        <v>437</v>
      </c>
      <c r="E174" s="234"/>
      <c r="F174" s="215">
        <v>0</v>
      </c>
      <c r="G174" s="215">
        <v>0</v>
      </c>
      <c r="H174" s="215">
        <v>0</v>
      </c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6">
        <f t="shared" si="411"/>
        <v>0</v>
      </c>
      <c r="Y174" s="224">
        <f t="shared" si="412"/>
        <v>0</v>
      </c>
      <c r="Z174" s="226">
        <f t="shared" si="413"/>
        <v>0</v>
      </c>
      <c r="AA174" s="26"/>
      <c r="AC174" s="27"/>
      <c r="AD174" s="130">
        <v>1270</v>
      </c>
      <c r="AE174" s="223" t="s">
        <v>483</v>
      </c>
      <c r="AF174" s="223"/>
      <c r="AG174" s="224">
        <v>0</v>
      </c>
      <c r="AH174" s="224">
        <v>0</v>
      </c>
      <c r="AI174" s="224">
        <v>0</v>
      </c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6">
        <f t="shared" si="416"/>
        <v>0</v>
      </c>
      <c r="AZ174" s="224">
        <f t="shared" si="417"/>
        <v>0</v>
      </c>
      <c r="BA174" s="226">
        <f t="shared" si="418"/>
        <v>0</v>
      </c>
      <c r="BB174" s="100"/>
      <c r="BD174" s="27"/>
      <c r="BE174" s="130">
        <v>5130</v>
      </c>
      <c r="BF174" s="223" t="s">
        <v>443</v>
      </c>
      <c r="BG174" s="223"/>
      <c r="BH174" s="215">
        <v>0</v>
      </c>
      <c r="BI174" s="215">
        <v>0</v>
      </c>
      <c r="BJ174" s="215">
        <v>0</v>
      </c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15"/>
      <c r="BY174" s="215"/>
      <c r="BZ174" s="216">
        <f t="shared" si="419"/>
        <v>0</v>
      </c>
      <c r="CA174" s="224">
        <f t="shared" si="420"/>
        <v>0</v>
      </c>
      <c r="CB174" s="226">
        <f t="shared" si="421"/>
        <v>0</v>
      </c>
      <c r="CC174" s="100"/>
      <c r="CE174" s="33"/>
      <c r="CF174" s="126" t="s">
        <v>72</v>
      </c>
      <c r="CG174" s="321" t="s">
        <v>37</v>
      </c>
      <c r="CH174" s="321"/>
      <c r="CI174" s="54">
        <f t="shared" si="488"/>
        <v>0</v>
      </c>
      <c r="CJ174" s="54">
        <f t="shared" si="488"/>
        <v>0</v>
      </c>
      <c r="CK174" s="54">
        <f t="shared" si="488"/>
        <v>0</v>
      </c>
      <c r="CL174" s="143" t="s">
        <v>86</v>
      </c>
      <c r="CM174" s="319" t="s">
        <v>38</v>
      </c>
      <c r="CN174" s="319"/>
      <c r="CO174" s="54">
        <f t="shared" ref="CO174:CQ176" si="498">+X193</f>
        <v>0</v>
      </c>
      <c r="CP174" s="54">
        <f t="shared" si="498"/>
        <v>0</v>
      </c>
      <c r="CQ174" s="54">
        <f t="shared" si="498"/>
        <v>0</v>
      </c>
      <c r="CR174" s="51"/>
      <c r="CS174" s="26"/>
      <c r="CT174" s="1"/>
      <c r="CU174" s="27"/>
      <c r="CV174" s="130" t="s">
        <v>170</v>
      </c>
      <c r="CW174" s="319" t="s">
        <v>135</v>
      </c>
      <c r="CX174" s="319"/>
      <c r="CY174" s="173">
        <f t="shared" si="477"/>
        <v>0</v>
      </c>
      <c r="CZ174" s="173">
        <f t="shared" si="478"/>
        <v>0</v>
      </c>
      <c r="DA174" s="173">
        <f t="shared" si="479"/>
        <v>0</v>
      </c>
      <c r="DB174" s="143" t="s">
        <v>187</v>
      </c>
      <c r="DC174" s="319" t="s">
        <v>136</v>
      </c>
      <c r="DD174" s="319"/>
      <c r="DE174" s="54">
        <f t="shared" si="480"/>
        <v>0</v>
      </c>
      <c r="DF174" s="54">
        <f t="shared" si="480"/>
        <v>0</v>
      </c>
      <c r="DG174" s="54">
        <f t="shared" si="480"/>
        <v>0</v>
      </c>
      <c r="DH174" s="42"/>
      <c r="DI174" s="77"/>
      <c r="DJ174" s="1"/>
      <c r="DK174" s="27"/>
      <c r="DL174" s="130" t="s">
        <v>170</v>
      </c>
      <c r="DM174" s="319" t="s">
        <v>135</v>
      </c>
      <c r="DN174" s="319"/>
      <c r="DO174" s="54">
        <f t="shared" si="466"/>
        <v>0</v>
      </c>
      <c r="DP174" s="54">
        <f t="shared" si="467"/>
        <v>0</v>
      </c>
      <c r="DQ174" s="54">
        <f t="shared" si="468"/>
        <v>0</v>
      </c>
      <c r="DR174" s="54">
        <f t="shared" si="469"/>
        <v>0</v>
      </c>
      <c r="DS174" s="143" t="s">
        <v>187</v>
      </c>
      <c r="DT174" s="319" t="s">
        <v>136</v>
      </c>
      <c r="DU174" s="319"/>
      <c r="DV174" s="54">
        <f t="shared" si="470"/>
        <v>0</v>
      </c>
      <c r="DW174" s="54">
        <f t="shared" si="471"/>
        <v>0</v>
      </c>
      <c r="DX174" s="54">
        <f t="shared" si="472"/>
        <v>0</v>
      </c>
      <c r="DY174" s="54">
        <f t="shared" si="473"/>
        <v>0</v>
      </c>
      <c r="DZ174" s="42"/>
      <c r="EA174" s="77"/>
      <c r="EB174" s="1"/>
      <c r="EC174" s="27"/>
      <c r="ED174" s="130" t="s">
        <v>76</v>
      </c>
      <c r="EE174" s="1"/>
      <c r="EF174" s="4" t="s">
        <v>13</v>
      </c>
      <c r="EG174" s="54">
        <f>+CO159</f>
        <v>0</v>
      </c>
      <c r="EH174" s="54">
        <f t="shared" si="493"/>
        <v>0</v>
      </c>
      <c r="EI174" s="163" t="s">
        <v>184</v>
      </c>
      <c r="EJ174" s="8"/>
      <c r="EK174" s="9" t="s">
        <v>211</v>
      </c>
      <c r="EL174" s="173">
        <f>+EL175+EL176</f>
        <v>0</v>
      </c>
      <c r="EM174" s="173">
        <f t="shared" ref="EM174" si="499">+EM175+EM176</f>
        <v>0</v>
      </c>
      <c r="EN174" s="42"/>
      <c r="EO174" s="26"/>
      <c r="EP174" s="1"/>
      <c r="EQ174" s="27"/>
      <c r="ER174" s="130" t="s">
        <v>76</v>
      </c>
      <c r="ES174" s="1"/>
      <c r="ET174" s="4" t="s">
        <v>13</v>
      </c>
      <c r="EU174" s="54">
        <f t="shared" si="495"/>
        <v>0</v>
      </c>
      <c r="EV174" s="54">
        <f t="shared" si="496"/>
        <v>0</v>
      </c>
      <c r="EW174" s="163" t="s">
        <v>184</v>
      </c>
      <c r="EX174" s="8"/>
      <c r="EY174" s="9" t="s">
        <v>211</v>
      </c>
      <c r="EZ174" s="173">
        <f>+EZ175+EZ176</f>
        <v>0</v>
      </c>
      <c r="FA174" s="173">
        <f t="shared" ref="FA174" si="500">+FA175+FA176</f>
        <v>0</v>
      </c>
      <c r="FB174" s="42"/>
      <c r="FC174" s="26"/>
      <c r="FD174" s="26"/>
      <c r="FE174" s="1"/>
      <c r="FF174" s="27"/>
      <c r="FG174" s="130" t="s">
        <v>188</v>
      </c>
      <c r="FH174" s="319" t="s">
        <v>0</v>
      </c>
      <c r="FI174" s="319"/>
      <c r="FJ174" s="173">
        <f>+DE181-DF181</f>
        <v>0</v>
      </c>
      <c r="FK174" s="179"/>
      <c r="FL174" s="179"/>
      <c r="FM174" s="68">
        <v>0</v>
      </c>
      <c r="FN174" s="62">
        <f>SUM(FJ174:FM174)</f>
        <v>0</v>
      </c>
      <c r="FO174" s="58"/>
      <c r="FP174" s="26"/>
      <c r="FQ174" s="1"/>
      <c r="FR174" s="1"/>
    </row>
    <row r="175" spans="2:174" ht="13.9" customHeight="1" x14ac:dyDescent="0.2">
      <c r="B175" s="33"/>
      <c r="C175" s="126">
        <v>4340</v>
      </c>
      <c r="D175" s="234" t="s">
        <v>438</v>
      </c>
      <c r="E175" s="234"/>
      <c r="F175" s="215">
        <v>0</v>
      </c>
      <c r="G175" s="215">
        <v>0</v>
      </c>
      <c r="H175" s="215">
        <v>0</v>
      </c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6">
        <f t="shared" si="411"/>
        <v>0</v>
      </c>
      <c r="Y175" s="224">
        <f t="shared" si="412"/>
        <v>0</v>
      </c>
      <c r="Z175" s="226">
        <f t="shared" si="413"/>
        <v>0</v>
      </c>
      <c r="AA175" s="26"/>
      <c r="AC175" s="27"/>
      <c r="AD175" s="130">
        <v>1280</v>
      </c>
      <c r="AE175" s="223" t="s">
        <v>484</v>
      </c>
      <c r="AF175" s="223"/>
      <c r="AG175" s="224">
        <v>0</v>
      </c>
      <c r="AH175" s="224">
        <v>0</v>
      </c>
      <c r="AI175" s="224">
        <v>0</v>
      </c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6">
        <f t="shared" si="416"/>
        <v>0</v>
      </c>
      <c r="AZ175" s="224">
        <f t="shared" si="417"/>
        <v>0</v>
      </c>
      <c r="BA175" s="226">
        <f t="shared" si="418"/>
        <v>0</v>
      </c>
      <c r="BB175" s="100"/>
      <c r="BD175" s="27"/>
      <c r="BE175" s="130">
        <v>5210</v>
      </c>
      <c r="BF175" s="223" t="s">
        <v>445</v>
      </c>
      <c r="BG175" s="223"/>
      <c r="BH175" s="215">
        <v>0</v>
      </c>
      <c r="BI175" s="215">
        <v>0</v>
      </c>
      <c r="BJ175" s="215">
        <v>0</v>
      </c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6">
        <f t="shared" si="419"/>
        <v>0</v>
      </c>
      <c r="CA175" s="224">
        <f t="shared" si="420"/>
        <v>0</v>
      </c>
      <c r="CB175" s="226">
        <f t="shared" si="421"/>
        <v>0</v>
      </c>
      <c r="CC175" s="100"/>
      <c r="CE175" s="33"/>
      <c r="CF175" s="126" t="s">
        <v>73</v>
      </c>
      <c r="CG175" s="319" t="s">
        <v>39</v>
      </c>
      <c r="CH175" s="319"/>
      <c r="CI175" s="54">
        <f t="shared" si="488"/>
        <v>0</v>
      </c>
      <c r="CJ175" s="54">
        <f t="shared" si="488"/>
        <v>0</v>
      </c>
      <c r="CK175" s="54">
        <f t="shared" si="488"/>
        <v>0</v>
      </c>
      <c r="CL175" s="143" t="s">
        <v>87</v>
      </c>
      <c r="CM175" s="319" t="s">
        <v>0</v>
      </c>
      <c r="CN175" s="319"/>
      <c r="CO175" s="54">
        <f t="shared" si="498"/>
        <v>0</v>
      </c>
      <c r="CP175" s="54">
        <f t="shared" si="498"/>
        <v>0</v>
      </c>
      <c r="CQ175" s="54">
        <f t="shared" si="498"/>
        <v>0</v>
      </c>
      <c r="CR175" s="51"/>
      <c r="CS175" s="26"/>
      <c r="CT175" s="1"/>
      <c r="CU175" s="27"/>
      <c r="CV175" s="130" t="s">
        <v>171</v>
      </c>
      <c r="CW175" s="319" t="s">
        <v>137</v>
      </c>
      <c r="CX175" s="319"/>
      <c r="CY175" s="173">
        <f t="shared" si="477"/>
        <v>0</v>
      </c>
      <c r="CZ175" s="173">
        <f t="shared" si="478"/>
        <v>0</v>
      </c>
      <c r="DA175" s="173">
        <f t="shared" si="479"/>
        <v>0</v>
      </c>
      <c r="DB175" s="143"/>
      <c r="DC175" s="308" t="s">
        <v>139</v>
      </c>
      <c r="DD175" s="308"/>
      <c r="DE175" s="48">
        <f>+DE168</f>
        <v>0</v>
      </c>
      <c r="DF175" s="48">
        <f t="shared" ref="DF175:DG175" si="501">+DF168</f>
        <v>0</v>
      </c>
      <c r="DG175" s="48">
        <f t="shared" si="501"/>
        <v>0</v>
      </c>
      <c r="DH175" s="42"/>
      <c r="DI175" s="77"/>
      <c r="DJ175" s="1"/>
      <c r="DK175" s="27"/>
      <c r="DL175" s="130" t="s">
        <v>171</v>
      </c>
      <c r="DM175" s="319" t="s">
        <v>137</v>
      </c>
      <c r="DN175" s="319"/>
      <c r="DO175" s="54">
        <f t="shared" si="466"/>
        <v>0</v>
      </c>
      <c r="DP175" s="54">
        <f t="shared" si="467"/>
        <v>0</v>
      </c>
      <c r="DQ175" s="54">
        <f t="shared" si="468"/>
        <v>0</v>
      </c>
      <c r="DR175" s="54">
        <f t="shared" si="469"/>
        <v>0</v>
      </c>
      <c r="DS175" s="143"/>
      <c r="DT175" s="308"/>
      <c r="DU175" s="308"/>
      <c r="DV175" s="54"/>
      <c r="DW175" s="54"/>
      <c r="DX175" s="54"/>
      <c r="DY175" s="54"/>
      <c r="DZ175" s="42"/>
      <c r="EA175" s="77"/>
      <c r="EB175" s="1"/>
      <c r="EC175" s="27"/>
      <c r="ED175" s="130" t="s">
        <v>77</v>
      </c>
      <c r="EE175" s="1"/>
      <c r="EF175" s="4" t="s">
        <v>15</v>
      </c>
      <c r="EG175" s="54">
        <f>+CO160</f>
        <v>0</v>
      </c>
      <c r="EH175" s="54">
        <f t="shared" si="493"/>
        <v>0</v>
      </c>
      <c r="EI175" s="163" t="s">
        <v>1</v>
      </c>
      <c r="EJ175" s="200"/>
      <c r="EK175" s="9" t="s">
        <v>212</v>
      </c>
      <c r="EL175" s="54">
        <f>+DV171</f>
        <v>0</v>
      </c>
      <c r="EM175" s="54">
        <f>+DX171</f>
        <v>0</v>
      </c>
      <c r="EN175" s="42"/>
      <c r="EO175" s="26"/>
      <c r="EP175" s="1"/>
      <c r="EQ175" s="27"/>
      <c r="ER175" s="130" t="s">
        <v>77</v>
      </c>
      <c r="ES175" s="1"/>
      <c r="ET175" s="4" t="s">
        <v>15</v>
      </c>
      <c r="EU175" s="54">
        <f t="shared" si="495"/>
        <v>0</v>
      </c>
      <c r="EV175" s="54">
        <f t="shared" si="496"/>
        <v>0</v>
      </c>
      <c r="EW175" s="163" t="s">
        <v>1</v>
      </c>
      <c r="EX175" s="200"/>
      <c r="EY175" s="9" t="s">
        <v>212</v>
      </c>
      <c r="EZ175" s="54">
        <f t="shared" ref="EZ175:FA177" si="502">+BZ202</f>
        <v>0</v>
      </c>
      <c r="FA175" s="54">
        <f t="shared" si="502"/>
        <v>0</v>
      </c>
      <c r="FB175" s="42"/>
      <c r="FC175" s="26"/>
      <c r="FD175" s="26"/>
      <c r="FE175" s="1"/>
      <c r="FF175" s="27"/>
      <c r="FG175" s="130" t="s">
        <v>189</v>
      </c>
      <c r="FH175" s="319" t="s">
        <v>145</v>
      </c>
      <c r="FI175" s="319"/>
      <c r="FJ175" s="173">
        <f t="shared" ref="FJ175:FJ176" si="503">+DE182-DF182</f>
        <v>0</v>
      </c>
      <c r="FK175" s="179"/>
      <c r="FL175" s="179"/>
      <c r="FM175" s="68">
        <v>0</v>
      </c>
      <c r="FN175" s="62">
        <f>SUM(FJ175:FM175)</f>
        <v>0</v>
      </c>
      <c r="FO175" s="58"/>
      <c r="FP175" s="26"/>
      <c r="FQ175" s="1"/>
      <c r="FR175" s="1"/>
    </row>
    <row r="176" spans="2:174" ht="13.9" customHeight="1" x14ac:dyDescent="0.2">
      <c r="B176" s="33"/>
      <c r="C176" s="126">
        <v>4390</v>
      </c>
      <c r="D176" s="234" t="s">
        <v>439</v>
      </c>
      <c r="E176" s="234"/>
      <c r="F176" s="215">
        <v>0</v>
      </c>
      <c r="G176" s="215">
        <v>0</v>
      </c>
      <c r="H176" s="215">
        <v>0</v>
      </c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6">
        <f t="shared" si="411"/>
        <v>0</v>
      </c>
      <c r="Y176" s="224">
        <f t="shared" si="412"/>
        <v>0</v>
      </c>
      <c r="Z176" s="226">
        <f t="shared" si="413"/>
        <v>0</v>
      </c>
      <c r="AA176" s="26"/>
      <c r="AC176" s="27"/>
      <c r="AD176" s="130">
        <v>1290</v>
      </c>
      <c r="AE176" s="223" t="s">
        <v>485</v>
      </c>
      <c r="AF176" s="223"/>
      <c r="AG176" s="224">
        <v>0</v>
      </c>
      <c r="AH176" s="224">
        <v>0</v>
      </c>
      <c r="AI176" s="224">
        <v>0</v>
      </c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6">
        <f t="shared" si="416"/>
        <v>0</v>
      </c>
      <c r="AZ176" s="224">
        <f t="shared" si="417"/>
        <v>0</v>
      </c>
      <c r="BA176" s="226">
        <f t="shared" si="418"/>
        <v>0</v>
      </c>
      <c r="BB176" s="100"/>
      <c r="BD176" s="27"/>
      <c r="BE176" s="130">
        <v>5220</v>
      </c>
      <c r="BF176" s="223" t="s">
        <v>446</v>
      </c>
      <c r="BG176" s="223"/>
      <c r="BH176" s="215">
        <v>0</v>
      </c>
      <c r="BI176" s="215">
        <v>0</v>
      </c>
      <c r="BJ176" s="215">
        <v>0</v>
      </c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6">
        <f t="shared" si="419"/>
        <v>0</v>
      </c>
      <c r="CA176" s="224">
        <f t="shared" si="420"/>
        <v>0</v>
      </c>
      <c r="CB176" s="226">
        <f t="shared" si="421"/>
        <v>0</v>
      </c>
      <c r="CC176" s="100"/>
      <c r="CE176" s="33"/>
      <c r="CF176" s="126" t="s">
        <v>74</v>
      </c>
      <c r="CG176" s="319" t="s">
        <v>40</v>
      </c>
      <c r="CH176" s="319"/>
      <c r="CI176" s="54">
        <f t="shared" si="488"/>
        <v>0</v>
      </c>
      <c r="CJ176" s="54">
        <f t="shared" si="488"/>
        <v>0</v>
      </c>
      <c r="CK176" s="54">
        <f t="shared" si="488"/>
        <v>0</v>
      </c>
      <c r="CL176" s="143" t="s">
        <v>88</v>
      </c>
      <c r="CM176" s="319" t="s">
        <v>41</v>
      </c>
      <c r="CN176" s="319"/>
      <c r="CO176" s="54">
        <f t="shared" si="498"/>
        <v>0</v>
      </c>
      <c r="CP176" s="54">
        <f t="shared" si="498"/>
        <v>0</v>
      </c>
      <c r="CQ176" s="54">
        <f t="shared" si="498"/>
        <v>0</v>
      </c>
      <c r="CR176" s="51"/>
      <c r="CS176" s="26"/>
      <c r="CT176" s="1"/>
      <c r="CU176" s="27"/>
      <c r="CV176" s="130" t="s">
        <v>172</v>
      </c>
      <c r="CW176" s="319" t="s">
        <v>138</v>
      </c>
      <c r="CX176" s="319"/>
      <c r="CY176" s="173">
        <f t="shared" si="477"/>
        <v>0</v>
      </c>
      <c r="CZ176" s="173">
        <f t="shared" si="478"/>
        <v>0</v>
      </c>
      <c r="DA176" s="173">
        <f t="shared" si="479"/>
        <v>0</v>
      </c>
      <c r="DB176" s="143"/>
      <c r="DC176" s="1"/>
      <c r="DD176" s="1"/>
      <c r="DE176" s="1"/>
      <c r="DF176" s="1"/>
      <c r="DG176" s="1"/>
      <c r="DH176" s="42"/>
      <c r="DI176" s="77"/>
      <c r="DJ176" s="1"/>
      <c r="DK176" s="27"/>
      <c r="DL176" s="130" t="s">
        <v>172</v>
      </c>
      <c r="DM176" s="319" t="s">
        <v>138</v>
      </c>
      <c r="DN176" s="319"/>
      <c r="DO176" s="54">
        <f t="shared" si="466"/>
        <v>0</v>
      </c>
      <c r="DP176" s="54">
        <f t="shared" si="467"/>
        <v>0</v>
      </c>
      <c r="DQ176" s="54">
        <f t="shared" si="468"/>
        <v>0</v>
      </c>
      <c r="DR176" s="54">
        <f t="shared" si="469"/>
        <v>0</v>
      </c>
      <c r="DS176" s="143"/>
      <c r="DT176" s="202"/>
      <c r="DU176" s="202"/>
      <c r="DV176" s="54"/>
      <c r="DW176" s="54"/>
      <c r="DX176" s="54"/>
      <c r="DY176" s="54"/>
      <c r="DZ176" s="42"/>
      <c r="EA176" s="77"/>
      <c r="EB176" s="1"/>
      <c r="EC176" s="27"/>
      <c r="ED176" s="130" t="s">
        <v>78</v>
      </c>
      <c r="EE176" s="1"/>
      <c r="EF176" s="4" t="s">
        <v>20</v>
      </c>
      <c r="EG176" s="173">
        <f t="shared" ref="EG176:EH184" si="504">+CO163</f>
        <v>0</v>
      </c>
      <c r="EH176" s="173">
        <f t="shared" si="504"/>
        <v>0</v>
      </c>
      <c r="EI176" s="160"/>
      <c r="EJ176" s="200"/>
      <c r="EK176" s="9" t="s">
        <v>213</v>
      </c>
      <c r="EL176" s="54">
        <v>0</v>
      </c>
      <c r="EM176" s="54">
        <v>0</v>
      </c>
      <c r="EN176" s="42"/>
      <c r="EO176" s="26"/>
      <c r="EP176" s="1"/>
      <c r="EQ176" s="27"/>
      <c r="ER176" s="130" t="s">
        <v>78</v>
      </c>
      <c r="ES176" s="1"/>
      <c r="ET176" s="4" t="s">
        <v>20</v>
      </c>
      <c r="EU176" s="54">
        <f t="shared" si="495"/>
        <v>0</v>
      </c>
      <c r="EV176" s="54">
        <f t="shared" si="496"/>
        <v>0</v>
      </c>
      <c r="EW176" s="160"/>
      <c r="EX176" s="200"/>
      <c r="EY176" s="9" t="s">
        <v>213</v>
      </c>
      <c r="EZ176" s="54">
        <f t="shared" si="502"/>
        <v>0</v>
      </c>
      <c r="FA176" s="54">
        <f t="shared" si="502"/>
        <v>0</v>
      </c>
      <c r="FB176" s="42"/>
      <c r="FC176" s="26"/>
      <c r="FD176" s="26"/>
      <c r="FE176" s="1"/>
      <c r="FF176" s="27"/>
      <c r="FG176" s="130" t="s">
        <v>190</v>
      </c>
      <c r="FH176" s="319" t="s">
        <v>234</v>
      </c>
      <c r="FI176" s="319"/>
      <c r="FJ176" s="173">
        <f t="shared" si="503"/>
        <v>0</v>
      </c>
      <c r="FK176" s="179"/>
      <c r="FL176" s="179"/>
      <c r="FM176" s="68">
        <v>0</v>
      </c>
      <c r="FN176" s="62">
        <f>SUM(FJ176:FM176)</f>
        <v>0</v>
      </c>
      <c r="FO176" s="58"/>
      <c r="FP176" s="26"/>
      <c r="FQ176" s="1"/>
      <c r="FR176" s="1"/>
    </row>
    <row r="177" spans="2:174" ht="13.9" customHeight="1" x14ac:dyDescent="0.2">
      <c r="B177" s="33"/>
      <c r="C177" s="127">
        <v>5000</v>
      </c>
      <c r="D177" s="233" t="s">
        <v>7</v>
      </c>
      <c r="E177" s="233"/>
      <c r="F177" s="220">
        <f>+F178+F182+F192+F196+F202+F209</f>
        <v>0</v>
      </c>
      <c r="G177" s="220">
        <f t="shared" ref="G177" si="505">+G178+G182+G192+G196+G202+G209</f>
        <v>0</v>
      </c>
      <c r="H177" s="220">
        <f t="shared" ref="H177" si="506">+H178+H182+H192+H196+H202+H209</f>
        <v>0</v>
      </c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1">
        <f t="shared" si="411"/>
        <v>0</v>
      </c>
      <c r="Y177" s="210">
        <f t="shared" si="412"/>
        <v>0</v>
      </c>
      <c r="Z177" s="212">
        <f t="shared" si="413"/>
        <v>0</v>
      </c>
      <c r="AA177" s="26"/>
      <c r="AC177" s="27"/>
      <c r="AD177" s="131">
        <v>2000</v>
      </c>
      <c r="AE177" s="232" t="s">
        <v>103</v>
      </c>
      <c r="AF177" s="232"/>
      <c r="AG177" s="220">
        <f>+AG178+AG187</f>
        <v>0</v>
      </c>
      <c r="AH177" s="220">
        <f t="shared" ref="AH177" si="507">+AH178+AH187</f>
        <v>0</v>
      </c>
      <c r="AI177" s="220">
        <f t="shared" ref="AI177" si="508">+AI178+AI187</f>
        <v>0</v>
      </c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1">
        <f t="shared" si="416"/>
        <v>0</v>
      </c>
      <c r="AZ177" s="210">
        <f t="shared" si="417"/>
        <v>0</v>
      </c>
      <c r="BA177" s="212">
        <f t="shared" si="418"/>
        <v>0</v>
      </c>
      <c r="BB177" s="100"/>
      <c r="BD177" s="27"/>
      <c r="BE177" s="130">
        <v>5230</v>
      </c>
      <c r="BF177" s="223" t="s">
        <v>447</v>
      </c>
      <c r="BG177" s="223"/>
      <c r="BH177" s="215">
        <v>0</v>
      </c>
      <c r="BI177" s="215">
        <v>0</v>
      </c>
      <c r="BJ177" s="215">
        <v>0</v>
      </c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6">
        <f t="shared" si="419"/>
        <v>0</v>
      </c>
      <c r="CA177" s="224">
        <f t="shared" si="420"/>
        <v>0</v>
      </c>
      <c r="CB177" s="226">
        <f t="shared" si="421"/>
        <v>0</v>
      </c>
      <c r="CC177" s="100"/>
      <c r="CE177" s="33"/>
      <c r="CF177" s="127"/>
      <c r="CG177" s="195"/>
      <c r="CH177" s="19"/>
      <c r="CI177" s="52"/>
      <c r="CJ177" s="52"/>
      <c r="CK177" s="52"/>
      <c r="CL177" s="143"/>
      <c r="CM177" s="195"/>
      <c r="CN177" s="200"/>
      <c r="CO177" s="66"/>
      <c r="CP177" s="66"/>
      <c r="CQ177" s="66"/>
      <c r="CR177" s="51"/>
      <c r="CS177" s="26"/>
      <c r="CT177" s="1"/>
      <c r="CU177" s="27"/>
      <c r="CV177" s="130" t="s">
        <v>173</v>
      </c>
      <c r="CW177" s="319" t="s">
        <v>140</v>
      </c>
      <c r="CX177" s="319"/>
      <c r="CY177" s="173">
        <f t="shared" si="477"/>
        <v>0</v>
      </c>
      <c r="CZ177" s="173">
        <f t="shared" si="478"/>
        <v>0</v>
      </c>
      <c r="DA177" s="173">
        <f t="shared" si="479"/>
        <v>0</v>
      </c>
      <c r="DB177" s="143"/>
      <c r="DC177" s="308" t="s">
        <v>141</v>
      </c>
      <c r="DD177" s="308"/>
      <c r="DE177" s="48">
        <f>+DE156</f>
        <v>0</v>
      </c>
      <c r="DF177" s="48">
        <f t="shared" ref="DF177:DG177" si="509">+DF156</f>
        <v>0</v>
      </c>
      <c r="DG177" s="48">
        <f t="shared" si="509"/>
        <v>0</v>
      </c>
      <c r="DH177" s="42"/>
      <c r="DI177" s="77"/>
      <c r="DJ177" s="1"/>
      <c r="DK177" s="27"/>
      <c r="DL177" s="130" t="s">
        <v>173</v>
      </c>
      <c r="DM177" s="319" t="s">
        <v>140</v>
      </c>
      <c r="DN177" s="319"/>
      <c r="DO177" s="54">
        <f t="shared" si="466"/>
        <v>0</v>
      </c>
      <c r="DP177" s="54">
        <f t="shared" si="467"/>
        <v>0</v>
      </c>
      <c r="DQ177" s="54">
        <f t="shared" si="468"/>
        <v>0</v>
      </c>
      <c r="DR177" s="54">
        <f t="shared" si="469"/>
        <v>0</v>
      </c>
      <c r="DS177" s="143"/>
      <c r="DT177" s="308"/>
      <c r="DU177" s="308"/>
      <c r="DV177" s="54"/>
      <c r="DW177" s="54"/>
      <c r="DX177" s="54"/>
      <c r="DY177" s="54"/>
      <c r="DZ177" s="42"/>
      <c r="EA177" s="77"/>
      <c r="EB177" s="1"/>
      <c r="EC177" s="27"/>
      <c r="ED177" s="130" t="s">
        <v>79</v>
      </c>
      <c r="EE177" s="1"/>
      <c r="EF177" s="4" t="s">
        <v>215</v>
      </c>
      <c r="EG177" s="54">
        <f t="shared" si="504"/>
        <v>0</v>
      </c>
      <c r="EH177" s="54">
        <f t="shared" si="504"/>
        <v>0</v>
      </c>
      <c r="EI177" s="160"/>
      <c r="EJ177" s="1"/>
      <c r="EK177" s="9" t="s">
        <v>214</v>
      </c>
      <c r="EL177" s="54">
        <f>+DO159+DO160+DO161+DO162+DO163+DO164+DO170+DO174+DO175+DO176+DO177+DV158+DV159+DV160+DV161+DV162+DV163+DV164+DV165+DV169+DV170+DV172+DV173+DV174+DV182+DV183+DV188+DV189+DV190+DV193+DV194+DV187-CO185-CO198+DV186-DW186</f>
        <v>0</v>
      </c>
      <c r="EM177" s="54">
        <f>+DQ159+DQ160+DQ161+DQ162+DQ163+DQ164+DQ170+DQ174+DQ175+DQ176+DQ177+DX158+DX159+DX160+DX161+DX162+DX163+DX164+DX165+DX169+DX170+DX172+DX173+DX174+DX182+DX183+DX188+DX189+DX190+DX193+DX194+DX187-CP185-CP198+DX186-DY186</f>
        <v>0</v>
      </c>
      <c r="EN177" s="42"/>
      <c r="EO177" s="26"/>
      <c r="EP177" s="1"/>
      <c r="EQ177" s="27"/>
      <c r="ER177" s="130" t="s">
        <v>79</v>
      </c>
      <c r="ES177" s="1"/>
      <c r="ET177" s="4" t="s">
        <v>215</v>
      </c>
      <c r="EU177" s="54">
        <f t="shared" si="495"/>
        <v>0</v>
      </c>
      <c r="EV177" s="54">
        <f t="shared" si="496"/>
        <v>0</v>
      </c>
      <c r="EW177" s="160"/>
      <c r="EX177" s="1"/>
      <c r="EY177" s="9" t="s">
        <v>214</v>
      </c>
      <c r="EZ177" s="54">
        <f t="shared" si="502"/>
        <v>0</v>
      </c>
      <c r="FA177" s="54">
        <f t="shared" si="502"/>
        <v>0</v>
      </c>
      <c r="FB177" s="42"/>
      <c r="FC177" s="26"/>
      <c r="FD177" s="26"/>
      <c r="FE177" s="1"/>
      <c r="FF177" s="27"/>
      <c r="FG177" s="130"/>
      <c r="FH177" s="196"/>
      <c r="FI177" s="56"/>
      <c r="FJ177" s="177"/>
      <c r="FK177" s="177"/>
      <c r="FL177" s="177"/>
      <c r="FM177" s="62"/>
      <c r="FN177" s="62"/>
      <c r="FO177" s="58"/>
      <c r="FP177" s="26"/>
      <c r="FQ177" s="1"/>
      <c r="FR177" s="1"/>
    </row>
    <row r="178" spans="2:174" ht="13.9" customHeight="1" x14ac:dyDescent="0.2">
      <c r="B178" s="33"/>
      <c r="C178" s="127">
        <v>5100</v>
      </c>
      <c r="D178" s="233" t="s">
        <v>440</v>
      </c>
      <c r="E178" s="233"/>
      <c r="F178" s="220">
        <f>SUM(F179:F181)</f>
        <v>0</v>
      </c>
      <c r="G178" s="220">
        <f t="shared" ref="G178" si="510">SUM(G179:G181)</f>
        <v>0</v>
      </c>
      <c r="H178" s="220">
        <f t="shared" ref="H178" si="511">SUM(H179:H181)</f>
        <v>0</v>
      </c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1">
        <f t="shared" si="411"/>
        <v>0</v>
      </c>
      <c r="Y178" s="210">
        <f t="shared" si="412"/>
        <v>0</v>
      </c>
      <c r="Z178" s="212">
        <f t="shared" si="413"/>
        <v>0</v>
      </c>
      <c r="AA178" s="26"/>
      <c r="AC178" s="27"/>
      <c r="AD178" s="131">
        <v>2100</v>
      </c>
      <c r="AE178" s="232" t="s">
        <v>486</v>
      </c>
      <c r="AF178" s="232"/>
      <c r="AG178" s="220">
        <f>SUM(AG179:AG186)</f>
        <v>0</v>
      </c>
      <c r="AH178" s="220">
        <f t="shared" ref="AH178" si="512">SUM(AH179:AH186)</f>
        <v>0</v>
      </c>
      <c r="AI178" s="220">
        <f t="shared" ref="AI178" si="513">SUM(AI179:AI186)</f>
        <v>0</v>
      </c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1">
        <f t="shared" si="416"/>
        <v>0</v>
      </c>
      <c r="AZ178" s="210">
        <f t="shared" si="417"/>
        <v>0</v>
      </c>
      <c r="BA178" s="212">
        <f t="shared" si="418"/>
        <v>0</v>
      </c>
      <c r="BB178" s="100"/>
      <c r="BD178" s="27"/>
      <c r="BE178" s="130">
        <v>5240</v>
      </c>
      <c r="BF178" s="223" t="s">
        <v>448</v>
      </c>
      <c r="BG178" s="223"/>
      <c r="BH178" s="215">
        <v>0</v>
      </c>
      <c r="BI178" s="215">
        <v>0</v>
      </c>
      <c r="BJ178" s="215">
        <v>0</v>
      </c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6">
        <f t="shared" si="419"/>
        <v>0</v>
      </c>
      <c r="CA178" s="224">
        <f t="shared" si="420"/>
        <v>0</v>
      </c>
      <c r="CB178" s="226">
        <f t="shared" si="421"/>
        <v>0</v>
      </c>
      <c r="CC178" s="100"/>
      <c r="CE178" s="33"/>
      <c r="CF178" s="139"/>
      <c r="CG178" s="308"/>
      <c r="CH178" s="308"/>
      <c r="CI178" s="1"/>
      <c r="CJ178" s="1"/>
      <c r="CK178" s="1"/>
      <c r="CL178" s="144"/>
      <c r="CM178" s="325" t="s">
        <v>43</v>
      </c>
      <c r="CN178" s="325"/>
      <c r="CO178" s="50">
        <f>SUM(CO179:CO183)</f>
        <v>0</v>
      </c>
      <c r="CP178" s="50">
        <f t="shared" ref="CP178" si="514">SUM(CP179:CP183)</f>
        <v>0</v>
      </c>
      <c r="CQ178" s="50">
        <f t="shared" ref="CQ178" si="515">SUM(CQ179:CQ183)</f>
        <v>0</v>
      </c>
      <c r="CR178" s="51"/>
      <c r="CS178" s="26"/>
      <c r="CT178" s="1"/>
      <c r="CU178" s="27"/>
      <c r="CV178" s="130"/>
      <c r="CW178" s="308" t="s">
        <v>142</v>
      </c>
      <c r="CX178" s="308"/>
      <c r="CY178" s="48">
        <f>+CY168</f>
        <v>0</v>
      </c>
      <c r="CZ178" s="48">
        <f t="shared" ref="CZ178:DA178" si="516">+CZ168</f>
        <v>0</v>
      </c>
      <c r="DA178" s="48">
        <f t="shared" si="516"/>
        <v>0</v>
      </c>
      <c r="DB178" s="149"/>
      <c r="DC178" s="325"/>
      <c r="DD178" s="325"/>
      <c r="DE178" s="50"/>
      <c r="DF178" s="50"/>
      <c r="DG178" s="50"/>
      <c r="DH178" s="42"/>
      <c r="DI178" s="77"/>
      <c r="DJ178" s="1"/>
      <c r="DK178" s="27"/>
      <c r="DL178" s="130"/>
      <c r="DM178" s="308"/>
      <c r="DN178" s="308"/>
      <c r="DO178" s="48"/>
      <c r="DP178" s="48"/>
      <c r="DQ178" s="48"/>
      <c r="DR178" s="48"/>
      <c r="DS178" s="149"/>
      <c r="DT178" s="325"/>
      <c r="DU178" s="325"/>
      <c r="DV178" s="54"/>
      <c r="DW178" s="54"/>
      <c r="DX178" s="54"/>
      <c r="DY178" s="54"/>
      <c r="DZ178" s="42"/>
      <c r="EA178" s="77"/>
      <c r="EB178" s="1"/>
      <c r="EC178" s="27"/>
      <c r="ED178" s="130" t="s">
        <v>80</v>
      </c>
      <c r="EE178" s="1"/>
      <c r="EF178" s="4" t="s">
        <v>216</v>
      </c>
      <c r="EG178" s="54">
        <f t="shared" si="504"/>
        <v>0</v>
      </c>
      <c r="EH178" s="54">
        <f t="shared" si="504"/>
        <v>0</v>
      </c>
      <c r="EI178" s="160"/>
      <c r="EJ178" s="1"/>
      <c r="EK178" s="8"/>
      <c r="EL178" s="7"/>
      <c r="EM178" s="7"/>
      <c r="EN178" s="42"/>
      <c r="EO178" s="26"/>
      <c r="EP178" s="1"/>
      <c r="EQ178" s="27"/>
      <c r="ER178" s="130" t="s">
        <v>80</v>
      </c>
      <c r="ES178" s="1"/>
      <c r="ET178" s="4" t="s">
        <v>216</v>
      </c>
      <c r="EU178" s="54">
        <f t="shared" si="495"/>
        <v>0</v>
      </c>
      <c r="EV178" s="54">
        <f t="shared" si="496"/>
        <v>0</v>
      </c>
      <c r="EW178" s="160"/>
      <c r="EX178" s="1"/>
      <c r="EY178" s="8"/>
      <c r="EZ178" s="7"/>
      <c r="FA178" s="7"/>
      <c r="FB178" s="42"/>
      <c r="FC178" s="26"/>
      <c r="FD178" s="26"/>
      <c r="FE178" s="1"/>
      <c r="FF178" s="27"/>
      <c r="FG178" s="130"/>
      <c r="FH178" s="322" t="s">
        <v>235</v>
      </c>
      <c r="FI178" s="322"/>
      <c r="FJ178" s="178"/>
      <c r="FK178" s="178"/>
      <c r="FL178" s="178">
        <f>SUM(FL179:FL182)+FL158</f>
        <v>0</v>
      </c>
      <c r="FM178" s="67">
        <f>SUM(FM179:FM182)</f>
        <v>0</v>
      </c>
      <c r="FN178" s="67">
        <f>SUM(FJ178:FM178)</f>
        <v>0</v>
      </c>
      <c r="FO178" s="58"/>
      <c r="FP178" s="26"/>
      <c r="FQ178" s="1"/>
      <c r="FR178" s="1"/>
    </row>
    <row r="179" spans="2:174" ht="13.9" customHeight="1" x14ac:dyDescent="0.2">
      <c r="B179" s="33"/>
      <c r="C179" s="126">
        <v>5110</v>
      </c>
      <c r="D179" s="234" t="s">
        <v>441</v>
      </c>
      <c r="E179" s="234"/>
      <c r="F179" s="215">
        <v>0</v>
      </c>
      <c r="G179" s="215">
        <v>0</v>
      </c>
      <c r="H179" s="215">
        <v>0</v>
      </c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16">
        <f t="shared" si="411"/>
        <v>0</v>
      </c>
      <c r="Y179" s="224">
        <f t="shared" si="412"/>
        <v>0</v>
      </c>
      <c r="Z179" s="226">
        <f t="shared" si="413"/>
        <v>0</v>
      </c>
      <c r="AA179" s="26"/>
      <c r="AC179" s="27"/>
      <c r="AD179" s="130">
        <v>2110</v>
      </c>
      <c r="AE179" s="223" t="s">
        <v>487</v>
      </c>
      <c r="AF179" s="223"/>
      <c r="AG179" s="245">
        <v>0</v>
      </c>
      <c r="AH179" s="245">
        <v>0</v>
      </c>
      <c r="AI179" s="245">
        <v>0</v>
      </c>
      <c r="AJ179" s="245"/>
      <c r="AK179" s="245"/>
      <c r="AL179" s="245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16">
        <f t="shared" si="416"/>
        <v>0</v>
      </c>
      <c r="AZ179" s="224">
        <f t="shared" si="417"/>
        <v>0</v>
      </c>
      <c r="BA179" s="226">
        <f t="shared" si="418"/>
        <v>0</v>
      </c>
      <c r="BB179" s="100"/>
      <c r="BD179" s="27"/>
      <c r="BE179" s="130">
        <v>5250</v>
      </c>
      <c r="BF179" s="223" t="s">
        <v>449</v>
      </c>
      <c r="BG179" s="223"/>
      <c r="BH179" s="215">
        <v>0</v>
      </c>
      <c r="BI179" s="215">
        <v>0</v>
      </c>
      <c r="BJ179" s="215">
        <v>0</v>
      </c>
      <c r="BK179" s="245"/>
      <c r="BL179" s="245"/>
      <c r="BM179" s="24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16">
        <f t="shared" si="419"/>
        <v>0</v>
      </c>
      <c r="CA179" s="224">
        <f t="shared" si="420"/>
        <v>0</v>
      </c>
      <c r="CB179" s="226">
        <f t="shared" si="421"/>
        <v>0</v>
      </c>
      <c r="CC179" s="100"/>
      <c r="CE179" s="33"/>
      <c r="CF179" s="127"/>
      <c r="CG179" s="308"/>
      <c r="CH179" s="308"/>
      <c r="CI179" s="71"/>
      <c r="CJ179" s="71"/>
      <c r="CK179" s="71"/>
      <c r="CL179" s="143" t="s">
        <v>89</v>
      </c>
      <c r="CM179" s="319" t="s">
        <v>44</v>
      </c>
      <c r="CN179" s="319"/>
      <c r="CO179" s="54">
        <f t="shared" ref="CO179:CQ183" si="517">+X197</f>
        <v>0</v>
      </c>
      <c r="CP179" s="54">
        <f t="shared" si="517"/>
        <v>0</v>
      </c>
      <c r="CQ179" s="54">
        <f t="shared" si="517"/>
        <v>0</v>
      </c>
      <c r="CR179" s="51"/>
      <c r="CS179" s="26"/>
      <c r="CT179" s="1"/>
      <c r="CU179" s="27"/>
      <c r="CV179" s="131"/>
      <c r="CW179" s="1"/>
      <c r="CX179" s="1"/>
      <c r="CY179" s="48"/>
      <c r="CZ179" s="48"/>
      <c r="DA179" s="48"/>
      <c r="DB179" s="143"/>
      <c r="DC179" s="322" t="s">
        <v>143</v>
      </c>
      <c r="DD179" s="322"/>
      <c r="DE179" s="48">
        <f>DE180+DE185+DE192</f>
        <v>0</v>
      </c>
      <c r="DF179" s="48">
        <f t="shared" ref="DF179" si="518">DF180+DF185+DF192</f>
        <v>0</v>
      </c>
      <c r="DG179" s="48">
        <f t="shared" ref="DG179" si="519">DG180+DG185+DG192</f>
        <v>0</v>
      </c>
      <c r="DH179" s="42"/>
      <c r="DI179" s="77"/>
      <c r="DJ179" s="1"/>
      <c r="DK179" s="27"/>
      <c r="DL179" s="131"/>
      <c r="DM179" s="202"/>
      <c r="DN179" s="202"/>
      <c r="DO179" s="202"/>
      <c r="DP179" s="202"/>
      <c r="DQ179" s="202"/>
      <c r="DR179" s="202"/>
      <c r="DS179" s="143"/>
      <c r="DT179" s="322" t="s">
        <v>143</v>
      </c>
      <c r="DU179" s="322"/>
      <c r="DV179" s="49">
        <f t="shared" ref="DV179:DV183" si="520">IF((DE179-DF179)&gt;0,+DE179-DF179,0)</f>
        <v>0</v>
      </c>
      <c r="DW179" s="49">
        <f t="shared" ref="DW179:DW183" si="521">IF((DE179-DF179)&gt;0,0,-DE179+DF179)</f>
        <v>0</v>
      </c>
      <c r="DX179" s="49">
        <f t="shared" ref="DX179:DX183" si="522">IF((DF179-DG179)&gt;0,+DF179-DG179,0)</f>
        <v>0</v>
      </c>
      <c r="DY179" s="49">
        <f t="shared" ref="DY179:DY183" si="523">IF((DF179-DG179)&gt;0,0,-DF179+DG179)</f>
        <v>0</v>
      </c>
      <c r="DZ179" s="42"/>
      <c r="EA179" s="77"/>
      <c r="EB179" s="1"/>
      <c r="EC179" s="27"/>
      <c r="ED179" s="130" t="s">
        <v>81</v>
      </c>
      <c r="EE179" s="1"/>
      <c r="EF179" s="4" t="s">
        <v>25</v>
      </c>
      <c r="EG179" s="54">
        <f t="shared" si="504"/>
        <v>0</v>
      </c>
      <c r="EH179" s="54">
        <f t="shared" si="504"/>
        <v>0</v>
      </c>
      <c r="EI179" s="160"/>
      <c r="EJ179" s="279" t="s">
        <v>199</v>
      </c>
      <c r="EK179" s="279"/>
      <c r="EL179" s="50">
        <f>EL180+EL183</f>
        <v>0</v>
      </c>
      <c r="EM179" s="50">
        <f t="shared" ref="EM179" si="524">EM180+EM183</f>
        <v>0</v>
      </c>
      <c r="EN179" s="42"/>
      <c r="EO179" s="26"/>
      <c r="EP179" s="1"/>
      <c r="EQ179" s="27"/>
      <c r="ER179" s="130" t="s">
        <v>81</v>
      </c>
      <c r="ES179" s="1"/>
      <c r="ET179" s="4" t="s">
        <v>25</v>
      </c>
      <c r="EU179" s="54">
        <f t="shared" si="495"/>
        <v>0</v>
      </c>
      <c r="EV179" s="54">
        <f t="shared" si="496"/>
        <v>0</v>
      </c>
      <c r="EW179" s="160"/>
      <c r="EX179" s="279" t="s">
        <v>199</v>
      </c>
      <c r="EY179" s="279"/>
      <c r="EZ179" s="50">
        <f>EZ180+EZ183</f>
        <v>0</v>
      </c>
      <c r="FA179" s="50">
        <f t="shared" ref="FA179" si="525">FA180+FA183</f>
        <v>0</v>
      </c>
      <c r="FB179" s="42"/>
      <c r="FC179" s="26"/>
      <c r="FD179" s="26"/>
      <c r="FE179" s="1"/>
      <c r="FF179" s="27"/>
      <c r="FG179" s="130" t="s">
        <v>191</v>
      </c>
      <c r="FH179" s="319" t="s">
        <v>236</v>
      </c>
      <c r="FI179" s="319"/>
      <c r="FJ179" s="179"/>
      <c r="FK179" s="179"/>
      <c r="FL179" s="173">
        <f>+DE186-DF186</f>
        <v>0</v>
      </c>
      <c r="FM179" s="68">
        <v>0</v>
      </c>
      <c r="FN179" s="62">
        <f>SUM(FJ179:FM179)</f>
        <v>0</v>
      </c>
      <c r="FO179" s="58"/>
      <c r="FP179" s="26"/>
      <c r="FQ179" s="1"/>
      <c r="FR179" s="1"/>
    </row>
    <row r="180" spans="2:174" ht="13.9" customHeight="1" x14ac:dyDescent="0.2">
      <c r="B180" s="33"/>
      <c r="C180" s="126">
        <v>5120</v>
      </c>
      <c r="D180" s="234" t="s">
        <v>442</v>
      </c>
      <c r="E180" s="234"/>
      <c r="F180" s="215">
        <v>0</v>
      </c>
      <c r="G180" s="215">
        <v>0</v>
      </c>
      <c r="H180" s="215">
        <v>0</v>
      </c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16">
        <f t="shared" si="411"/>
        <v>0</v>
      </c>
      <c r="Y180" s="224">
        <f t="shared" si="412"/>
        <v>0</v>
      </c>
      <c r="Z180" s="226">
        <f t="shared" si="413"/>
        <v>0</v>
      </c>
      <c r="AA180" s="26"/>
      <c r="AC180" s="27"/>
      <c r="AD180" s="130">
        <v>2120</v>
      </c>
      <c r="AE180" s="223" t="s">
        <v>488</v>
      </c>
      <c r="AF180" s="223"/>
      <c r="AG180" s="245">
        <v>0</v>
      </c>
      <c r="AH180" s="245">
        <v>0</v>
      </c>
      <c r="AI180" s="245">
        <v>0</v>
      </c>
      <c r="AJ180" s="238"/>
      <c r="AK180" s="238"/>
      <c r="AL180" s="238"/>
      <c r="AM180" s="224"/>
      <c r="AN180" s="224"/>
      <c r="AO180" s="224"/>
      <c r="AP180" s="224"/>
      <c r="AQ180" s="224"/>
      <c r="AR180" s="224"/>
      <c r="AS180" s="224"/>
      <c r="AT180" s="224"/>
      <c r="AU180" s="224"/>
      <c r="AV180" s="224"/>
      <c r="AW180" s="224"/>
      <c r="AX180" s="224"/>
      <c r="AY180" s="216">
        <f t="shared" si="416"/>
        <v>0</v>
      </c>
      <c r="AZ180" s="224">
        <f t="shared" si="417"/>
        <v>0</v>
      </c>
      <c r="BA180" s="226">
        <f t="shared" si="418"/>
        <v>0</v>
      </c>
      <c r="BB180" s="100"/>
      <c r="BD180" s="27"/>
      <c r="BE180" s="130">
        <v>5260</v>
      </c>
      <c r="BF180" s="223" t="s">
        <v>450</v>
      </c>
      <c r="BG180" s="223"/>
      <c r="BH180" s="215">
        <v>0</v>
      </c>
      <c r="BI180" s="215">
        <v>0</v>
      </c>
      <c r="BJ180" s="215">
        <v>0</v>
      </c>
      <c r="BK180" s="238"/>
      <c r="BL180" s="238"/>
      <c r="BM180" s="238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16">
        <f t="shared" si="419"/>
        <v>0</v>
      </c>
      <c r="CA180" s="224">
        <f t="shared" si="420"/>
        <v>0</v>
      </c>
      <c r="CB180" s="226">
        <f t="shared" si="421"/>
        <v>0</v>
      </c>
      <c r="CC180" s="100"/>
      <c r="CE180" s="33"/>
      <c r="CF180" s="126"/>
      <c r="CG180" s="200"/>
      <c r="CH180" s="200"/>
      <c r="CI180" s="200"/>
      <c r="CJ180" s="200"/>
      <c r="CK180" s="200"/>
      <c r="CL180" s="143" t="s">
        <v>90</v>
      </c>
      <c r="CM180" s="319" t="s">
        <v>45</v>
      </c>
      <c r="CN180" s="319"/>
      <c r="CO180" s="54">
        <f t="shared" si="517"/>
        <v>0</v>
      </c>
      <c r="CP180" s="54">
        <f t="shared" si="517"/>
        <v>0</v>
      </c>
      <c r="CQ180" s="54">
        <f t="shared" si="517"/>
        <v>0</v>
      </c>
      <c r="CR180" s="51"/>
      <c r="CS180" s="26"/>
      <c r="CT180" s="1"/>
      <c r="CU180" s="27"/>
      <c r="CV180" s="130"/>
      <c r="CW180" s="201"/>
      <c r="CX180" s="195"/>
      <c r="CY180" s="52"/>
      <c r="CZ180" s="52"/>
      <c r="DA180" s="52"/>
      <c r="DB180" s="143"/>
      <c r="DC180" s="308" t="s">
        <v>144</v>
      </c>
      <c r="DD180" s="308"/>
      <c r="DE180" s="48">
        <f>SUM(DE181:DE183)</f>
        <v>0</v>
      </c>
      <c r="DF180" s="48">
        <f t="shared" ref="DF180" si="526">SUM(DF181:DF183)</f>
        <v>0</v>
      </c>
      <c r="DG180" s="48">
        <f t="shared" ref="DG180" si="527">SUM(DG181:DG183)</f>
        <v>0</v>
      </c>
      <c r="DH180" s="42"/>
      <c r="DI180" s="77"/>
      <c r="DJ180" s="1"/>
      <c r="DK180" s="27"/>
      <c r="DL180" s="130"/>
      <c r="DM180" s="201"/>
      <c r="DN180" s="195"/>
      <c r="DO180" s="52"/>
      <c r="DP180" s="52"/>
      <c r="DQ180" s="52"/>
      <c r="DR180" s="52"/>
      <c r="DS180" s="143"/>
      <c r="DT180" s="308" t="s">
        <v>144</v>
      </c>
      <c r="DU180" s="308"/>
      <c r="DV180" s="49">
        <f t="shared" si="520"/>
        <v>0</v>
      </c>
      <c r="DW180" s="49">
        <f t="shared" si="521"/>
        <v>0</v>
      </c>
      <c r="DX180" s="49">
        <f t="shared" si="522"/>
        <v>0</v>
      </c>
      <c r="DY180" s="49">
        <f t="shared" si="523"/>
        <v>0</v>
      </c>
      <c r="DZ180" s="42"/>
      <c r="EA180" s="77"/>
      <c r="EB180" s="1"/>
      <c r="EC180" s="27"/>
      <c r="ED180" s="130" t="s">
        <v>240</v>
      </c>
      <c r="EE180" s="1"/>
      <c r="EF180" s="4" t="s">
        <v>27</v>
      </c>
      <c r="EG180" s="54">
        <f t="shared" si="504"/>
        <v>0</v>
      </c>
      <c r="EH180" s="54">
        <f t="shared" si="504"/>
        <v>0</v>
      </c>
      <c r="EI180" s="163" t="s">
        <v>184</v>
      </c>
      <c r="EJ180" s="1"/>
      <c r="EK180" s="9" t="s">
        <v>217</v>
      </c>
      <c r="EL180" s="54">
        <f>+EL181+EL182</f>
        <v>0</v>
      </c>
      <c r="EM180" s="54">
        <f t="shared" ref="EM180" si="528">+EM181+EM182</f>
        <v>0</v>
      </c>
      <c r="EN180" s="42"/>
      <c r="EO180" s="26"/>
      <c r="EP180" s="1"/>
      <c r="EQ180" s="27"/>
      <c r="ER180" s="130" t="s">
        <v>240</v>
      </c>
      <c r="ES180" s="1"/>
      <c r="ET180" s="4" t="s">
        <v>27</v>
      </c>
      <c r="EU180" s="54">
        <f t="shared" si="495"/>
        <v>0</v>
      </c>
      <c r="EV180" s="54">
        <f t="shared" si="496"/>
        <v>0</v>
      </c>
      <c r="EW180" s="163" t="s">
        <v>184</v>
      </c>
      <c r="EX180" s="1"/>
      <c r="EY180" s="9" t="s">
        <v>217</v>
      </c>
      <c r="EZ180" s="54">
        <f>+EZ181+EZ182</f>
        <v>0</v>
      </c>
      <c r="FA180" s="54">
        <f t="shared" ref="FA180" si="529">+FA181+FA182</f>
        <v>0</v>
      </c>
      <c r="FB180" s="42"/>
      <c r="FC180" s="26"/>
      <c r="FD180" s="26"/>
      <c r="FE180" s="1"/>
      <c r="FF180" s="27"/>
      <c r="FG180" s="130" t="s">
        <v>192</v>
      </c>
      <c r="FH180" s="319" t="s">
        <v>149</v>
      </c>
      <c r="FI180" s="319"/>
      <c r="FJ180" s="179"/>
      <c r="FK180" s="179"/>
      <c r="FL180" s="173">
        <f t="shared" ref="FL180:FL182" si="530">+DE187-DF187</f>
        <v>0</v>
      </c>
      <c r="FM180" s="68">
        <v>0</v>
      </c>
      <c r="FN180" s="62">
        <f>SUM(FJ180:FM180)</f>
        <v>0</v>
      </c>
      <c r="FO180" s="58"/>
      <c r="FP180" s="26"/>
      <c r="FQ180" s="1"/>
      <c r="FR180" s="1"/>
    </row>
    <row r="181" spans="2:174" ht="13.9" customHeight="1" x14ac:dyDescent="0.2">
      <c r="B181" s="33"/>
      <c r="C181" s="126">
        <v>5130</v>
      </c>
      <c r="D181" s="234" t="s">
        <v>443</v>
      </c>
      <c r="E181" s="234"/>
      <c r="F181" s="215">
        <v>0</v>
      </c>
      <c r="G181" s="215">
        <v>0</v>
      </c>
      <c r="H181" s="215">
        <v>0</v>
      </c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16">
        <f t="shared" si="411"/>
        <v>0</v>
      </c>
      <c r="Y181" s="224">
        <f t="shared" si="412"/>
        <v>0</v>
      </c>
      <c r="Z181" s="226">
        <f t="shared" si="413"/>
        <v>0</v>
      </c>
      <c r="AA181" s="26"/>
      <c r="AC181" s="27"/>
      <c r="AD181" s="130">
        <v>2130</v>
      </c>
      <c r="AE181" s="223" t="s">
        <v>489</v>
      </c>
      <c r="AF181" s="223"/>
      <c r="AG181" s="245">
        <v>0</v>
      </c>
      <c r="AH181" s="245">
        <v>0</v>
      </c>
      <c r="AI181" s="245">
        <v>0</v>
      </c>
      <c r="AJ181" s="245"/>
      <c r="AK181" s="245"/>
      <c r="AL181" s="245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16">
        <f t="shared" si="416"/>
        <v>0</v>
      </c>
      <c r="AZ181" s="224">
        <f t="shared" si="417"/>
        <v>0</v>
      </c>
      <c r="BA181" s="226">
        <f t="shared" si="418"/>
        <v>0</v>
      </c>
      <c r="BB181" s="100"/>
      <c r="BD181" s="27"/>
      <c r="BE181" s="130">
        <v>5270</v>
      </c>
      <c r="BF181" s="223" t="s">
        <v>451</v>
      </c>
      <c r="BG181" s="223"/>
      <c r="BH181" s="215">
        <v>0</v>
      </c>
      <c r="BI181" s="215">
        <v>0</v>
      </c>
      <c r="BJ181" s="215">
        <v>0</v>
      </c>
      <c r="BK181" s="245"/>
      <c r="BL181" s="245"/>
      <c r="BM181" s="24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16">
        <f t="shared" si="419"/>
        <v>0</v>
      </c>
      <c r="CA181" s="224">
        <f t="shared" si="420"/>
        <v>0</v>
      </c>
      <c r="CB181" s="226">
        <f t="shared" si="421"/>
        <v>0</v>
      </c>
      <c r="CC181" s="100"/>
      <c r="CE181" s="33"/>
      <c r="CF181" s="126"/>
      <c r="CG181" s="200"/>
      <c r="CH181" s="200"/>
      <c r="CI181" s="200"/>
      <c r="CJ181" s="200"/>
      <c r="CK181" s="200"/>
      <c r="CL181" s="143" t="s">
        <v>91</v>
      </c>
      <c r="CM181" s="319" t="s">
        <v>46</v>
      </c>
      <c r="CN181" s="319"/>
      <c r="CO181" s="54">
        <f t="shared" si="517"/>
        <v>0</v>
      </c>
      <c r="CP181" s="54">
        <f t="shared" si="517"/>
        <v>0</v>
      </c>
      <c r="CQ181" s="54">
        <f t="shared" si="517"/>
        <v>0</v>
      </c>
      <c r="CR181" s="51"/>
      <c r="CS181" s="26"/>
      <c r="CT181" s="1"/>
      <c r="CU181" s="27"/>
      <c r="CV181" s="130"/>
      <c r="CW181" s="201"/>
      <c r="CX181" s="201"/>
      <c r="CY181" s="52"/>
      <c r="CZ181" s="52"/>
      <c r="DA181" s="52"/>
      <c r="DB181" s="143" t="s">
        <v>188</v>
      </c>
      <c r="DC181" s="319" t="s">
        <v>0</v>
      </c>
      <c r="DD181" s="319"/>
      <c r="DE181" s="173">
        <f t="shared" ref="DE181:DG183" si="531">+AY196</f>
        <v>0</v>
      </c>
      <c r="DF181" s="173">
        <f t="shared" si="531"/>
        <v>0</v>
      </c>
      <c r="DG181" s="173">
        <f t="shared" si="531"/>
        <v>0</v>
      </c>
      <c r="DH181" s="42"/>
      <c r="DI181" s="77"/>
      <c r="DJ181" s="1"/>
      <c r="DK181" s="27"/>
      <c r="DL181" s="130"/>
      <c r="DM181" s="201"/>
      <c r="DN181" s="201"/>
      <c r="DO181" s="52"/>
      <c r="DP181" s="52"/>
      <c r="DQ181" s="52"/>
      <c r="DR181" s="52"/>
      <c r="DS181" s="143" t="s">
        <v>188</v>
      </c>
      <c r="DT181" s="319" t="s">
        <v>0</v>
      </c>
      <c r="DU181" s="319"/>
      <c r="DV181" s="54">
        <f t="shared" si="520"/>
        <v>0</v>
      </c>
      <c r="DW181" s="54">
        <f t="shared" si="521"/>
        <v>0</v>
      </c>
      <c r="DX181" s="54">
        <f t="shared" si="522"/>
        <v>0</v>
      </c>
      <c r="DY181" s="54">
        <f t="shared" si="523"/>
        <v>0</v>
      </c>
      <c r="DZ181" s="42"/>
      <c r="EA181" s="77"/>
      <c r="EB181" s="1"/>
      <c r="EC181" s="27"/>
      <c r="ED181" s="130" t="s">
        <v>82</v>
      </c>
      <c r="EE181" s="1"/>
      <c r="EF181" s="4" t="s">
        <v>29</v>
      </c>
      <c r="EG181" s="54">
        <f t="shared" si="504"/>
        <v>0</v>
      </c>
      <c r="EH181" s="54">
        <f t="shared" si="504"/>
        <v>0</v>
      </c>
      <c r="EI181" s="163" t="s">
        <v>1</v>
      </c>
      <c r="EJ181" s="1"/>
      <c r="EK181" s="9" t="s">
        <v>212</v>
      </c>
      <c r="EL181" s="54">
        <f>+DW160</f>
        <v>0</v>
      </c>
      <c r="EM181" s="54">
        <f>+DY160</f>
        <v>0</v>
      </c>
      <c r="EN181" s="42"/>
      <c r="EO181" s="26"/>
      <c r="EP181" s="1"/>
      <c r="EQ181" s="27"/>
      <c r="ER181" s="130" t="s">
        <v>82</v>
      </c>
      <c r="ES181" s="1"/>
      <c r="ET181" s="4" t="s">
        <v>29</v>
      </c>
      <c r="EU181" s="54">
        <f t="shared" si="495"/>
        <v>0</v>
      </c>
      <c r="EV181" s="54">
        <f t="shared" si="496"/>
        <v>0</v>
      </c>
      <c r="EW181" s="163" t="s">
        <v>1</v>
      </c>
      <c r="EX181" s="1"/>
      <c r="EY181" s="9" t="s">
        <v>212</v>
      </c>
      <c r="EZ181" s="54">
        <f t="shared" ref="EZ181:FA183" si="532">+BZ207</f>
        <v>0</v>
      </c>
      <c r="FA181" s="54">
        <f t="shared" si="532"/>
        <v>0</v>
      </c>
      <c r="FB181" s="42"/>
      <c r="FC181" s="26"/>
      <c r="FD181" s="26"/>
      <c r="FE181" s="1"/>
      <c r="FF181" s="27"/>
      <c r="FG181" s="130" t="s">
        <v>193</v>
      </c>
      <c r="FH181" s="319" t="s">
        <v>237</v>
      </c>
      <c r="FI181" s="319"/>
      <c r="FJ181" s="179"/>
      <c r="FK181" s="179"/>
      <c r="FL181" s="173">
        <f t="shared" si="530"/>
        <v>0</v>
      </c>
      <c r="FM181" s="68">
        <v>0</v>
      </c>
      <c r="FN181" s="62">
        <f>SUM(FJ181:FM181)</f>
        <v>0</v>
      </c>
      <c r="FO181" s="58"/>
      <c r="FP181" s="26"/>
      <c r="FQ181" s="1"/>
      <c r="FR181" s="1"/>
    </row>
    <row r="182" spans="2:174" ht="13.9" customHeight="1" x14ac:dyDescent="0.2">
      <c r="B182" s="33"/>
      <c r="C182" s="127">
        <v>5200</v>
      </c>
      <c r="D182" s="233" t="s">
        <v>444</v>
      </c>
      <c r="E182" s="233"/>
      <c r="F182" s="210">
        <f>SUM(F183:F191)</f>
        <v>0</v>
      </c>
      <c r="G182" s="210">
        <f t="shared" ref="G182" si="533">SUM(G183:G191)</f>
        <v>0</v>
      </c>
      <c r="H182" s="210">
        <f t="shared" ref="H182" si="534">SUM(H183:H191)</f>
        <v>0</v>
      </c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21">
        <f t="shared" si="411"/>
        <v>0</v>
      </c>
      <c r="Y182" s="210">
        <f t="shared" si="412"/>
        <v>0</v>
      </c>
      <c r="Z182" s="212">
        <f t="shared" si="413"/>
        <v>0</v>
      </c>
      <c r="AA182" s="26"/>
      <c r="AC182" s="27"/>
      <c r="AD182" s="130">
        <v>2140</v>
      </c>
      <c r="AE182" s="223" t="s">
        <v>490</v>
      </c>
      <c r="AF182" s="246"/>
      <c r="AG182" s="245">
        <v>0</v>
      </c>
      <c r="AH182" s="245">
        <v>0</v>
      </c>
      <c r="AI182" s="245">
        <v>0</v>
      </c>
      <c r="AJ182" s="239"/>
      <c r="AK182" s="239"/>
      <c r="AL182" s="239"/>
      <c r="AM182" s="224"/>
      <c r="AN182" s="224"/>
      <c r="AO182" s="224"/>
      <c r="AP182" s="224"/>
      <c r="AQ182" s="224"/>
      <c r="AR182" s="224"/>
      <c r="AS182" s="224"/>
      <c r="AT182" s="224"/>
      <c r="AU182" s="224"/>
      <c r="AV182" s="224"/>
      <c r="AW182" s="224"/>
      <c r="AX182" s="224"/>
      <c r="AY182" s="216">
        <f t="shared" si="416"/>
        <v>0</v>
      </c>
      <c r="AZ182" s="224">
        <f t="shared" si="417"/>
        <v>0</v>
      </c>
      <c r="BA182" s="226">
        <f t="shared" si="418"/>
        <v>0</v>
      </c>
      <c r="BB182" s="100"/>
      <c r="BD182" s="27"/>
      <c r="BE182" s="130">
        <v>5280</v>
      </c>
      <c r="BF182" s="223" t="s">
        <v>32</v>
      </c>
      <c r="BG182" s="247"/>
      <c r="BH182" s="215">
        <v>0</v>
      </c>
      <c r="BI182" s="215">
        <v>0</v>
      </c>
      <c r="BJ182" s="215">
        <v>0</v>
      </c>
      <c r="BK182" s="240"/>
      <c r="BL182" s="240"/>
      <c r="BM182" s="240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16">
        <f t="shared" si="419"/>
        <v>0</v>
      </c>
      <c r="CA182" s="224">
        <f t="shared" si="420"/>
        <v>0</v>
      </c>
      <c r="CB182" s="226">
        <f t="shared" si="421"/>
        <v>0</v>
      </c>
      <c r="CC182" s="100"/>
      <c r="CE182" s="33"/>
      <c r="CF182" s="126"/>
      <c r="CG182" s="200"/>
      <c r="CH182" s="200"/>
      <c r="CI182" s="200"/>
      <c r="CJ182" s="200"/>
      <c r="CK182" s="200"/>
      <c r="CL182" s="143" t="s">
        <v>92</v>
      </c>
      <c r="CM182" s="319" t="s">
        <v>47</v>
      </c>
      <c r="CN182" s="319"/>
      <c r="CO182" s="54">
        <f t="shared" si="517"/>
        <v>0</v>
      </c>
      <c r="CP182" s="54">
        <f t="shared" si="517"/>
        <v>0</v>
      </c>
      <c r="CQ182" s="54">
        <f t="shared" si="517"/>
        <v>0</v>
      </c>
      <c r="CR182" s="51"/>
      <c r="CS182" s="26"/>
      <c r="CT182" s="1"/>
      <c r="CU182" s="27"/>
      <c r="CV182" s="130"/>
      <c r="CW182" s="201"/>
      <c r="CX182" s="201"/>
      <c r="CY182" s="72"/>
      <c r="CZ182" s="72"/>
      <c r="DA182" s="72"/>
      <c r="DB182" s="143" t="s">
        <v>189</v>
      </c>
      <c r="DC182" s="319" t="s">
        <v>145</v>
      </c>
      <c r="DD182" s="319"/>
      <c r="DE182" s="173">
        <f t="shared" si="531"/>
        <v>0</v>
      </c>
      <c r="DF182" s="173">
        <f t="shared" si="531"/>
        <v>0</v>
      </c>
      <c r="DG182" s="173">
        <f t="shared" si="531"/>
        <v>0</v>
      </c>
      <c r="DH182" s="42"/>
      <c r="DI182" s="77"/>
      <c r="DJ182" s="1"/>
      <c r="DK182" s="27"/>
      <c r="DL182" s="130"/>
      <c r="DM182" s="201"/>
      <c r="DN182" s="201"/>
      <c r="DO182" s="72"/>
      <c r="DP182" s="72"/>
      <c r="DQ182" s="72"/>
      <c r="DR182" s="72"/>
      <c r="DS182" s="143" t="s">
        <v>189</v>
      </c>
      <c r="DT182" s="319" t="s">
        <v>145</v>
      </c>
      <c r="DU182" s="319"/>
      <c r="DV182" s="54">
        <f t="shared" si="520"/>
        <v>0</v>
      </c>
      <c r="DW182" s="54">
        <f t="shared" si="521"/>
        <v>0</v>
      </c>
      <c r="DX182" s="54">
        <f t="shared" si="522"/>
        <v>0</v>
      </c>
      <c r="DY182" s="54">
        <f t="shared" si="523"/>
        <v>0</v>
      </c>
      <c r="DZ182" s="42"/>
      <c r="EA182" s="77"/>
      <c r="EB182" s="1"/>
      <c r="EC182" s="27"/>
      <c r="ED182" s="130" t="s">
        <v>83</v>
      </c>
      <c r="EE182" s="1"/>
      <c r="EF182" s="4" t="s">
        <v>31</v>
      </c>
      <c r="EG182" s="54">
        <f t="shared" si="504"/>
        <v>0</v>
      </c>
      <c r="EH182" s="54">
        <f t="shared" si="504"/>
        <v>0</v>
      </c>
      <c r="EI182" s="120"/>
      <c r="EJ182" s="1"/>
      <c r="EK182" s="9" t="s">
        <v>213</v>
      </c>
      <c r="EL182" s="53">
        <v>0</v>
      </c>
      <c r="EM182" s="53">
        <v>0</v>
      </c>
      <c r="EN182" s="42"/>
      <c r="EO182" s="26"/>
      <c r="EP182" s="1"/>
      <c r="EQ182" s="27"/>
      <c r="ER182" s="130" t="s">
        <v>83</v>
      </c>
      <c r="ES182" s="1"/>
      <c r="ET182" s="4" t="s">
        <v>31</v>
      </c>
      <c r="EU182" s="54">
        <f t="shared" si="495"/>
        <v>0</v>
      </c>
      <c r="EV182" s="54">
        <f t="shared" si="496"/>
        <v>0</v>
      </c>
      <c r="EW182" s="120"/>
      <c r="EX182" s="1"/>
      <c r="EY182" s="9" t="s">
        <v>213</v>
      </c>
      <c r="EZ182" s="54">
        <f t="shared" si="532"/>
        <v>0</v>
      </c>
      <c r="FA182" s="54">
        <f t="shared" si="532"/>
        <v>0</v>
      </c>
      <c r="FB182" s="42"/>
      <c r="FC182" s="26"/>
      <c r="FD182" s="26"/>
      <c r="FE182" s="1"/>
      <c r="FF182" s="27"/>
      <c r="FG182" s="130" t="s">
        <v>194</v>
      </c>
      <c r="FH182" s="319" t="s">
        <v>151</v>
      </c>
      <c r="FI182" s="319"/>
      <c r="FJ182" s="179"/>
      <c r="FK182" s="179"/>
      <c r="FL182" s="173">
        <f t="shared" si="530"/>
        <v>0</v>
      </c>
      <c r="FM182" s="68">
        <v>0</v>
      </c>
      <c r="FN182" s="62">
        <f>SUM(FJ182:FM182)</f>
        <v>0</v>
      </c>
      <c r="FO182" s="58"/>
      <c r="FP182" s="26"/>
      <c r="FQ182" s="1"/>
      <c r="FR182" s="1"/>
    </row>
    <row r="183" spans="2:174" ht="13.9" customHeight="1" x14ac:dyDescent="0.2">
      <c r="B183" s="33"/>
      <c r="C183" s="126">
        <v>5210</v>
      </c>
      <c r="D183" s="234" t="s">
        <v>445</v>
      </c>
      <c r="E183" s="234"/>
      <c r="F183" s="224">
        <v>0</v>
      </c>
      <c r="G183" s="224">
        <v>0</v>
      </c>
      <c r="H183" s="224">
        <v>0</v>
      </c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16">
        <f t="shared" si="411"/>
        <v>0</v>
      </c>
      <c r="Y183" s="224">
        <f t="shared" si="412"/>
        <v>0</v>
      </c>
      <c r="Z183" s="226">
        <f t="shared" si="413"/>
        <v>0</v>
      </c>
      <c r="AA183" s="26"/>
      <c r="AC183" s="27"/>
      <c r="AD183" s="130">
        <v>2150</v>
      </c>
      <c r="AE183" s="223" t="s">
        <v>491</v>
      </c>
      <c r="AF183" s="223"/>
      <c r="AG183" s="245">
        <v>0</v>
      </c>
      <c r="AH183" s="245">
        <v>0</v>
      </c>
      <c r="AI183" s="245">
        <v>0</v>
      </c>
      <c r="AJ183" s="245"/>
      <c r="AK183" s="245"/>
      <c r="AL183" s="245"/>
      <c r="AM183" s="224"/>
      <c r="AN183" s="224"/>
      <c r="AO183" s="224"/>
      <c r="AP183" s="224"/>
      <c r="AQ183" s="224"/>
      <c r="AR183" s="224"/>
      <c r="AS183" s="224"/>
      <c r="AT183" s="224"/>
      <c r="AU183" s="224"/>
      <c r="AV183" s="224"/>
      <c r="AW183" s="224"/>
      <c r="AX183" s="224"/>
      <c r="AY183" s="216">
        <f t="shared" si="416"/>
        <v>0</v>
      </c>
      <c r="AZ183" s="224">
        <f t="shared" si="417"/>
        <v>0</v>
      </c>
      <c r="BA183" s="226">
        <f t="shared" si="418"/>
        <v>0</v>
      </c>
      <c r="BB183" s="100"/>
      <c r="BD183" s="27"/>
      <c r="BE183" s="130">
        <v>5290</v>
      </c>
      <c r="BF183" s="223" t="s">
        <v>452</v>
      </c>
      <c r="BG183" s="223"/>
      <c r="BH183" s="215">
        <v>0</v>
      </c>
      <c r="BI183" s="215">
        <v>0</v>
      </c>
      <c r="BJ183" s="215">
        <v>0</v>
      </c>
      <c r="BK183" s="245"/>
      <c r="BL183" s="245"/>
      <c r="BM183" s="245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16">
        <f t="shared" si="419"/>
        <v>0</v>
      </c>
      <c r="CA183" s="224">
        <f t="shared" si="420"/>
        <v>0</v>
      </c>
      <c r="CB183" s="226">
        <f t="shared" si="421"/>
        <v>0</v>
      </c>
      <c r="CC183" s="100"/>
      <c r="CE183" s="33"/>
      <c r="CF183" s="126"/>
      <c r="CG183" s="200"/>
      <c r="CH183" s="200"/>
      <c r="CI183" s="200"/>
      <c r="CJ183" s="200"/>
      <c r="CK183" s="200"/>
      <c r="CL183" s="143" t="s">
        <v>93</v>
      </c>
      <c r="CM183" s="319" t="s">
        <v>48</v>
      </c>
      <c r="CN183" s="319"/>
      <c r="CO183" s="54">
        <f t="shared" si="517"/>
        <v>0</v>
      </c>
      <c r="CP183" s="54">
        <f t="shared" si="517"/>
        <v>0</v>
      </c>
      <c r="CQ183" s="54">
        <f t="shared" si="517"/>
        <v>0</v>
      </c>
      <c r="CR183" s="51"/>
      <c r="CS183" s="26"/>
      <c r="CT183" s="1"/>
      <c r="CU183" s="27"/>
      <c r="CV183" s="130"/>
      <c r="CW183" s="201"/>
      <c r="CX183" s="73"/>
      <c r="CY183" s="73"/>
      <c r="CZ183" s="73"/>
      <c r="DA183" s="73"/>
      <c r="DB183" s="143" t="s">
        <v>190</v>
      </c>
      <c r="DC183" s="323" t="s">
        <v>146</v>
      </c>
      <c r="DD183" s="323"/>
      <c r="DE183" s="173">
        <f t="shared" si="531"/>
        <v>0</v>
      </c>
      <c r="DF183" s="173">
        <f t="shared" si="531"/>
        <v>0</v>
      </c>
      <c r="DG183" s="173">
        <f t="shared" si="531"/>
        <v>0</v>
      </c>
      <c r="DH183" s="42"/>
      <c r="DI183" s="77"/>
      <c r="DJ183" s="1"/>
      <c r="DK183" s="27"/>
      <c r="DL183" s="130"/>
      <c r="DM183" s="201"/>
      <c r="DN183" s="73"/>
      <c r="DO183" s="73"/>
      <c r="DP183" s="72"/>
      <c r="DQ183" s="73"/>
      <c r="DR183" s="72"/>
      <c r="DS183" s="143" t="s">
        <v>190</v>
      </c>
      <c r="DT183" s="323" t="s">
        <v>146</v>
      </c>
      <c r="DU183" s="323"/>
      <c r="DV183" s="54">
        <f t="shared" si="520"/>
        <v>0</v>
      </c>
      <c r="DW183" s="54">
        <f t="shared" si="521"/>
        <v>0</v>
      </c>
      <c r="DX183" s="54">
        <f t="shared" si="522"/>
        <v>0</v>
      </c>
      <c r="DY183" s="54">
        <f t="shared" si="523"/>
        <v>0</v>
      </c>
      <c r="DZ183" s="42"/>
      <c r="EA183" s="77"/>
      <c r="EB183" s="1"/>
      <c r="EC183" s="27"/>
      <c r="ED183" s="130" t="s">
        <v>84</v>
      </c>
      <c r="EE183" s="1"/>
      <c r="EF183" s="4" t="s">
        <v>32</v>
      </c>
      <c r="EG183" s="54">
        <f t="shared" si="504"/>
        <v>0</v>
      </c>
      <c r="EH183" s="54">
        <f t="shared" si="504"/>
        <v>0</v>
      </c>
      <c r="EI183" s="160"/>
      <c r="EJ183" s="1"/>
      <c r="EK183" s="9" t="s">
        <v>218</v>
      </c>
      <c r="EL183" s="54">
        <f>+DP159+DP160+DP161+DP162+DP163+DP164+DP170+DP174+DP175+DP176+DP177+DW158+DW159+DW160+DW161+DW162+DW163+DW164+DW165+DW169+DW170+DW172+DW173+DW174+DW182+DW183+DW188+DW189+DW190+DW193+DW194+DW187</f>
        <v>0</v>
      </c>
      <c r="EM183" s="54">
        <f>+DR159+DR160+DR161+DR162+DR163+DR164+DR170+DR174+DR175+DR176+DR177+DY158+DY159+DY160+DY161+DY162+DY163+DY164+DY165+DY169+DY170+DY172+DY173+DY174+DY182+DY183+DY188+DY189+DY190+DY193+DY194+DY187</f>
        <v>0</v>
      </c>
      <c r="EN183" s="42"/>
      <c r="EO183" s="26"/>
      <c r="EP183" s="1"/>
      <c r="EQ183" s="27"/>
      <c r="ER183" s="130" t="s">
        <v>84</v>
      </c>
      <c r="ES183" s="1"/>
      <c r="ET183" s="4" t="s">
        <v>32</v>
      </c>
      <c r="EU183" s="54">
        <f t="shared" si="495"/>
        <v>0</v>
      </c>
      <c r="EV183" s="54">
        <f t="shared" si="496"/>
        <v>0</v>
      </c>
      <c r="EW183" s="160"/>
      <c r="EX183" s="1"/>
      <c r="EY183" s="9" t="s">
        <v>218</v>
      </c>
      <c r="EZ183" s="54">
        <f t="shared" si="532"/>
        <v>0</v>
      </c>
      <c r="FA183" s="54">
        <f t="shared" si="532"/>
        <v>0</v>
      </c>
      <c r="FB183" s="42"/>
      <c r="FC183" s="26"/>
      <c r="FD183" s="26"/>
      <c r="FE183" s="1"/>
      <c r="FF183" s="27"/>
      <c r="FG183" s="165"/>
      <c r="FH183" s="196"/>
      <c r="FI183" s="56"/>
      <c r="FJ183" s="177"/>
      <c r="FK183" s="177"/>
      <c r="FL183" s="173"/>
      <c r="FM183" s="62"/>
      <c r="FN183" s="62"/>
      <c r="FO183" s="58"/>
      <c r="FP183" s="26"/>
      <c r="FQ183" s="1"/>
      <c r="FR183" s="1"/>
    </row>
    <row r="184" spans="2:174" ht="13.9" customHeight="1" x14ac:dyDescent="0.2">
      <c r="B184" s="33"/>
      <c r="C184" s="126">
        <v>5220</v>
      </c>
      <c r="D184" s="234" t="s">
        <v>446</v>
      </c>
      <c r="E184" s="234"/>
      <c r="F184" s="215">
        <v>0</v>
      </c>
      <c r="G184" s="215">
        <v>0</v>
      </c>
      <c r="H184" s="215">
        <v>0</v>
      </c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6">
        <f t="shared" si="411"/>
        <v>0</v>
      </c>
      <c r="Y184" s="224">
        <f t="shared" si="412"/>
        <v>0</v>
      </c>
      <c r="Z184" s="226">
        <f t="shared" si="413"/>
        <v>0</v>
      </c>
      <c r="AA184" s="26"/>
      <c r="AC184" s="27"/>
      <c r="AD184" s="130">
        <v>2160</v>
      </c>
      <c r="AE184" s="223" t="s">
        <v>492</v>
      </c>
      <c r="AF184" s="223"/>
      <c r="AG184" s="245">
        <v>0</v>
      </c>
      <c r="AH184" s="245">
        <v>0</v>
      </c>
      <c r="AI184" s="245">
        <v>0</v>
      </c>
      <c r="AJ184" s="245"/>
      <c r="AK184" s="245"/>
      <c r="AL184" s="24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6">
        <f t="shared" si="416"/>
        <v>0</v>
      </c>
      <c r="AZ184" s="224">
        <f t="shared" si="417"/>
        <v>0</v>
      </c>
      <c r="BA184" s="226">
        <f t="shared" si="418"/>
        <v>0</v>
      </c>
      <c r="BB184" s="100"/>
      <c r="BD184" s="27"/>
      <c r="BE184" s="130">
        <v>5310</v>
      </c>
      <c r="BF184" s="223" t="s">
        <v>38</v>
      </c>
      <c r="BG184" s="223"/>
      <c r="BH184" s="215">
        <v>0</v>
      </c>
      <c r="BI184" s="215">
        <v>0</v>
      </c>
      <c r="BJ184" s="215">
        <v>0</v>
      </c>
      <c r="BK184" s="245"/>
      <c r="BL184" s="245"/>
      <c r="BM184" s="24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6">
        <f t="shared" si="419"/>
        <v>0</v>
      </c>
      <c r="CA184" s="224">
        <f t="shared" si="420"/>
        <v>0</v>
      </c>
      <c r="CB184" s="226">
        <f t="shared" si="421"/>
        <v>0</v>
      </c>
      <c r="CC184" s="100"/>
      <c r="CE184" s="33"/>
      <c r="CF184" s="126"/>
      <c r="CG184" s="200"/>
      <c r="CH184" s="200"/>
      <c r="CI184" s="200"/>
      <c r="CJ184" s="200"/>
      <c r="CK184" s="200"/>
      <c r="CL184" s="143"/>
      <c r="CM184" s="195"/>
      <c r="CN184" s="200"/>
      <c r="CO184" s="66"/>
      <c r="CP184" s="66"/>
      <c r="CQ184" s="66"/>
      <c r="CR184" s="51"/>
      <c r="CS184" s="26"/>
      <c r="CT184" s="1"/>
      <c r="CU184" s="27"/>
      <c r="CV184" s="130"/>
      <c r="CW184" s="201"/>
      <c r="CX184" s="73"/>
      <c r="CY184" s="73"/>
      <c r="CZ184" s="73"/>
      <c r="DA184" s="73"/>
      <c r="DB184" s="143"/>
      <c r="DC184" s="314"/>
      <c r="DD184" s="314"/>
      <c r="DE184" s="52"/>
      <c r="DF184" s="52"/>
      <c r="DG184" s="52"/>
      <c r="DH184" s="42"/>
      <c r="DI184" s="77"/>
      <c r="DJ184" s="1"/>
      <c r="DK184" s="27"/>
      <c r="DL184" s="130"/>
      <c r="DM184" s="201"/>
      <c r="DN184" s="73"/>
      <c r="DO184" s="73"/>
      <c r="DP184" s="72"/>
      <c r="DQ184" s="73"/>
      <c r="DR184" s="72"/>
      <c r="DS184" s="143"/>
      <c r="DT184" s="314"/>
      <c r="DU184" s="314"/>
      <c r="DV184" s="54"/>
      <c r="DW184" s="54"/>
      <c r="DX184" s="54"/>
      <c r="DY184" s="54"/>
      <c r="DZ184" s="42"/>
      <c r="EA184" s="77"/>
      <c r="EB184" s="1"/>
      <c r="EC184" s="27"/>
      <c r="ED184" s="130" t="s">
        <v>85</v>
      </c>
      <c r="EE184" s="1"/>
      <c r="EF184" s="4" t="s">
        <v>34</v>
      </c>
      <c r="EG184" s="54">
        <f t="shared" si="504"/>
        <v>0</v>
      </c>
      <c r="EH184" s="54">
        <f t="shared" si="504"/>
        <v>0</v>
      </c>
      <c r="EI184" s="160"/>
      <c r="EJ184" s="200"/>
      <c r="EK184" s="8"/>
      <c r="EL184" s="7"/>
      <c r="EM184" s="7"/>
      <c r="EN184" s="42"/>
      <c r="EO184" s="26"/>
      <c r="EP184" s="1"/>
      <c r="EQ184" s="27"/>
      <c r="ER184" s="130" t="s">
        <v>85</v>
      </c>
      <c r="ES184" s="1"/>
      <c r="ET184" s="4" t="s">
        <v>34</v>
      </c>
      <c r="EU184" s="54">
        <f t="shared" si="495"/>
        <v>0</v>
      </c>
      <c r="EV184" s="54">
        <f t="shared" si="496"/>
        <v>0</v>
      </c>
      <c r="EW184" s="160"/>
      <c r="EX184" s="200"/>
      <c r="EY184" s="8"/>
      <c r="EZ184" s="7"/>
      <c r="FA184" s="7"/>
      <c r="FB184" s="42"/>
      <c r="FC184" s="26"/>
      <c r="FD184" s="26"/>
      <c r="FE184" s="1"/>
      <c r="FF184" s="27"/>
      <c r="FG184" s="166"/>
      <c r="FH184" s="324" t="s">
        <v>260</v>
      </c>
      <c r="FI184" s="324"/>
      <c r="FJ184" s="74">
        <f>FJ171+FJ173+FJ178</f>
        <v>0</v>
      </c>
      <c r="FK184" s="74">
        <f>FK171+FK173+FK178</f>
        <v>0</v>
      </c>
      <c r="FL184" s="74">
        <f>FL171+FL173+FL178</f>
        <v>0</v>
      </c>
      <c r="FM184" s="74">
        <f>FM171+FM173+FM178</f>
        <v>0</v>
      </c>
      <c r="FN184" s="74">
        <f>SUM(FJ184:FM184)</f>
        <v>0</v>
      </c>
      <c r="FO184" s="75"/>
      <c r="FP184" s="26"/>
      <c r="FQ184" s="1"/>
      <c r="FR184" s="1"/>
    </row>
    <row r="185" spans="2:174" ht="13.9" customHeight="1" x14ac:dyDescent="0.2">
      <c r="B185" s="33"/>
      <c r="C185" s="126">
        <v>5230</v>
      </c>
      <c r="D185" s="234" t="s">
        <v>447</v>
      </c>
      <c r="E185" s="234"/>
      <c r="F185" s="215">
        <v>0</v>
      </c>
      <c r="G185" s="215">
        <v>0</v>
      </c>
      <c r="H185" s="215">
        <v>0</v>
      </c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6">
        <f t="shared" si="411"/>
        <v>0</v>
      </c>
      <c r="Y185" s="224">
        <f t="shared" si="412"/>
        <v>0</v>
      </c>
      <c r="Z185" s="226">
        <f t="shared" si="413"/>
        <v>0</v>
      </c>
      <c r="AA185" s="26"/>
      <c r="AC185" s="27"/>
      <c r="AD185" s="130">
        <v>2170</v>
      </c>
      <c r="AE185" s="223" t="s">
        <v>493</v>
      </c>
      <c r="AF185" s="223"/>
      <c r="AG185" s="215">
        <v>0</v>
      </c>
      <c r="AH185" s="215">
        <v>0</v>
      </c>
      <c r="AI185" s="215">
        <v>0</v>
      </c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6">
        <f t="shared" si="416"/>
        <v>0</v>
      </c>
      <c r="AZ185" s="224">
        <f t="shared" si="417"/>
        <v>0</v>
      </c>
      <c r="BA185" s="226">
        <f t="shared" si="418"/>
        <v>0</v>
      </c>
      <c r="BB185" s="100"/>
      <c r="BD185" s="27"/>
      <c r="BE185" s="130">
        <v>5320</v>
      </c>
      <c r="BF185" s="223" t="s">
        <v>0</v>
      </c>
      <c r="BG185" s="223"/>
      <c r="BH185" s="215">
        <v>0</v>
      </c>
      <c r="BI185" s="215">
        <v>0</v>
      </c>
      <c r="BJ185" s="215">
        <v>0</v>
      </c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6">
        <f t="shared" si="419"/>
        <v>0</v>
      </c>
      <c r="CA185" s="224">
        <f t="shared" si="420"/>
        <v>0</v>
      </c>
      <c r="CB185" s="226">
        <f t="shared" si="421"/>
        <v>0</v>
      </c>
      <c r="CC185" s="100"/>
      <c r="CE185" s="33"/>
      <c r="CF185" s="126"/>
      <c r="CG185" s="200"/>
      <c r="CH185" s="200"/>
      <c r="CI185" s="200"/>
      <c r="CJ185" s="200"/>
      <c r="CK185" s="200"/>
      <c r="CL185" s="143"/>
      <c r="CM185" s="322" t="s">
        <v>49</v>
      </c>
      <c r="CN185" s="322"/>
      <c r="CO185" s="50">
        <f>SUM(CO186:CO191)</f>
        <v>0</v>
      </c>
      <c r="CP185" s="50">
        <f t="shared" ref="CP185" si="535">SUM(CP186:CP191)</f>
        <v>0</v>
      </c>
      <c r="CQ185" s="50">
        <f t="shared" ref="CQ185" si="536">SUM(CQ186:CQ191)</f>
        <v>0</v>
      </c>
      <c r="CR185" s="51"/>
      <c r="CS185" s="26"/>
      <c r="CT185" s="1"/>
      <c r="CU185" s="27"/>
      <c r="CV185" s="130"/>
      <c r="CW185" s="201"/>
      <c r="CX185" s="73"/>
      <c r="CY185" s="73"/>
      <c r="CZ185" s="73"/>
      <c r="DA185" s="73"/>
      <c r="DB185" s="143"/>
      <c r="DC185" s="308" t="s">
        <v>147</v>
      </c>
      <c r="DD185" s="308"/>
      <c r="DE185" s="48">
        <f>SUM(DE186:DE190)</f>
        <v>0</v>
      </c>
      <c r="DF185" s="48">
        <f t="shared" ref="DF185" si="537">SUM(DF186:DF190)</f>
        <v>0</v>
      </c>
      <c r="DG185" s="48">
        <f t="shared" ref="DG185" si="538">SUM(DG186:DG190)</f>
        <v>0</v>
      </c>
      <c r="DH185" s="42"/>
      <c r="DI185" s="77"/>
      <c r="DJ185" s="1"/>
      <c r="DK185" s="27"/>
      <c r="DL185" s="130"/>
      <c r="DM185" s="201"/>
      <c r="DN185" s="73"/>
      <c r="DO185" s="73"/>
      <c r="DP185" s="72"/>
      <c r="DQ185" s="73"/>
      <c r="DR185" s="72"/>
      <c r="DS185" s="143"/>
      <c r="DT185" s="308" t="s">
        <v>147</v>
      </c>
      <c r="DU185" s="308"/>
      <c r="DV185" s="49">
        <f t="shared" ref="DV185:DV190" si="539">IF((DE185-DF185)&gt;0,+DE185-DF185,0)</f>
        <v>0</v>
      </c>
      <c r="DW185" s="49">
        <f t="shared" ref="DW185:DW190" si="540">IF((DE185-DF185)&gt;0,0,-DE185+DF185)</f>
        <v>0</v>
      </c>
      <c r="DX185" s="49">
        <f t="shared" ref="DX185:DX190" si="541">IF((DF185-DG185)&gt;0,+DF185-DG185,0)</f>
        <v>0</v>
      </c>
      <c r="DY185" s="49">
        <f t="shared" ref="DY185:DY190" si="542">IF((DF185-DG185)&gt;0,0,-DF185+DG185)</f>
        <v>0</v>
      </c>
      <c r="DZ185" s="42"/>
      <c r="EA185" s="77"/>
      <c r="EB185" s="1"/>
      <c r="EC185" s="27"/>
      <c r="ED185" s="130" t="s">
        <v>86</v>
      </c>
      <c r="EE185" s="1"/>
      <c r="EF185" s="4" t="s">
        <v>219</v>
      </c>
      <c r="EG185" s="54">
        <f>+CO174</f>
        <v>0</v>
      </c>
      <c r="EH185" s="54">
        <f t="shared" ref="EH185:EH187" si="543">+CP174</f>
        <v>0</v>
      </c>
      <c r="EI185" s="160"/>
      <c r="EJ185" s="312" t="s">
        <v>238</v>
      </c>
      <c r="EK185" s="312"/>
      <c r="EL185" s="50">
        <f>EL173-EL179</f>
        <v>0</v>
      </c>
      <c r="EM185" s="50">
        <f t="shared" ref="EM185" si="544">EM173-EM179</f>
        <v>0</v>
      </c>
      <c r="EN185" s="42"/>
      <c r="EO185" s="26"/>
      <c r="EP185" s="1"/>
      <c r="EQ185" s="27"/>
      <c r="ER185" s="130" t="s">
        <v>86</v>
      </c>
      <c r="ES185" s="1"/>
      <c r="ET185" s="4" t="s">
        <v>219</v>
      </c>
      <c r="EU185" s="54">
        <f t="shared" si="495"/>
        <v>0</v>
      </c>
      <c r="EV185" s="54">
        <f t="shared" si="496"/>
        <v>0</v>
      </c>
      <c r="EW185" s="160"/>
      <c r="EX185" s="312" t="s">
        <v>238</v>
      </c>
      <c r="EY185" s="312"/>
      <c r="EZ185" s="50">
        <f>EZ173-EZ179</f>
        <v>0</v>
      </c>
      <c r="FA185" s="50">
        <f t="shared" ref="FA185" si="545">FA173-FA179</f>
        <v>0</v>
      </c>
      <c r="FB185" s="42"/>
      <c r="FC185" s="26"/>
      <c r="FD185" s="26"/>
      <c r="FE185" s="1"/>
      <c r="FF185" s="27"/>
      <c r="FG185" s="120"/>
      <c r="FH185" s="76"/>
      <c r="FI185" s="76"/>
      <c r="FJ185" s="76"/>
      <c r="FK185" s="76"/>
      <c r="FL185" s="76"/>
      <c r="FM185" s="76"/>
      <c r="FN185" s="76"/>
      <c r="FO185" s="195"/>
      <c r="FP185" s="26"/>
      <c r="FQ185" s="1"/>
      <c r="FR185" s="1"/>
    </row>
    <row r="186" spans="2:174" ht="13.9" customHeight="1" thickBot="1" x14ac:dyDescent="0.25">
      <c r="B186" s="33"/>
      <c r="C186" s="126">
        <v>5240</v>
      </c>
      <c r="D186" s="234" t="s">
        <v>448</v>
      </c>
      <c r="E186" s="234"/>
      <c r="F186" s="215">
        <v>0</v>
      </c>
      <c r="G186" s="215">
        <v>0</v>
      </c>
      <c r="H186" s="215">
        <v>0</v>
      </c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6">
        <f t="shared" si="411"/>
        <v>0</v>
      </c>
      <c r="Y186" s="224">
        <f t="shared" si="412"/>
        <v>0</v>
      </c>
      <c r="Z186" s="226">
        <f t="shared" si="413"/>
        <v>0</v>
      </c>
      <c r="AA186" s="26"/>
      <c r="AC186" s="27"/>
      <c r="AD186" s="130">
        <v>2190</v>
      </c>
      <c r="AE186" s="223" t="s">
        <v>494</v>
      </c>
      <c r="AF186" s="223"/>
      <c r="AG186" s="215">
        <v>0</v>
      </c>
      <c r="AH186" s="215">
        <v>0</v>
      </c>
      <c r="AI186" s="215">
        <v>0</v>
      </c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6">
        <f t="shared" si="416"/>
        <v>0</v>
      </c>
      <c r="AZ186" s="224">
        <f t="shared" si="417"/>
        <v>0</v>
      </c>
      <c r="BA186" s="226">
        <f t="shared" si="418"/>
        <v>0</v>
      </c>
      <c r="BB186" s="100"/>
      <c r="BD186" s="27"/>
      <c r="BE186" s="130">
        <v>5330</v>
      </c>
      <c r="BF186" s="223" t="s">
        <v>41</v>
      </c>
      <c r="BG186" s="223"/>
      <c r="BH186" s="215">
        <v>0</v>
      </c>
      <c r="BI186" s="215">
        <v>0</v>
      </c>
      <c r="BJ186" s="215">
        <v>0</v>
      </c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6">
        <f t="shared" si="419"/>
        <v>0</v>
      </c>
      <c r="CA186" s="224">
        <f t="shared" si="420"/>
        <v>0</v>
      </c>
      <c r="CB186" s="226">
        <f t="shared" si="421"/>
        <v>0</v>
      </c>
      <c r="CC186" s="100"/>
      <c r="CE186" s="33"/>
      <c r="CF186" s="126"/>
      <c r="CG186" s="200"/>
      <c r="CH186" s="200"/>
      <c r="CI186" s="200"/>
      <c r="CJ186" s="200"/>
      <c r="CK186" s="200"/>
      <c r="CL186" s="143" t="s">
        <v>94</v>
      </c>
      <c r="CM186" s="321" t="s">
        <v>50</v>
      </c>
      <c r="CN186" s="321"/>
      <c r="CO186" s="54">
        <f t="shared" ref="CO186:CQ191" si="546">+X203</f>
        <v>0</v>
      </c>
      <c r="CP186" s="54">
        <f t="shared" si="546"/>
        <v>0</v>
      </c>
      <c r="CQ186" s="54">
        <f t="shared" si="546"/>
        <v>0</v>
      </c>
      <c r="CR186" s="51"/>
      <c r="CS186" s="26"/>
      <c r="CT186" s="1"/>
      <c r="CU186" s="27"/>
      <c r="CV186" s="130"/>
      <c r="CW186" s="201"/>
      <c r="CX186" s="73"/>
      <c r="CY186" s="73"/>
      <c r="CZ186" s="73"/>
      <c r="DA186" s="73"/>
      <c r="DB186" s="143" t="s">
        <v>191</v>
      </c>
      <c r="DC186" s="319" t="s">
        <v>148</v>
      </c>
      <c r="DD186" s="319"/>
      <c r="DE186" s="54">
        <f t="shared" ref="DE186:DG190" si="547">+AY200</f>
        <v>0</v>
      </c>
      <c r="DF186" s="54">
        <f t="shared" si="547"/>
        <v>0</v>
      </c>
      <c r="DG186" s="54">
        <f t="shared" si="547"/>
        <v>0</v>
      </c>
      <c r="DH186" s="42"/>
      <c r="DI186" s="77"/>
      <c r="DJ186" s="1"/>
      <c r="DK186" s="27"/>
      <c r="DL186" s="130"/>
      <c r="DM186" s="201"/>
      <c r="DN186" s="73"/>
      <c r="DO186" s="73"/>
      <c r="DP186" s="72"/>
      <c r="DQ186" s="73"/>
      <c r="DR186" s="72"/>
      <c r="DS186" s="143" t="s">
        <v>191</v>
      </c>
      <c r="DT186" s="319" t="s">
        <v>148</v>
      </c>
      <c r="DU186" s="319"/>
      <c r="DV186" s="54">
        <f t="shared" si="539"/>
        <v>0</v>
      </c>
      <c r="DW186" s="54">
        <f t="shared" si="540"/>
        <v>0</v>
      </c>
      <c r="DX186" s="54">
        <f t="shared" si="541"/>
        <v>0</v>
      </c>
      <c r="DY186" s="54">
        <f t="shared" si="542"/>
        <v>0</v>
      </c>
      <c r="DZ186" s="42"/>
      <c r="EA186" s="77"/>
      <c r="EB186" s="1"/>
      <c r="EC186" s="27"/>
      <c r="ED186" s="130" t="s">
        <v>87</v>
      </c>
      <c r="EE186" s="1"/>
      <c r="EF186" s="4" t="s">
        <v>220</v>
      </c>
      <c r="EG186" s="54">
        <f>+CO175</f>
        <v>0</v>
      </c>
      <c r="EH186" s="54">
        <f t="shared" si="543"/>
        <v>0</v>
      </c>
      <c r="EI186" s="160"/>
      <c r="EJ186" s="200"/>
      <c r="EK186" s="8"/>
      <c r="EL186" s="7"/>
      <c r="EM186" s="7"/>
      <c r="EN186" s="42"/>
      <c r="EO186" s="26"/>
      <c r="EP186" s="1"/>
      <c r="EQ186" s="27"/>
      <c r="ER186" s="130" t="s">
        <v>87</v>
      </c>
      <c r="ES186" s="1"/>
      <c r="ET186" s="4" t="s">
        <v>220</v>
      </c>
      <c r="EU186" s="54">
        <f t="shared" si="495"/>
        <v>0</v>
      </c>
      <c r="EV186" s="54">
        <f t="shared" si="496"/>
        <v>0</v>
      </c>
      <c r="EW186" s="160"/>
      <c r="EX186" s="200"/>
      <c r="EY186" s="8"/>
      <c r="EZ186" s="7"/>
      <c r="FA186" s="7"/>
      <c r="FB186" s="42"/>
      <c r="FC186" s="26"/>
      <c r="FD186" s="26"/>
      <c r="FE186" s="1"/>
      <c r="FF186" s="63"/>
      <c r="FG186" s="129"/>
      <c r="FH186" s="17"/>
      <c r="FI186" s="17"/>
      <c r="FJ186" s="17"/>
      <c r="FK186" s="17"/>
      <c r="FL186" s="17"/>
      <c r="FM186" s="17"/>
      <c r="FN186" s="17"/>
      <c r="FO186" s="80"/>
      <c r="FP186" s="81"/>
      <c r="FQ186" s="1"/>
      <c r="FR186" s="1"/>
    </row>
    <row r="187" spans="2:174" ht="13.9" customHeight="1" x14ac:dyDescent="0.2">
      <c r="B187" s="33"/>
      <c r="C187" s="126">
        <v>5250</v>
      </c>
      <c r="D187" s="234" t="s">
        <v>449</v>
      </c>
      <c r="E187" s="234"/>
      <c r="F187" s="224">
        <v>0</v>
      </c>
      <c r="G187" s="224">
        <v>0</v>
      </c>
      <c r="H187" s="224">
        <v>0</v>
      </c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6">
        <f t="shared" si="411"/>
        <v>0</v>
      </c>
      <c r="Y187" s="224">
        <f t="shared" si="412"/>
        <v>0</v>
      </c>
      <c r="Z187" s="226">
        <f t="shared" si="413"/>
        <v>0</v>
      </c>
      <c r="AA187" s="26"/>
      <c r="AC187" s="27"/>
      <c r="AD187" s="131">
        <v>2200</v>
      </c>
      <c r="AE187" s="232" t="s">
        <v>495</v>
      </c>
      <c r="AF187" s="232"/>
      <c r="AG187" s="220">
        <f>SUM(AG188:AG193)</f>
        <v>0</v>
      </c>
      <c r="AH187" s="220">
        <f t="shared" ref="AH187" si="548">SUM(AH188:AH193)</f>
        <v>0</v>
      </c>
      <c r="AI187" s="220">
        <f t="shared" ref="AI187" si="549">SUM(AI188:AI193)</f>
        <v>0</v>
      </c>
      <c r="AJ187" s="220"/>
      <c r="AK187" s="220"/>
      <c r="AL187" s="22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21">
        <f t="shared" si="416"/>
        <v>0</v>
      </c>
      <c r="AZ187" s="210">
        <f t="shared" si="417"/>
        <v>0</v>
      </c>
      <c r="BA187" s="212">
        <f t="shared" si="418"/>
        <v>0</v>
      </c>
      <c r="BB187" s="100"/>
      <c r="BD187" s="27"/>
      <c r="BE187" s="130">
        <v>4500</v>
      </c>
      <c r="BF187" s="223" t="s">
        <v>518</v>
      </c>
      <c r="BG187" s="223"/>
      <c r="BH187" s="215">
        <v>0</v>
      </c>
      <c r="BI187" s="215">
        <v>0</v>
      </c>
      <c r="BJ187" s="215">
        <v>0</v>
      </c>
      <c r="BK187" s="215"/>
      <c r="BL187" s="215"/>
      <c r="BM187" s="215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16">
        <f t="shared" si="419"/>
        <v>0</v>
      </c>
      <c r="CA187" s="224">
        <f t="shared" si="420"/>
        <v>0</v>
      </c>
      <c r="CB187" s="226">
        <f t="shared" si="421"/>
        <v>0</v>
      </c>
      <c r="CC187" s="100"/>
      <c r="CE187" s="33"/>
      <c r="CF187" s="126"/>
      <c r="CG187" s="200"/>
      <c r="CH187" s="200"/>
      <c r="CI187" s="200"/>
      <c r="CJ187" s="200"/>
      <c r="CK187" s="200"/>
      <c r="CL187" s="143" t="s">
        <v>95</v>
      </c>
      <c r="CM187" s="319" t="s">
        <v>51</v>
      </c>
      <c r="CN187" s="319"/>
      <c r="CO187" s="54">
        <f t="shared" si="546"/>
        <v>0</v>
      </c>
      <c r="CP187" s="54">
        <f t="shared" si="546"/>
        <v>0</v>
      </c>
      <c r="CQ187" s="54">
        <f t="shared" si="546"/>
        <v>0</v>
      </c>
      <c r="CR187" s="51"/>
      <c r="CS187" s="26"/>
      <c r="CT187" s="1"/>
      <c r="CU187" s="27"/>
      <c r="CV187" s="130"/>
      <c r="CW187" s="201"/>
      <c r="CX187" s="73"/>
      <c r="CY187" s="73"/>
      <c r="CZ187" s="73"/>
      <c r="DA187" s="73"/>
      <c r="DB187" s="143" t="s">
        <v>192</v>
      </c>
      <c r="DC187" s="319" t="s">
        <v>149</v>
      </c>
      <c r="DD187" s="319"/>
      <c r="DE187" s="54">
        <f t="shared" si="547"/>
        <v>0</v>
      </c>
      <c r="DF187" s="54">
        <f t="shared" si="547"/>
        <v>0</v>
      </c>
      <c r="DG187" s="54">
        <f t="shared" si="547"/>
        <v>0</v>
      </c>
      <c r="DH187" s="42"/>
      <c r="DI187" s="77"/>
      <c r="DJ187" s="1"/>
      <c r="DK187" s="27"/>
      <c r="DL187" s="130"/>
      <c r="DM187" s="201"/>
      <c r="DN187" s="73"/>
      <c r="DO187" s="73"/>
      <c r="DP187" s="72"/>
      <c r="DQ187" s="73"/>
      <c r="DR187" s="72"/>
      <c r="DS187" s="143" t="s">
        <v>192</v>
      </c>
      <c r="DT187" s="319" t="s">
        <v>149</v>
      </c>
      <c r="DU187" s="319"/>
      <c r="DV187" s="54">
        <f t="shared" si="539"/>
        <v>0</v>
      </c>
      <c r="DW187" s="54">
        <f t="shared" si="540"/>
        <v>0</v>
      </c>
      <c r="DX187" s="54">
        <f t="shared" si="541"/>
        <v>0</v>
      </c>
      <c r="DY187" s="54">
        <f t="shared" si="542"/>
        <v>0</v>
      </c>
      <c r="DZ187" s="42"/>
      <c r="EA187" s="77"/>
      <c r="EB187" s="1"/>
      <c r="EC187" s="27"/>
      <c r="ED187" s="130" t="s">
        <v>88</v>
      </c>
      <c r="EE187" s="1"/>
      <c r="EF187" s="4" t="s">
        <v>41</v>
      </c>
      <c r="EG187" s="54">
        <f>+CO176</f>
        <v>0</v>
      </c>
      <c r="EH187" s="54">
        <f t="shared" si="543"/>
        <v>0</v>
      </c>
      <c r="EI187" s="160"/>
      <c r="EJ187" s="200"/>
      <c r="EK187" s="8"/>
      <c r="EL187" s="7"/>
      <c r="EM187" s="7"/>
      <c r="EN187" s="42"/>
      <c r="EO187" s="26"/>
      <c r="EP187" s="1"/>
      <c r="EQ187" s="27"/>
      <c r="ER187" s="130" t="s">
        <v>88</v>
      </c>
      <c r="ES187" s="1"/>
      <c r="ET187" s="4" t="s">
        <v>41</v>
      </c>
      <c r="EU187" s="54">
        <f t="shared" si="495"/>
        <v>0</v>
      </c>
      <c r="EV187" s="54">
        <f t="shared" si="496"/>
        <v>0</v>
      </c>
      <c r="EW187" s="160"/>
      <c r="EX187" s="200"/>
      <c r="EY187" s="8"/>
      <c r="EZ187" s="7"/>
      <c r="FA187" s="7"/>
      <c r="FB187" s="42"/>
      <c r="FC187" s="26"/>
      <c r="FD187" s="26"/>
      <c r="FE187" s="1"/>
      <c r="FF187" s="1"/>
      <c r="FG187" s="20"/>
      <c r="FH187" s="1"/>
      <c r="FI187" s="1"/>
      <c r="FJ187" s="1"/>
      <c r="FK187" s="1"/>
      <c r="FL187" s="1"/>
      <c r="FM187" s="1"/>
      <c r="FN187" s="175">
        <f>+FN171-DF179</f>
        <v>0</v>
      </c>
      <c r="FO187" s="1"/>
      <c r="FP187" s="1"/>
      <c r="FQ187" s="1"/>
      <c r="FR187" s="1"/>
    </row>
    <row r="188" spans="2:174" ht="13.9" customHeight="1" x14ac:dyDescent="0.2">
      <c r="B188" s="33"/>
      <c r="C188" s="126">
        <v>5260</v>
      </c>
      <c r="D188" s="234" t="s">
        <v>450</v>
      </c>
      <c r="E188" s="234"/>
      <c r="F188" s="224">
        <v>0</v>
      </c>
      <c r="G188" s="224">
        <v>0</v>
      </c>
      <c r="H188" s="224">
        <v>0</v>
      </c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16">
        <f t="shared" si="411"/>
        <v>0</v>
      </c>
      <c r="Y188" s="224">
        <f t="shared" si="412"/>
        <v>0</v>
      </c>
      <c r="Z188" s="226">
        <f t="shared" si="413"/>
        <v>0</v>
      </c>
      <c r="AA188" s="26"/>
      <c r="AC188" s="27"/>
      <c r="AD188" s="130">
        <v>2210</v>
      </c>
      <c r="AE188" s="223" t="s">
        <v>496</v>
      </c>
      <c r="AF188" s="223"/>
      <c r="AG188" s="215">
        <v>0</v>
      </c>
      <c r="AH188" s="215">
        <v>0</v>
      </c>
      <c r="AI188" s="215">
        <v>0</v>
      </c>
      <c r="AJ188" s="215"/>
      <c r="AK188" s="215"/>
      <c r="AL188" s="215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16">
        <f t="shared" si="416"/>
        <v>0</v>
      </c>
      <c r="AZ188" s="224">
        <f t="shared" si="417"/>
        <v>0</v>
      </c>
      <c r="BA188" s="226">
        <f t="shared" si="418"/>
        <v>0</v>
      </c>
      <c r="BB188" s="100"/>
      <c r="BD188" s="27"/>
      <c r="BE188" s="131"/>
      <c r="BF188" s="232" t="s">
        <v>519</v>
      </c>
      <c r="BG188" s="232"/>
      <c r="BH188" s="220">
        <f>+BH159-BH171</f>
        <v>0</v>
      </c>
      <c r="BI188" s="220">
        <f t="shared" ref="BI188:BJ188" si="550">+BI159-BI171</f>
        <v>0</v>
      </c>
      <c r="BJ188" s="220">
        <f t="shared" si="550"/>
        <v>0</v>
      </c>
      <c r="BK188" s="220"/>
      <c r="BL188" s="220"/>
      <c r="BM188" s="220"/>
      <c r="BN188" s="210"/>
      <c r="BO188" s="210"/>
      <c r="BP188" s="210"/>
      <c r="BQ188" s="210"/>
      <c r="BR188" s="210"/>
      <c r="BS188" s="210"/>
      <c r="BT188" s="210"/>
      <c r="BU188" s="210"/>
      <c r="BV188" s="210"/>
      <c r="BW188" s="210"/>
      <c r="BX188" s="210"/>
      <c r="BY188" s="210"/>
      <c r="BZ188" s="221">
        <f t="shared" si="419"/>
        <v>0</v>
      </c>
      <c r="CA188" s="210">
        <f t="shared" si="420"/>
        <v>0</v>
      </c>
      <c r="CB188" s="212">
        <f t="shared" si="421"/>
        <v>0</v>
      </c>
      <c r="CC188" s="100"/>
      <c r="CE188" s="33"/>
      <c r="CF188" s="126"/>
      <c r="CG188" s="200"/>
      <c r="CH188" s="200"/>
      <c r="CI188" s="200"/>
      <c r="CJ188" s="200"/>
      <c r="CK188" s="200"/>
      <c r="CL188" s="143" t="s">
        <v>96</v>
      </c>
      <c r="CM188" s="319" t="s">
        <v>52</v>
      </c>
      <c r="CN188" s="319"/>
      <c r="CO188" s="54">
        <f t="shared" si="546"/>
        <v>0</v>
      </c>
      <c r="CP188" s="54">
        <f t="shared" si="546"/>
        <v>0</v>
      </c>
      <c r="CQ188" s="54">
        <f t="shared" si="546"/>
        <v>0</v>
      </c>
      <c r="CR188" s="51"/>
      <c r="CS188" s="26"/>
      <c r="CT188" s="1"/>
      <c r="CU188" s="27"/>
      <c r="CV188" s="130"/>
      <c r="CW188" s="201"/>
      <c r="CX188" s="73"/>
      <c r="CY188" s="73"/>
      <c r="CZ188" s="73"/>
      <c r="DA188" s="73"/>
      <c r="DB188" s="143" t="s">
        <v>193</v>
      </c>
      <c r="DC188" s="319" t="s">
        <v>150</v>
      </c>
      <c r="DD188" s="319"/>
      <c r="DE188" s="54">
        <f t="shared" si="547"/>
        <v>0</v>
      </c>
      <c r="DF188" s="54">
        <f t="shared" si="547"/>
        <v>0</v>
      </c>
      <c r="DG188" s="54">
        <f t="shared" si="547"/>
        <v>0</v>
      </c>
      <c r="DH188" s="42"/>
      <c r="DI188" s="77"/>
      <c r="DJ188" s="1"/>
      <c r="DK188" s="27"/>
      <c r="DL188" s="130"/>
      <c r="DM188" s="201"/>
      <c r="DN188" s="73"/>
      <c r="DO188" s="73"/>
      <c r="DP188" s="72"/>
      <c r="DQ188" s="73"/>
      <c r="DR188" s="72"/>
      <c r="DS188" s="143" t="s">
        <v>193</v>
      </c>
      <c r="DT188" s="319" t="s">
        <v>150</v>
      </c>
      <c r="DU188" s="319"/>
      <c r="DV188" s="54">
        <f t="shared" si="539"/>
        <v>0</v>
      </c>
      <c r="DW188" s="54">
        <f t="shared" si="540"/>
        <v>0</v>
      </c>
      <c r="DX188" s="54">
        <f t="shared" si="541"/>
        <v>0</v>
      </c>
      <c r="DY188" s="54">
        <f t="shared" si="542"/>
        <v>0</v>
      </c>
      <c r="DZ188" s="42"/>
      <c r="EA188" s="77"/>
      <c r="EB188" s="1"/>
      <c r="EC188" s="27"/>
      <c r="ED188" s="130" t="s">
        <v>225</v>
      </c>
      <c r="EE188" s="1"/>
      <c r="EF188" s="4" t="s">
        <v>222</v>
      </c>
      <c r="EG188" s="54">
        <f>+CO178</f>
        <v>0</v>
      </c>
      <c r="EH188" s="54">
        <f t="shared" ref="EH188" si="551">+CP178</f>
        <v>0</v>
      </c>
      <c r="EI188" s="160"/>
      <c r="EJ188" s="313" t="s">
        <v>221</v>
      </c>
      <c r="EK188" s="313"/>
      <c r="EL188" s="78">
        <f>+EG193+EL168+EL185</f>
        <v>0</v>
      </c>
      <c r="EM188" s="78">
        <f>+EH193+EM168+EM185</f>
        <v>0</v>
      </c>
      <c r="EN188" s="42"/>
      <c r="EO188" s="26"/>
      <c r="EP188" s="1"/>
      <c r="EQ188" s="27"/>
      <c r="ER188" s="130" t="s">
        <v>225</v>
      </c>
      <c r="ES188" s="1"/>
      <c r="ET188" s="4" t="s">
        <v>222</v>
      </c>
      <c r="EU188" s="54">
        <f t="shared" si="495"/>
        <v>0</v>
      </c>
      <c r="EV188" s="54">
        <f t="shared" si="496"/>
        <v>0</v>
      </c>
      <c r="EW188" s="160"/>
      <c r="EX188" s="313" t="s">
        <v>221</v>
      </c>
      <c r="EY188" s="313"/>
      <c r="EZ188" s="78">
        <f>+EU193+EZ168+EZ185</f>
        <v>0</v>
      </c>
      <c r="FA188" s="78">
        <f>+EV193+FA168+FA185</f>
        <v>0</v>
      </c>
      <c r="FB188" s="42"/>
      <c r="FC188" s="26"/>
      <c r="FD188" s="26"/>
      <c r="FE188" s="1"/>
      <c r="FF188" s="1"/>
      <c r="FG188" s="20"/>
      <c r="FH188" s="1"/>
      <c r="FI188" s="1"/>
      <c r="FJ188" s="1"/>
      <c r="FK188" s="1"/>
      <c r="FL188" s="1"/>
      <c r="FM188" s="1"/>
      <c r="FN188" s="175">
        <f>+FN184-DE179</f>
        <v>0</v>
      </c>
      <c r="FO188" s="1"/>
      <c r="FP188" s="1"/>
      <c r="FQ188" s="1"/>
      <c r="FR188" s="1"/>
    </row>
    <row r="189" spans="2:174" ht="14.45" customHeight="1" x14ac:dyDescent="0.2">
      <c r="B189" s="33"/>
      <c r="C189" s="126">
        <v>5270</v>
      </c>
      <c r="D189" s="234" t="s">
        <v>451</v>
      </c>
      <c r="E189" s="234"/>
      <c r="F189" s="215">
        <v>0</v>
      </c>
      <c r="G189" s="215">
        <v>0</v>
      </c>
      <c r="H189" s="215">
        <v>0</v>
      </c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6">
        <f t="shared" si="411"/>
        <v>0</v>
      </c>
      <c r="Y189" s="224">
        <f t="shared" si="412"/>
        <v>0</v>
      </c>
      <c r="Z189" s="226">
        <f t="shared" si="413"/>
        <v>0</v>
      </c>
      <c r="AA189" s="26"/>
      <c r="AC189" s="27"/>
      <c r="AD189" s="130">
        <v>2220</v>
      </c>
      <c r="AE189" s="223" t="s">
        <v>497</v>
      </c>
      <c r="AF189" s="223"/>
      <c r="AG189" s="215">
        <v>0</v>
      </c>
      <c r="AH189" s="215">
        <v>0</v>
      </c>
      <c r="AI189" s="215">
        <v>0</v>
      </c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6">
        <f t="shared" si="416"/>
        <v>0</v>
      </c>
      <c r="AZ189" s="224">
        <f t="shared" si="417"/>
        <v>0</v>
      </c>
      <c r="BA189" s="226">
        <f t="shared" si="418"/>
        <v>0</v>
      </c>
      <c r="BB189" s="100"/>
      <c r="BD189" s="27"/>
      <c r="BE189" s="131"/>
      <c r="BF189" s="232" t="s">
        <v>520</v>
      </c>
      <c r="BG189" s="232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  <c r="BZ189" s="221">
        <f t="shared" si="419"/>
        <v>0</v>
      </c>
      <c r="CA189" s="210">
        <f t="shared" si="420"/>
        <v>0</v>
      </c>
      <c r="CB189" s="212">
        <f t="shared" si="421"/>
        <v>0</v>
      </c>
      <c r="CC189" s="100"/>
      <c r="CE189" s="33"/>
      <c r="CF189" s="126"/>
      <c r="CG189" s="200"/>
      <c r="CH189" s="200"/>
      <c r="CI189" s="200"/>
      <c r="CJ189" s="200"/>
      <c r="CK189" s="200"/>
      <c r="CL189" s="143" t="s">
        <v>97</v>
      </c>
      <c r="CM189" s="321" t="s">
        <v>53</v>
      </c>
      <c r="CN189" s="321"/>
      <c r="CO189" s="54">
        <f t="shared" si="546"/>
        <v>0</v>
      </c>
      <c r="CP189" s="54">
        <f t="shared" si="546"/>
        <v>0</v>
      </c>
      <c r="CQ189" s="54">
        <f t="shared" si="546"/>
        <v>0</v>
      </c>
      <c r="CR189" s="51"/>
      <c r="CS189" s="26"/>
      <c r="CT189" s="1"/>
      <c r="CU189" s="27"/>
      <c r="CV189" s="130"/>
      <c r="CW189" s="201"/>
      <c r="CX189" s="73"/>
      <c r="CY189" s="73"/>
      <c r="CZ189" s="73"/>
      <c r="DA189" s="73"/>
      <c r="DB189" s="143" t="s">
        <v>194</v>
      </c>
      <c r="DC189" s="319" t="s">
        <v>151</v>
      </c>
      <c r="DD189" s="319"/>
      <c r="DE189" s="54">
        <f t="shared" si="547"/>
        <v>0</v>
      </c>
      <c r="DF189" s="54">
        <f t="shared" si="547"/>
        <v>0</v>
      </c>
      <c r="DG189" s="54">
        <f t="shared" si="547"/>
        <v>0</v>
      </c>
      <c r="DH189" s="42"/>
      <c r="DI189" s="77"/>
      <c r="DJ189" s="1"/>
      <c r="DK189" s="27"/>
      <c r="DL189" s="130"/>
      <c r="DM189" s="201"/>
      <c r="DN189" s="73"/>
      <c r="DO189" s="73"/>
      <c r="DP189" s="72"/>
      <c r="DQ189" s="73"/>
      <c r="DR189" s="72"/>
      <c r="DS189" s="143" t="s">
        <v>194</v>
      </c>
      <c r="DT189" s="319" t="s">
        <v>151</v>
      </c>
      <c r="DU189" s="319"/>
      <c r="DV189" s="54">
        <f t="shared" si="539"/>
        <v>0</v>
      </c>
      <c r="DW189" s="54">
        <f t="shared" si="540"/>
        <v>0</v>
      </c>
      <c r="DX189" s="54">
        <f t="shared" si="541"/>
        <v>0</v>
      </c>
      <c r="DY189" s="54">
        <f t="shared" si="542"/>
        <v>0</v>
      </c>
      <c r="DZ189" s="42"/>
      <c r="EA189" s="77"/>
      <c r="EB189" s="1"/>
      <c r="EC189" s="27"/>
      <c r="ED189" s="158"/>
      <c r="EE189" s="1"/>
      <c r="EF189" s="1"/>
      <c r="EG189" s="1"/>
      <c r="EH189" s="1"/>
      <c r="EI189" s="160"/>
      <c r="EJ189" s="8"/>
      <c r="EK189" s="8"/>
      <c r="EL189" s="7"/>
      <c r="EM189" s="7"/>
      <c r="EN189" s="42"/>
      <c r="EO189" s="26"/>
      <c r="EP189" s="1"/>
      <c r="EQ189" s="27"/>
      <c r="ER189" s="158"/>
      <c r="ES189" s="1"/>
      <c r="ET189" s="1"/>
      <c r="EU189" s="1"/>
      <c r="EV189" s="1"/>
      <c r="EW189" s="160"/>
      <c r="EX189" s="8"/>
      <c r="EY189" s="8"/>
      <c r="EZ189" s="7"/>
      <c r="FA189" s="7"/>
      <c r="FB189" s="42"/>
      <c r="FC189" s="26"/>
      <c r="FD189" s="26"/>
      <c r="FE189" s="1"/>
      <c r="FF189" s="1"/>
      <c r="FG189" s="20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</row>
    <row r="190" spans="2:174" ht="13.9" customHeight="1" x14ac:dyDescent="0.2">
      <c r="B190" s="33"/>
      <c r="C190" s="126">
        <v>5280</v>
      </c>
      <c r="D190" s="234" t="s">
        <v>32</v>
      </c>
      <c r="E190" s="234"/>
      <c r="F190" s="215">
        <v>0</v>
      </c>
      <c r="G190" s="215">
        <v>0</v>
      </c>
      <c r="H190" s="215">
        <v>0</v>
      </c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6">
        <f t="shared" ref="X190:X211" si="552">+F190+I190+L190+O190+R190+U190</f>
        <v>0</v>
      </c>
      <c r="Y190" s="224">
        <f t="shared" ref="Y190:Y211" si="553">+G190+J190+M190+P190+S190+V190</f>
        <v>0</v>
      </c>
      <c r="Z190" s="226">
        <f t="shared" ref="Z190:Z211" si="554">+H190+K190+N190+Q190+T190+W190</f>
        <v>0</v>
      </c>
      <c r="AA190" s="26"/>
      <c r="AC190" s="27"/>
      <c r="AD190" s="130">
        <v>2230</v>
      </c>
      <c r="AE190" s="223" t="s">
        <v>498</v>
      </c>
      <c r="AF190" s="223"/>
      <c r="AG190" s="215">
        <v>0</v>
      </c>
      <c r="AH190" s="215">
        <v>0</v>
      </c>
      <c r="AI190" s="215">
        <v>0</v>
      </c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6">
        <f t="shared" si="416"/>
        <v>0</v>
      </c>
      <c r="AZ190" s="224">
        <f t="shared" si="417"/>
        <v>0</v>
      </c>
      <c r="BA190" s="226">
        <f t="shared" si="418"/>
        <v>0</v>
      </c>
      <c r="BB190" s="100"/>
      <c r="BD190" s="27"/>
      <c r="BE190" s="131"/>
      <c r="BF190" s="232" t="s">
        <v>514</v>
      </c>
      <c r="BG190" s="232"/>
      <c r="BH190" s="220">
        <f>SUM(BH191:BH193)</f>
        <v>0</v>
      </c>
      <c r="BI190" s="220">
        <f t="shared" ref="BI190" si="555">SUM(BI191:BI193)</f>
        <v>0</v>
      </c>
      <c r="BJ190" s="220">
        <f t="shared" ref="BJ190" si="556">SUM(BJ191:BJ193)</f>
        <v>0</v>
      </c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  <c r="BZ190" s="221">
        <f t="shared" si="419"/>
        <v>0</v>
      </c>
      <c r="CA190" s="210">
        <f t="shared" si="420"/>
        <v>0</v>
      </c>
      <c r="CB190" s="212">
        <f t="shared" si="421"/>
        <v>0</v>
      </c>
      <c r="CC190" s="100"/>
      <c r="CE190" s="33"/>
      <c r="CF190" s="126"/>
      <c r="CG190" s="200"/>
      <c r="CH190" s="200"/>
      <c r="CI190" s="200"/>
      <c r="CJ190" s="200"/>
      <c r="CK190" s="200"/>
      <c r="CL190" s="143" t="s">
        <v>98</v>
      </c>
      <c r="CM190" s="319" t="s">
        <v>54</v>
      </c>
      <c r="CN190" s="319"/>
      <c r="CO190" s="54">
        <f t="shared" si="546"/>
        <v>0</v>
      </c>
      <c r="CP190" s="54">
        <f t="shared" si="546"/>
        <v>0</v>
      </c>
      <c r="CQ190" s="54">
        <f t="shared" si="546"/>
        <v>0</v>
      </c>
      <c r="CR190" s="51"/>
      <c r="CS190" s="26"/>
      <c r="CT190" s="1"/>
      <c r="CU190" s="27"/>
      <c r="CV190" s="130"/>
      <c r="CW190" s="201"/>
      <c r="CX190" s="201"/>
      <c r="CY190" s="72"/>
      <c r="CZ190" s="72"/>
      <c r="DA190" s="72"/>
      <c r="DB190" s="143" t="s">
        <v>195</v>
      </c>
      <c r="DC190" s="319" t="s">
        <v>152</v>
      </c>
      <c r="DD190" s="319"/>
      <c r="DE190" s="54">
        <f t="shared" si="547"/>
        <v>0</v>
      </c>
      <c r="DF190" s="54">
        <f t="shared" si="547"/>
        <v>0</v>
      </c>
      <c r="DG190" s="54">
        <f t="shared" si="547"/>
        <v>0</v>
      </c>
      <c r="DH190" s="42"/>
      <c r="DI190" s="77"/>
      <c r="DJ190" s="1"/>
      <c r="DK190" s="27"/>
      <c r="DL190" s="130"/>
      <c r="DM190" s="201"/>
      <c r="DN190" s="201"/>
      <c r="DO190" s="72"/>
      <c r="DP190" s="72"/>
      <c r="DQ190" s="72"/>
      <c r="DR190" s="72"/>
      <c r="DS190" s="143" t="s">
        <v>195</v>
      </c>
      <c r="DT190" s="319" t="s">
        <v>152</v>
      </c>
      <c r="DU190" s="319"/>
      <c r="DV190" s="54">
        <f t="shared" si="539"/>
        <v>0</v>
      </c>
      <c r="DW190" s="54">
        <f t="shared" si="540"/>
        <v>0</v>
      </c>
      <c r="DX190" s="54">
        <f t="shared" si="541"/>
        <v>0</v>
      </c>
      <c r="DY190" s="54">
        <f t="shared" si="542"/>
        <v>0</v>
      </c>
      <c r="DZ190" s="42"/>
      <c r="EA190" s="77"/>
      <c r="EB190" s="1"/>
      <c r="EC190" s="27"/>
      <c r="ED190" s="157"/>
      <c r="EE190" s="200"/>
      <c r="EF190" s="5"/>
      <c r="EG190" s="54"/>
      <c r="EH190" s="54"/>
      <c r="EI190" s="160"/>
      <c r="EJ190" s="8"/>
      <c r="EK190" s="8"/>
      <c r="EL190" s="7"/>
      <c r="EM190" s="7"/>
      <c r="EN190" s="42"/>
      <c r="EO190" s="26"/>
      <c r="EP190" s="1"/>
      <c r="EQ190" s="27"/>
      <c r="ER190" s="157"/>
      <c r="ES190" s="200"/>
      <c r="ET190" s="5"/>
      <c r="EU190" s="54"/>
      <c r="EV190" s="54"/>
      <c r="EW190" s="160"/>
      <c r="EX190" s="8"/>
      <c r="EY190" s="8"/>
      <c r="EZ190" s="7"/>
      <c r="FA190" s="7"/>
      <c r="FB190" s="42"/>
      <c r="FC190" s="26"/>
      <c r="FD190" s="26"/>
      <c r="FE190" s="1"/>
      <c r="FF190" s="1"/>
      <c r="FG190" s="20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</row>
    <row r="191" spans="2:174" ht="13.9" customHeight="1" x14ac:dyDescent="0.2">
      <c r="B191" s="33"/>
      <c r="C191" s="126">
        <v>5290</v>
      </c>
      <c r="D191" s="234" t="s">
        <v>452</v>
      </c>
      <c r="E191" s="234"/>
      <c r="F191" s="215">
        <v>0</v>
      </c>
      <c r="G191" s="215">
        <v>0</v>
      </c>
      <c r="H191" s="215">
        <v>0</v>
      </c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6">
        <f t="shared" si="552"/>
        <v>0</v>
      </c>
      <c r="Y191" s="224">
        <f t="shared" si="553"/>
        <v>0</v>
      </c>
      <c r="Z191" s="226">
        <f t="shared" si="554"/>
        <v>0</v>
      </c>
      <c r="AA191" s="26"/>
      <c r="AC191" s="27"/>
      <c r="AD191" s="130">
        <v>2240</v>
      </c>
      <c r="AE191" s="223" t="s">
        <v>499</v>
      </c>
      <c r="AF191" s="223"/>
      <c r="AG191" s="215">
        <v>0</v>
      </c>
      <c r="AH191" s="215">
        <v>0</v>
      </c>
      <c r="AI191" s="215">
        <v>0</v>
      </c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6">
        <f t="shared" si="416"/>
        <v>0</v>
      </c>
      <c r="AZ191" s="224">
        <f t="shared" si="417"/>
        <v>0</v>
      </c>
      <c r="BA191" s="226">
        <f t="shared" si="418"/>
        <v>0</v>
      </c>
      <c r="BB191" s="100"/>
      <c r="BD191" s="27"/>
      <c r="BE191" s="130"/>
      <c r="BF191" s="223" t="s">
        <v>479</v>
      </c>
      <c r="BG191" s="223"/>
      <c r="BH191" s="215">
        <v>0</v>
      </c>
      <c r="BI191" s="215">
        <v>0</v>
      </c>
      <c r="BJ191" s="215">
        <v>0</v>
      </c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6">
        <f t="shared" si="419"/>
        <v>0</v>
      </c>
      <c r="CA191" s="224">
        <f t="shared" si="420"/>
        <v>0</v>
      </c>
      <c r="CB191" s="226">
        <f t="shared" si="421"/>
        <v>0</v>
      </c>
      <c r="CC191" s="100"/>
      <c r="CE191" s="33"/>
      <c r="CF191" s="126"/>
      <c r="CG191" s="200"/>
      <c r="CH191" s="200"/>
      <c r="CI191" s="200"/>
      <c r="CJ191" s="200"/>
      <c r="CK191" s="200"/>
      <c r="CL191" s="143" t="s">
        <v>99</v>
      </c>
      <c r="CM191" s="319" t="s">
        <v>55</v>
      </c>
      <c r="CN191" s="319"/>
      <c r="CO191" s="54">
        <f t="shared" si="546"/>
        <v>0</v>
      </c>
      <c r="CP191" s="54">
        <f t="shared" si="546"/>
        <v>0</v>
      </c>
      <c r="CQ191" s="54">
        <f t="shared" si="546"/>
        <v>0</v>
      </c>
      <c r="CR191" s="51"/>
      <c r="CS191" s="26"/>
      <c r="CT191" s="1"/>
      <c r="CU191" s="27"/>
      <c r="CV191" s="130"/>
      <c r="CW191" s="201"/>
      <c r="CX191" s="201"/>
      <c r="CY191" s="72"/>
      <c r="CZ191" s="72"/>
      <c r="DA191" s="72"/>
      <c r="DB191" s="143"/>
      <c r="DC191" s="314"/>
      <c r="DD191" s="314"/>
      <c r="DE191" s="52"/>
      <c r="DF191" s="52"/>
      <c r="DG191" s="52"/>
      <c r="DH191" s="42"/>
      <c r="DI191" s="77"/>
      <c r="DJ191" s="1"/>
      <c r="DK191" s="27"/>
      <c r="DL191" s="130"/>
      <c r="DM191" s="201"/>
      <c r="DN191" s="201"/>
      <c r="DO191" s="72"/>
      <c r="DP191" s="72"/>
      <c r="DQ191" s="72"/>
      <c r="DR191" s="72"/>
      <c r="DS191" s="143"/>
      <c r="DT191" s="314"/>
      <c r="DU191" s="314"/>
      <c r="DV191" s="54"/>
      <c r="DW191" s="54"/>
      <c r="DX191" s="54"/>
      <c r="DY191" s="54"/>
      <c r="DZ191" s="42"/>
      <c r="EA191" s="77"/>
      <c r="EB191" s="1"/>
      <c r="EC191" s="27"/>
      <c r="ED191" s="157"/>
      <c r="EE191" s="1"/>
      <c r="EF191" s="1"/>
      <c r="EG191" s="1"/>
      <c r="EH191" s="1"/>
      <c r="EI191" s="160"/>
      <c r="EJ191" s="8"/>
      <c r="EK191" s="8"/>
      <c r="EL191" s="7"/>
      <c r="EM191" s="7"/>
      <c r="EN191" s="42"/>
      <c r="EO191" s="26"/>
      <c r="EP191" s="1"/>
      <c r="EQ191" s="27"/>
      <c r="ER191" s="157"/>
      <c r="ES191" s="1"/>
      <c r="ET191" s="1"/>
      <c r="EU191" s="1"/>
      <c r="EV191" s="1"/>
      <c r="EW191" s="160"/>
      <c r="EX191" s="8"/>
      <c r="EY191" s="8"/>
      <c r="EZ191" s="7"/>
      <c r="FA191" s="7"/>
      <c r="FB191" s="42"/>
      <c r="FC191" s="26"/>
      <c r="FD191" s="26"/>
      <c r="FE191" s="1"/>
      <c r="FF191" s="1"/>
      <c r="FG191" s="20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</row>
    <row r="192" spans="2:174" ht="14.45" customHeight="1" x14ac:dyDescent="0.2">
      <c r="B192" s="33"/>
      <c r="C192" s="127">
        <v>5300</v>
      </c>
      <c r="D192" s="233" t="s">
        <v>453</v>
      </c>
      <c r="E192" s="233"/>
      <c r="F192" s="220">
        <f>SUM(F193:F195)</f>
        <v>0</v>
      </c>
      <c r="G192" s="220">
        <f t="shared" ref="G192" si="557">SUM(G193:G195)</f>
        <v>0</v>
      </c>
      <c r="H192" s="220">
        <f t="shared" ref="H192" si="558">SUM(H193:H195)</f>
        <v>0</v>
      </c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1">
        <f t="shared" si="552"/>
        <v>0</v>
      </c>
      <c r="Y192" s="210">
        <f t="shared" si="553"/>
        <v>0</v>
      </c>
      <c r="Z192" s="212">
        <f t="shared" si="554"/>
        <v>0</v>
      </c>
      <c r="AA192" s="26"/>
      <c r="AC192" s="27"/>
      <c r="AD192" s="130">
        <v>2250</v>
      </c>
      <c r="AE192" s="223" t="s">
        <v>500</v>
      </c>
      <c r="AF192" s="223"/>
      <c r="AG192" s="215">
        <v>0</v>
      </c>
      <c r="AH192" s="215">
        <v>0</v>
      </c>
      <c r="AI192" s="215">
        <v>0</v>
      </c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6">
        <f t="shared" si="416"/>
        <v>0</v>
      </c>
      <c r="AZ192" s="224">
        <f t="shared" si="417"/>
        <v>0</v>
      </c>
      <c r="BA192" s="226">
        <f t="shared" si="418"/>
        <v>0</v>
      </c>
      <c r="BB192" s="100"/>
      <c r="BD192" s="27"/>
      <c r="BE192" s="130"/>
      <c r="BF192" s="223" t="s">
        <v>480</v>
      </c>
      <c r="BG192" s="223"/>
      <c r="BH192" s="215">
        <v>0</v>
      </c>
      <c r="BI192" s="215">
        <v>0</v>
      </c>
      <c r="BJ192" s="215">
        <v>0</v>
      </c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6">
        <f t="shared" si="419"/>
        <v>0</v>
      </c>
      <c r="CA192" s="224">
        <f t="shared" si="420"/>
        <v>0</v>
      </c>
      <c r="CB192" s="226">
        <f t="shared" si="421"/>
        <v>0</v>
      </c>
      <c r="CC192" s="100"/>
      <c r="CE192" s="33"/>
      <c r="CF192" s="126"/>
      <c r="CG192" s="200"/>
      <c r="CH192" s="200"/>
      <c r="CI192" s="200"/>
      <c r="CJ192" s="200"/>
      <c r="CK192" s="200"/>
      <c r="CL192" s="143"/>
      <c r="CM192" s="195"/>
      <c r="CN192" s="200"/>
      <c r="CO192" s="66"/>
      <c r="CP192" s="66"/>
      <c r="CQ192" s="66"/>
      <c r="CR192" s="51"/>
      <c r="CS192" s="26"/>
      <c r="CT192" s="1"/>
      <c r="CU192" s="27"/>
      <c r="CV192" s="130"/>
      <c r="CW192" s="201"/>
      <c r="CX192" s="201"/>
      <c r="CY192" s="72"/>
      <c r="CZ192" s="72"/>
      <c r="DA192" s="72"/>
      <c r="DB192" s="143"/>
      <c r="DC192" s="308" t="s">
        <v>153</v>
      </c>
      <c r="DD192" s="308"/>
      <c r="DE192" s="48">
        <f>SUM(DE193:DE194)</f>
        <v>0</v>
      </c>
      <c r="DF192" s="48">
        <f t="shared" ref="DF192" si="559">SUM(DF193:DF194)</f>
        <v>0</v>
      </c>
      <c r="DG192" s="48">
        <f t="shared" ref="DG192" si="560">SUM(DG193:DG194)</f>
        <v>0</v>
      </c>
      <c r="DH192" s="42"/>
      <c r="DI192" s="77"/>
      <c r="DJ192" s="1"/>
      <c r="DK192" s="27"/>
      <c r="DL192" s="130"/>
      <c r="DM192" s="201"/>
      <c r="DN192" s="201"/>
      <c r="DO192" s="72"/>
      <c r="DP192" s="72"/>
      <c r="DQ192" s="72"/>
      <c r="DR192" s="72"/>
      <c r="DS192" s="143"/>
      <c r="DT192" s="308" t="s">
        <v>153</v>
      </c>
      <c r="DU192" s="308"/>
      <c r="DV192" s="49">
        <f t="shared" ref="DV192:DV194" si="561">IF((DE192-DF192)&gt;0,+DE192-DF192,0)</f>
        <v>0</v>
      </c>
      <c r="DW192" s="49">
        <f t="shared" ref="DW192:DW194" si="562">IF((DE192-DF192)&gt;0,0,-DE192+DF192)</f>
        <v>0</v>
      </c>
      <c r="DX192" s="49">
        <f t="shared" ref="DX192:DX194" si="563">IF((DF192-DG192)&gt;0,+DF192-DG192,0)</f>
        <v>0</v>
      </c>
      <c r="DY192" s="49">
        <f t="shared" ref="DY192:DY194" si="564">IF((DF192-DG192)&gt;0,0,-DF192+DG192)</f>
        <v>0</v>
      </c>
      <c r="DZ192" s="42"/>
      <c r="EA192" s="77"/>
      <c r="EB192" s="1"/>
      <c r="EC192" s="27"/>
      <c r="ED192" s="157"/>
      <c r="EE192" s="200"/>
      <c r="EF192" s="200"/>
      <c r="EG192" s="52"/>
      <c r="EH192" s="52"/>
      <c r="EI192" s="163" t="s">
        <v>158</v>
      </c>
      <c r="EJ192" s="313" t="s">
        <v>243</v>
      </c>
      <c r="EK192" s="313"/>
      <c r="EL192" s="184">
        <f>+CZ158</f>
        <v>0</v>
      </c>
      <c r="EM192" s="184">
        <f>+DA158</f>
        <v>0</v>
      </c>
      <c r="EN192" s="42"/>
      <c r="EO192" s="26"/>
      <c r="EP192" s="1"/>
      <c r="EQ192" s="27"/>
      <c r="ER192" s="157"/>
      <c r="ES192" s="200"/>
      <c r="ET192" s="200"/>
      <c r="EU192" s="52"/>
      <c r="EV192" s="52"/>
      <c r="EW192" s="163" t="s">
        <v>158</v>
      </c>
      <c r="EX192" s="313" t="s">
        <v>243</v>
      </c>
      <c r="EY192" s="313"/>
      <c r="EZ192" s="184">
        <f>+BZ212</f>
        <v>0</v>
      </c>
      <c r="FA192" s="184">
        <f>+CA212</f>
        <v>0</v>
      </c>
      <c r="FB192" s="42"/>
      <c r="FC192" s="26"/>
      <c r="FD192" s="26"/>
      <c r="FE192" s="1"/>
      <c r="FF192" s="1"/>
      <c r="FG192" s="20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</row>
    <row r="193" spans="2:174" ht="13.9" customHeight="1" x14ac:dyDescent="0.2">
      <c r="B193" s="33"/>
      <c r="C193" s="126">
        <v>5310</v>
      </c>
      <c r="D193" s="234" t="s">
        <v>38</v>
      </c>
      <c r="E193" s="234"/>
      <c r="F193" s="215">
        <v>0</v>
      </c>
      <c r="G193" s="215">
        <v>0</v>
      </c>
      <c r="H193" s="215">
        <v>0</v>
      </c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6">
        <f t="shared" si="552"/>
        <v>0</v>
      </c>
      <c r="Y193" s="224">
        <f t="shared" si="553"/>
        <v>0</v>
      </c>
      <c r="Z193" s="226">
        <f t="shared" si="554"/>
        <v>0</v>
      </c>
      <c r="AA193" s="26"/>
      <c r="AC193" s="27"/>
      <c r="AD193" s="130">
        <v>2260</v>
      </c>
      <c r="AE193" s="223" t="s">
        <v>501</v>
      </c>
      <c r="AF193" s="223"/>
      <c r="AG193" s="215">
        <v>0</v>
      </c>
      <c r="AH193" s="215">
        <v>0</v>
      </c>
      <c r="AI193" s="215">
        <v>0</v>
      </c>
      <c r="AJ193" s="245"/>
      <c r="AK193" s="245"/>
      <c r="AL193" s="24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6">
        <f t="shared" si="416"/>
        <v>0</v>
      </c>
      <c r="AZ193" s="224">
        <f t="shared" si="417"/>
        <v>0</v>
      </c>
      <c r="BA193" s="226">
        <f t="shared" si="418"/>
        <v>0</v>
      </c>
      <c r="BB193" s="100"/>
      <c r="BD193" s="27"/>
      <c r="BE193" s="130"/>
      <c r="BF193" s="223" t="s">
        <v>521</v>
      </c>
      <c r="BG193" s="223"/>
      <c r="BH193" s="245">
        <v>0</v>
      </c>
      <c r="BI193" s="245">
        <v>0</v>
      </c>
      <c r="BJ193" s="245">
        <v>0</v>
      </c>
      <c r="BK193" s="245"/>
      <c r="BL193" s="245"/>
      <c r="BM193" s="24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6">
        <f t="shared" si="419"/>
        <v>0</v>
      </c>
      <c r="CA193" s="224">
        <f t="shared" si="420"/>
        <v>0</v>
      </c>
      <c r="CB193" s="226">
        <f t="shared" si="421"/>
        <v>0</v>
      </c>
      <c r="CC193" s="100"/>
      <c r="CE193" s="33"/>
      <c r="CF193" s="126"/>
      <c r="CG193" s="200"/>
      <c r="CH193" s="200"/>
      <c r="CI193" s="200"/>
      <c r="CJ193" s="200"/>
      <c r="CK193" s="200"/>
      <c r="CL193" s="143"/>
      <c r="CM193" s="322" t="s">
        <v>56</v>
      </c>
      <c r="CN193" s="322"/>
      <c r="CO193" s="50">
        <f>SUM(CO194)</f>
        <v>0</v>
      </c>
      <c r="CP193" s="50">
        <f t="shared" ref="CP193" si="565">SUM(CP194)</f>
        <v>0</v>
      </c>
      <c r="CQ193" s="50">
        <f t="shared" ref="CQ193" si="566">SUM(CQ194)</f>
        <v>0</v>
      </c>
      <c r="CR193" s="51"/>
      <c r="CS193" s="26"/>
      <c r="CT193" s="1"/>
      <c r="CU193" s="27"/>
      <c r="CV193" s="130"/>
      <c r="CW193" s="201"/>
      <c r="CX193" s="201"/>
      <c r="CY193" s="72"/>
      <c r="CZ193" s="72"/>
      <c r="DA193" s="72"/>
      <c r="DB193" s="143" t="s">
        <v>196</v>
      </c>
      <c r="DC193" s="319" t="s">
        <v>154</v>
      </c>
      <c r="DD193" s="319"/>
      <c r="DE193" s="54">
        <f t="shared" ref="DE193:DG194" si="567">+AY206</f>
        <v>0</v>
      </c>
      <c r="DF193" s="54">
        <f t="shared" si="567"/>
        <v>0</v>
      </c>
      <c r="DG193" s="54">
        <f t="shared" si="567"/>
        <v>0</v>
      </c>
      <c r="DH193" s="42"/>
      <c r="DI193" s="77"/>
      <c r="DJ193" s="1"/>
      <c r="DK193" s="27"/>
      <c r="DL193" s="130"/>
      <c r="DM193" s="201"/>
      <c r="DN193" s="201"/>
      <c r="DO193" s="72"/>
      <c r="DP193" s="72"/>
      <c r="DQ193" s="72"/>
      <c r="DR193" s="72"/>
      <c r="DS193" s="143" t="s">
        <v>196</v>
      </c>
      <c r="DT193" s="319" t="s">
        <v>154</v>
      </c>
      <c r="DU193" s="319"/>
      <c r="DV193" s="54">
        <f t="shared" si="561"/>
        <v>0</v>
      </c>
      <c r="DW193" s="54">
        <f t="shared" si="562"/>
        <v>0</v>
      </c>
      <c r="DX193" s="54">
        <f t="shared" si="563"/>
        <v>0</v>
      </c>
      <c r="DY193" s="54">
        <f t="shared" si="564"/>
        <v>0</v>
      </c>
      <c r="DZ193" s="42"/>
      <c r="EA193" s="77"/>
      <c r="EB193" s="1"/>
      <c r="EC193" s="27"/>
      <c r="ED193" s="159"/>
      <c r="EE193" s="312" t="s">
        <v>223</v>
      </c>
      <c r="EF193" s="312"/>
      <c r="EG193" s="78">
        <f>EG159-EG172</f>
        <v>0</v>
      </c>
      <c r="EH193" s="78">
        <f t="shared" ref="EH193" si="568">EH159-EH172</f>
        <v>0</v>
      </c>
      <c r="EI193" s="163" t="s">
        <v>158</v>
      </c>
      <c r="EJ193" s="313" t="s">
        <v>244</v>
      </c>
      <c r="EK193" s="313"/>
      <c r="EL193" s="49">
        <f>+CY158</f>
        <v>0</v>
      </c>
      <c r="EM193" s="49">
        <f>+CZ158</f>
        <v>0</v>
      </c>
      <c r="EN193" s="83"/>
      <c r="EO193" s="84"/>
      <c r="EP193" s="1"/>
      <c r="EQ193" s="27"/>
      <c r="ER193" s="159"/>
      <c r="ES193" s="312" t="s">
        <v>223</v>
      </c>
      <c r="ET193" s="312"/>
      <c r="EU193" s="78">
        <f>EU159-EU172</f>
        <v>0</v>
      </c>
      <c r="EV193" s="78">
        <f t="shared" ref="EV193" si="569">EV159-EV172</f>
        <v>0</v>
      </c>
      <c r="EW193" s="163" t="s">
        <v>158</v>
      </c>
      <c r="EX193" s="313" t="s">
        <v>244</v>
      </c>
      <c r="EY193" s="313"/>
      <c r="EZ193" s="184">
        <f>+BZ213</f>
        <v>0</v>
      </c>
      <c r="FA193" s="184">
        <f>+CA213</f>
        <v>0</v>
      </c>
      <c r="FB193" s="83"/>
      <c r="FC193" s="84"/>
      <c r="FD193" s="84"/>
      <c r="FE193" s="1"/>
      <c r="FF193" s="1"/>
      <c r="FG193" s="20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</row>
    <row r="194" spans="2:174" ht="13.9" customHeight="1" x14ac:dyDescent="0.2">
      <c r="B194" s="33"/>
      <c r="C194" s="126">
        <v>5320</v>
      </c>
      <c r="D194" s="234" t="s">
        <v>0</v>
      </c>
      <c r="E194" s="234"/>
      <c r="F194" s="215">
        <v>0</v>
      </c>
      <c r="G194" s="215">
        <v>0</v>
      </c>
      <c r="H194" s="215">
        <v>0</v>
      </c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6">
        <f t="shared" si="552"/>
        <v>0</v>
      </c>
      <c r="Y194" s="224">
        <f t="shared" si="553"/>
        <v>0</v>
      </c>
      <c r="Z194" s="226">
        <f t="shared" si="554"/>
        <v>0</v>
      </c>
      <c r="AA194" s="26"/>
      <c r="AC194" s="27"/>
      <c r="AD194" s="131">
        <v>3000</v>
      </c>
      <c r="AE194" s="248" t="s">
        <v>143</v>
      </c>
      <c r="AF194" s="248"/>
      <c r="AG194" s="258">
        <f>+AG195+AG199+AG205</f>
        <v>0</v>
      </c>
      <c r="AH194" s="258">
        <f t="shared" ref="AH194" si="570">+AH195+AH199+AH205</f>
        <v>0</v>
      </c>
      <c r="AI194" s="258">
        <f t="shared" ref="AI194" si="571">+AI195+AI199+AI205</f>
        <v>0</v>
      </c>
      <c r="AJ194" s="244"/>
      <c r="AK194" s="244"/>
      <c r="AL194" s="244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1">
        <f t="shared" si="416"/>
        <v>0</v>
      </c>
      <c r="AZ194" s="210">
        <f t="shared" si="417"/>
        <v>0</v>
      </c>
      <c r="BA194" s="212">
        <f t="shared" si="418"/>
        <v>0</v>
      </c>
      <c r="BB194" s="100"/>
      <c r="BD194" s="27"/>
      <c r="BE194" s="131"/>
      <c r="BF194" s="248" t="s">
        <v>517</v>
      </c>
      <c r="BG194" s="248"/>
      <c r="BH194" s="220">
        <f>SUM(BH195:BH197)</f>
        <v>0</v>
      </c>
      <c r="BI194" s="220">
        <f t="shared" ref="BI194" si="572">SUM(BI195:BI197)</f>
        <v>0</v>
      </c>
      <c r="BJ194" s="220">
        <f t="shared" ref="BJ194" si="573">SUM(BJ195:BJ197)</f>
        <v>0</v>
      </c>
      <c r="BK194" s="244"/>
      <c r="BL194" s="244"/>
      <c r="BM194" s="244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  <c r="BZ194" s="221">
        <f t="shared" si="419"/>
        <v>0</v>
      </c>
      <c r="CA194" s="210">
        <f t="shared" si="420"/>
        <v>0</v>
      </c>
      <c r="CB194" s="212">
        <f t="shared" si="421"/>
        <v>0</v>
      </c>
      <c r="CC194" s="100"/>
      <c r="CE194" s="33"/>
      <c r="CF194" s="126"/>
      <c r="CG194" s="200"/>
      <c r="CH194" s="200"/>
      <c r="CI194" s="200"/>
      <c r="CJ194" s="200"/>
      <c r="CK194" s="200"/>
      <c r="CL194" s="143" t="s">
        <v>100</v>
      </c>
      <c r="CM194" s="319" t="s">
        <v>57</v>
      </c>
      <c r="CN194" s="319"/>
      <c r="CO194" s="54">
        <f>+X210</f>
        <v>0</v>
      </c>
      <c r="CP194" s="54">
        <f>+Y210</f>
        <v>0</v>
      </c>
      <c r="CQ194" s="54">
        <f>+Z210</f>
        <v>0</v>
      </c>
      <c r="CR194" s="51"/>
      <c r="CS194" s="26"/>
      <c r="CT194" s="1"/>
      <c r="CU194" s="27"/>
      <c r="CV194" s="130"/>
      <c r="CW194" s="201"/>
      <c r="CX194" s="201"/>
      <c r="CY194" s="72"/>
      <c r="CZ194" s="72"/>
      <c r="DA194" s="72"/>
      <c r="DB194" s="143" t="s">
        <v>197</v>
      </c>
      <c r="DC194" s="319" t="s">
        <v>155</v>
      </c>
      <c r="DD194" s="319"/>
      <c r="DE194" s="54">
        <f t="shared" si="567"/>
        <v>0</v>
      </c>
      <c r="DF194" s="54">
        <f t="shared" si="567"/>
        <v>0</v>
      </c>
      <c r="DG194" s="54">
        <f t="shared" si="567"/>
        <v>0</v>
      </c>
      <c r="DH194" s="42"/>
      <c r="DI194" s="77"/>
      <c r="DJ194" s="1"/>
      <c r="DK194" s="27"/>
      <c r="DL194" s="130"/>
      <c r="DM194" s="201"/>
      <c r="DN194" s="201"/>
      <c r="DO194" s="72"/>
      <c r="DP194" s="72"/>
      <c r="DQ194" s="72"/>
      <c r="DR194" s="72"/>
      <c r="DS194" s="143" t="s">
        <v>197</v>
      </c>
      <c r="DT194" s="319" t="s">
        <v>155</v>
      </c>
      <c r="DU194" s="319"/>
      <c r="DV194" s="54">
        <f t="shared" si="561"/>
        <v>0</v>
      </c>
      <c r="DW194" s="54">
        <f t="shared" si="562"/>
        <v>0</v>
      </c>
      <c r="DX194" s="54">
        <f t="shared" si="563"/>
        <v>0</v>
      </c>
      <c r="DY194" s="54">
        <f t="shared" si="564"/>
        <v>0</v>
      </c>
      <c r="DZ194" s="42"/>
      <c r="EA194" s="77"/>
      <c r="EB194" s="1"/>
      <c r="EC194" s="27"/>
      <c r="ED194" s="159"/>
      <c r="EE194" s="277"/>
      <c r="EF194" s="279"/>
      <c r="EG194" s="82"/>
      <c r="EH194" s="82"/>
      <c r="EI194" s="164"/>
      <c r="EJ194" s="10"/>
      <c r="EK194" s="10"/>
      <c r="EL194" s="85"/>
      <c r="EM194" s="85"/>
      <c r="EN194" s="83"/>
      <c r="EO194" s="84"/>
      <c r="EP194" s="1"/>
      <c r="EQ194" s="27"/>
      <c r="ER194" s="159"/>
      <c r="ES194" s="277"/>
      <c r="ET194" s="279"/>
      <c r="EU194" s="82"/>
      <c r="EV194" s="82"/>
      <c r="EW194" s="164"/>
      <c r="EX194" s="10"/>
      <c r="EY194" s="10"/>
      <c r="EZ194" s="85"/>
      <c r="FA194" s="85"/>
      <c r="FB194" s="83"/>
      <c r="FC194" s="84"/>
      <c r="FD194" s="84"/>
      <c r="FE194" s="1"/>
      <c r="FF194" s="1"/>
      <c r="FG194" s="20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</row>
    <row r="195" spans="2:174" ht="13.9" customHeight="1" x14ac:dyDescent="0.2">
      <c r="B195" s="33"/>
      <c r="C195" s="126">
        <v>5330</v>
      </c>
      <c r="D195" s="234" t="s">
        <v>41</v>
      </c>
      <c r="E195" s="234"/>
      <c r="F195" s="215">
        <v>0</v>
      </c>
      <c r="G195" s="215">
        <v>0</v>
      </c>
      <c r="H195" s="215">
        <v>0</v>
      </c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6">
        <f t="shared" si="552"/>
        <v>0</v>
      </c>
      <c r="Y195" s="224">
        <f t="shared" si="553"/>
        <v>0</v>
      </c>
      <c r="Z195" s="226">
        <f t="shared" si="554"/>
        <v>0</v>
      </c>
      <c r="AA195" s="26"/>
      <c r="AC195" s="27"/>
      <c r="AD195" s="131">
        <v>3100</v>
      </c>
      <c r="AE195" s="232" t="s">
        <v>502</v>
      </c>
      <c r="AF195" s="232"/>
      <c r="AG195" s="220">
        <f>SUM(AG196:AG198)</f>
        <v>0</v>
      </c>
      <c r="AH195" s="220">
        <f t="shared" ref="AH195" si="574">SUM(AH196:AH198)</f>
        <v>0</v>
      </c>
      <c r="AI195" s="220">
        <f t="shared" ref="AI195" si="575">SUM(AI196:AI198)</f>
        <v>0</v>
      </c>
      <c r="AJ195" s="235"/>
      <c r="AK195" s="235"/>
      <c r="AL195" s="235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1">
        <f t="shared" si="416"/>
        <v>0</v>
      </c>
      <c r="AZ195" s="210">
        <f t="shared" si="417"/>
        <v>0</v>
      </c>
      <c r="BA195" s="212">
        <f t="shared" si="418"/>
        <v>0</v>
      </c>
      <c r="BB195" s="100"/>
      <c r="BD195" s="27"/>
      <c r="BE195" s="130">
        <v>1230</v>
      </c>
      <c r="BF195" s="223" t="s">
        <v>479</v>
      </c>
      <c r="BG195" s="223"/>
      <c r="BH195" s="245">
        <v>0</v>
      </c>
      <c r="BI195" s="245">
        <v>0</v>
      </c>
      <c r="BJ195" s="245">
        <v>0</v>
      </c>
      <c r="BK195" s="245"/>
      <c r="BL195" s="245"/>
      <c r="BM195" s="24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15"/>
      <c r="BY195" s="215"/>
      <c r="BZ195" s="216">
        <f t="shared" si="419"/>
        <v>0</v>
      </c>
      <c r="CA195" s="224">
        <f t="shared" si="420"/>
        <v>0</v>
      </c>
      <c r="CB195" s="226">
        <f t="shared" si="421"/>
        <v>0</v>
      </c>
      <c r="CC195" s="100"/>
      <c r="CE195" s="33"/>
      <c r="CF195" s="126"/>
      <c r="CG195" s="200"/>
      <c r="CH195" s="200"/>
      <c r="CI195" s="200"/>
      <c r="CJ195" s="200"/>
      <c r="CK195" s="200"/>
      <c r="CL195" s="143"/>
      <c r="CM195" s="195"/>
      <c r="CN195" s="200"/>
      <c r="CO195" s="66"/>
      <c r="CP195" s="66"/>
      <c r="CQ195" s="66"/>
      <c r="CR195" s="51"/>
      <c r="CS195" s="26"/>
      <c r="CT195" s="1"/>
      <c r="CU195" s="27"/>
      <c r="CV195" s="130"/>
      <c r="CW195" s="201"/>
      <c r="CX195" s="201"/>
      <c r="CY195" s="72"/>
      <c r="CZ195" s="72"/>
      <c r="DA195" s="72"/>
      <c r="DB195" s="143"/>
      <c r="DC195" s="314"/>
      <c r="DD195" s="314"/>
      <c r="DE195" s="52"/>
      <c r="DF195" s="52"/>
      <c r="DG195" s="52"/>
      <c r="DH195" s="42"/>
      <c r="DI195" s="77"/>
      <c r="DJ195" s="1"/>
      <c r="DK195" s="27"/>
      <c r="DL195" s="130"/>
      <c r="DM195" s="201"/>
      <c r="DN195" s="201"/>
      <c r="DO195" s="72"/>
      <c r="DP195" s="72"/>
      <c r="DQ195" s="72"/>
      <c r="DR195" s="72"/>
      <c r="DS195" s="143"/>
      <c r="DT195" s="314"/>
      <c r="DU195" s="314"/>
      <c r="DV195" s="52"/>
      <c r="DW195" s="52"/>
      <c r="DX195" s="52"/>
      <c r="DY195" s="52"/>
      <c r="DZ195" s="42"/>
      <c r="EA195" s="77"/>
      <c r="EB195" s="1"/>
      <c r="EC195" s="27"/>
      <c r="ED195" s="130"/>
      <c r="EE195" s="278"/>
      <c r="EF195" s="278"/>
      <c r="EG195" s="72"/>
      <c r="EH195" s="72"/>
      <c r="EI195" s="143"/>
      <c r="EJ195" s="314"/>
      <c r="EK195" s="314"/>
      <c r="EL195" s="52"/>
      <c r="EM195" s="52"/>
      <c r="EN195" s="42"/>
      <c r="EO195" s="77"/>
      <c r="EP195" s="1"/>
      <c r="EQ195" s="27"/>
      <c r="ER195" s="130"/>
      <c r="ES195" s="278"/>
      <c r="ET195" s="278"/>
      <c r="EU195" s="72"/>
      <c r="EV195" s="72"/>
      <c r="EW195" s="143"/>
      <c r="EX195" s="314"/>
      <c r="EY195" s="314"/>
      <c r="EZ195" s="52"/>
      <c r="FA195" s="52"/>
      <c r="FB195" s="42"/>
      <c r="FC195" s="77"/>
      <c r="FD195" s="77"/>
      <c r="FE195" s="1"/>
      <c r="FF195" s="1"/>
      <c r="FG195" s="20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</row>
    <row r="196" spans="2:174" ht="13.9" customHeight="1" x14ac:dyDescent="0.2">
      <c r="B196" s="33"/>
      <c r="C196" s="127">
        <v>5400</v>
      </c>
      <c r="D196" s="233" t="s">
        <v>454</v>
      </c>
      <c r="E196" s="233"/>
      <c r="F196" s="220">
        <f>SUM(F197:F201)</f>
        <v>0</v>
      </c>
      <c r="G196" s="220">
        <f t="shared" ref="G196" si="576">SUM(G197:G201)</f>
        <v>0</v>
      </c>
      <c r="H196" s="220">
        <f t="shared" ref="H196" si="577">SUM(H197:H201)</f>
        <v>0</v>
      </c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1">
        <f t="shared" si="552"/>
        <v>0</v>
      </c>
      <c r="Y196" s="210">
        <f t="shared" si="553"/>
        <v>0</v>
      </c>
      <c r="Z196" s="212">
        <f t="shared" si="554"/>
        <v>0</v>
      </c>
      <c r="AA196" s="26"/>
      <c r="AC196" s="27"/>
      <c r="AD196" s="130">
        <v>3110</v>
      </c>
      <c r="AE196" s="223" t="s">
        <v>0</v>
      </c>
      <c r="AF196" s="223"/>
      <c r="AG196" s="215">
        <v>0</v>
      </c>
      <c r="AH196" s="215">
        <v>0</v>
      </c>
      <c r="AI196" s="215">
        <v>0</v>
      </c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6">
        <f t="shared" si="416"/>
        <v>0</v>
      </c>
      <c r="AZ196" s="224">
        <f t="shared" si="417"/>
        <v>0</v>
      </c>
      <c r="BA196" s="226">
        <f t="shared" si="418"/>
        <v>0</v>
      </c>
      <c r="BB196" s="100"/>
      <c r="BD196" s="27"/>
      <c r="BE196" s="130" t="s">
        <v>522</v>
      </c>
      <c r="BF196" s="223" t="s">
        <v>480</v>
      </c>
      <c r="BG196" s="223"/>
      <c r="BH196" s="215">
        <v>0</v>
      </c>
      <c r="BI196" s="215">
        <v>0</v>
      </c>
      <c r="BJ196" s="215">
        <v>0</v>
      </c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15"/>
      <c r="BY196" s="215"/>
      <c r="BZ196" s="216">
        <f t="shared" si="419"/>
        <v>0</v>
      </c>
      <c r="CA196" s="224">
        <f t="shared" si="420"/>
        <v>0</v>
      </c>
      <c r="CB196" s="226">
        <f t="shared" si="421"/>
        <v>0</v>
      </c>
      <c r="CC196" s="100"/>
      <c r="CE196" s="33"/>
      <c r="CF196" s="126"/>
      <c r="CG196" s="308" t="s">
        <v>42</v>
      </c>
      <c r="CH196" s="308"/>
      <c r="CI196" s="50">
        <f>+CI156</f>
        <v>0</v>
      </c>
      <c r="CJ196" s="50">
        <f t="shared" ref="CJ196:CK196" si="578">+CJ156</f>
        <v>0</v>
      </c>
      <c r="CK196" s="50">
        <f t="shared" si="578"/>
        <v>0</v>
      </c>
      <c r="CL196" s="143"/>
      <c r="CM196" s="308" t="s">
        <v>58</v>
      </c>
      <c r="CN196" s="308"/>
      <c r="CO196" s="50">
        <f>+CO156</f>
        <v>0</v>
      </c>
      <c r="CP196" s="50">
        <f t="shared" ref="CP196:CQ196" si="579">+CP156</f>
        <v>0</v>
      </c>
      <c r="CQ196" s="50">
        <f t="shared" si="579"/>
        <v>0</v>
      </c>
      <c r="CR196" s="86"/>
      <c r="CS196" s="26"/>
      <c r="CT196" s="1"/>
      <c r="CU196" s="27"/>
      <c r="CV196" s="130"/>
      <c r="CW196" s="201"/>
      <c r="CX196" s="201"/>
      <c r="CY196" s="72"/>
      <c r="CZ196" s="72"/>
      <c r="DA196" s="72"/>
      <c r="DB196" s="143"/>
      <c r="DC196" s="308" t="s">
        <v>156</v>
      </c>
      <c r="DD196" s="308"/>
      <c r="DE196" s="48">
        <f>+DE179</f>
        <v>0</v>
      </c>
      <c r="DF196" s="48">
        <f t="shared" ref="DF196:DG196" si="580">+DF179</f>
        <v>0</v>
      </c>
      <c r="DG196" s="48">
        <f t="shared" si="580"/>
        <v>0</v>
      </c>
      <c r="DH196" s="42"/>
      <c r="DI196" s="77"/>
      <c r="DJ196" s="1"/>
      <c r="DK196" s="27"/>
      <c r="DL196" s="130"/>
      <c r="DM196" s="201"/>
      <c r="DN196" s="201"/>
      <c r="DO196" s="72"/>
      <c r="DP196" s="72"/>
      <c r="DQ196" s="72"/>
      <c r="DR196" s="72"/>
      <c r="DS196" s="143"/>
      <c r="DT196" s="308"/>
      <c r="DU196" s="308"/>
      <c r="DV196" s="48"/>
      <c r="DW196" s="48"/>
      <c r="DX196" s="48"/>
      <c r="DY196" s="48"/>
      <c r="DZ196" s="42"/>
      <c r="EA196" s="77"/>
      <c r="EB196" s="1"/>
      <c r="EC196" s="27"/>
      <c r="ED196" s="130"/>
      <c r="EE196" s="278"/>
      <c r="EF196" s="278"/>
      <c r="EG196" s="72"/>
      <c r="EH196" s="72"/>
      <c r="EI196" s="143"/>
      <c r="EJ196" s="308"/>
      <c r="EK196" s="308"/>
      <c r="EL196" s="48"/>
      <c r="EM196" s="48"/>
      <c r="EN196" s="42"/>
      <c r="EO196" s="77"/>
      <c r="EP196" s="1"/>
      <c r="EQ196" s="27"/>
      <c r="ER196" s="130"/>
      <c r="ES196" s="278"/>
      <c r="ET196" s="278"/>
      <c r="EU196" s="72"/>
      <c r="EV196" s="72"/>
      <c r="EW196" s="143"/>
      <c r="EX196" s="308"/>
      <c r="EY196" s="308"/>
      <c r="EZ196" s="48"/>
      <c r="FA196" s="48"/>
      <c r="FB196" s="42"/>
      <c r="FC196" s="77"/>
      <c r="FD196" s="77"/>
      <c r="FE196" s="1"/>
      <c r="FF196" s="1"/>
      <c r="FG196" s="20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</row>
    <row r="197" spans="2:174" ht="13.9" customHeight="1" x14ac:dyDescent="0.2">
      <c r="B197" s="33"/>
      <c r="C197" s="126">
        <v>5410</v>
      </c>
      <c r="D197" s="234" t="s">
        <v>455</v>
      </c>
      <c r="E197" s="234"/>
      <c r="F197" s="215">
        <v>0</v>
      </c>
      <c r="G197" s="215">
        <v>0</v>
      </c>
      <c r="H197" s="215">
        <v>0</v>
      </c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6">
        <f t="shared" si="552"/>
        <v>0</v>
      </c>
      <c r="Y197" s="224">
        <f t="shared" si="553"/>
        <v>0</v>
      </c>
      <c r="Z197" s="226">
        <f t="shared" si="554"/>
        <v>0</v>
      </c>
      <c r="AA197" s="26"/>
      <c r="AC197" s="27"/>
      <c r="AD197" s="130">
        <v>3120</v>
      </c>
      <c r="AE197" s="223" t="s">
        <v>503</v>
      </c>
      <c r="AF197" s="223"/>
      <c r="AG197" s="215">
        <v>0</v>
      </c>
      <c r="AH197" s="215">
        <v>0</v>
      </c>
      <c r="AI197" s="215">
        <v>0</v>
      </c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6">
        <f t="shared" si="416"/>
        <v>0</v>
      </c>
      <c r="AZ197" s="224">
        <f t="shared" si="417"/>
        <v>0</v>
      </c>
      <c r="BA197" s="226">
        <f t="shared" si="418"/>
        <v>0</v>
      </c>
      <c r="BB197" s="100"/>
      <c r="BD197" s="27"/>
      <c r="BE197" s="130"/>
      <c r="BF197" s="223" t="s">
        <v>523</v>
      </c>
      <c r="BG197" s="223"/>
      <c r="BH197" s="215">
        <v>0</v>
      </c>
      <c r="BI197" s="215">
        <v>0</v>
      </c>
      <c r="BJ197" s="215">
        <v>0</v>
      </c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6">
        <f t="shared" si="419"/>
        <v>0</v>
      </c>
      <c r="CA197" s="224">
        <f t="shared" si="420"/>
        <v>0</v>
      </c>
      <c r="CB197" s="226">
        <f t="shared" si="421"/>
        <v>0</v>
      </c>
      <c r="CC197" s="100"/>
      <c r="CE197" s="33"/>
      <c r="CF197" s="126"/>
      <c r="CG197" s="200"/>
      <c r="CH197" s="200"/>
      <c r="CI197" s="200"/>
      <c r="CJ197" s="200"/>
      <c r="CK197" s="200"/>
      <c r="CL197" s="143"/>
      <c r="CM197" s="198"/>
      <c r="CN197" s="198"/>
      <c r="CO197" s="52"/>
      <c r="CP197" s="52"/>
      <c r="CQ197" s="52"/>
      <c r="CR197" s="86"/>
      <c r="CS197" s="26"/>
      <c r="CT197" s="1"/>
      <c r="CU197" s="27"/>
      <c r="CV197" s="130"/>
      <c r="CW197" s="201"/>
      <c r="CX197" s="201"/>
      <c r="CY197" s="72"/>
      <c r="CZ197" s="72"/>
      <c r="DA197" s="72"/>
      <c r="DB197" s="143"/>
      <c r="DC197" s="314"/>
      <c r="DD197" s="314"/>
      <c r="DE197" s="52"/>
      <c r="DF197" s="52"/>
      <c r="DG197" s="52"/>
      <c r="DH197" s="42"/>
      <c r="DI197" s="77"/>
      <c r="DJ197" s="1"/>
      <c r="DK197" s="27"/>
      <c r="DL197" s="130"/>
      <c r="DM197" s="201"/>
      <c r="DN197" s="201"/>
      <c r="DO197" s="72"/>
      <c r="DP197" s="72"/>
      <c r="DQ197" s="72"/>
      <c r="DR197" s="72"/>
      <c r="DS197" s="143"/>
      <c r="DT197" s="314"/>
      <c r="DU197" s="314"/>
      <c r="DV197" s="52"/>
      <c r="DW197" s="52"/>
      <c r="DX197" s="52"/>
      <c r="DY197" s="52"/>
      <c r="DZ197" s="42"/>
      <c r="EA197" s="77"/>
      <c r="EB197" s="1"/>
      <c r="EC197" s="27"/>
      <c r="ED197" s="130"/>
      <c r="EE197" s="278"/>
      <c r="EF197" s="278"/>
      <c r="EG197" s="72"/>
      <c r="EH197" s="72"/>
      <c r="EI197" s="143"/>
      <c r="EJ197" s="314"/>
      <c r="EK197" s="314"/>
      <c r="EL197" s="52"/>
      <c r="EM197" s="52"/>
      <c r="EN197" s="42"/>
      <c r="EO197" s="77"/>
      <c r="EP197" s="1"/>
      <c r="EQ197" s="27"/>
      <c r="ER197" s="130"/>
      <c r="ES197" s="278"/>
      <c r="ET197" s="278"/>
      <c r="EU197" s="72"/>
      <c r="EV197" s="72"/>
      <c r="EW197" s="143"/>
      <c r="EX197" s="314"/>
      <c r="EY197" s="314"/>
      <c r="EZ197" s="52"/>
      <c r="FA197" s="52"/>
      <c r="FB197" s="42"/>
      <c r="FC197" s="77"/>
      <c r="FD197" s="77"/>
      <c r="FE197" s="1"/>
      <c r="FF197" s="1"/>
      <c r="FG197" s="20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</row>
    <row r="198" spans="2:174" ht="13.9" customHeight="1" x14ac:dyDescent="0.2">
      <c r="B198" s="33"/>
      <c r="C198" s="126">
        <v>5420</v>
      </c>
      <c r="D198" s="234" t="s">
        <v>456</v>
      </c>
      <c r="E198" s="234"/>
      <c r="F198" s="224">
        <v>0</v>
      </c>
      <c r="G198" s="224">
        <v>0</v>
      </c>
      <c r="H198" s="224">
        <v>0</v>
      </c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6">
        <f t="shared" si="552"/>
        <v>0</v>
      </c>
      <c r="Y198" s="224">
        <f t="shared" si="553"/>
        <v>0</v>
      </c>
      <c r="Z198" s="226">
        <f t="shared" si="554"/>
        <v>0</v>
      </c>
      <c r="AA198" s="26"/>
      <c r="AC198" s="27"/>
      <c r="AD198" s="130">
        <v>3130</v>
      </c>
      <c r="AE198" s="223" t="s">
        <v>504</v>
      </c>
      <c r="AF198" s="223"/>
      <c r="AG198" s="215">
        <v>0</v>
      </c>
      <c r="AH198" s="215">
        <v>0</v>
      </c>
      <c r="AI198" s="215">
        <v>0</v>
      </c>
      <c r="AJ198" s="215"/>
      <c r="AK198" s="215"/>
      <c r="AL198" s="215"/>
      <c r="AM198" s="224"/>
      <c r="AN198" s="224"/>
      <c r="AO198" s="224"/>
      <c r="AP198" s="224"/>
      <c r="AQ198" s="224"/>
      <c r="AR198" s="224"/>
      <c r="AS198" s="224"/>
      <c r="AT198" s="224"/>
      <c r="AU198" s="224"/>
      <c r="AV198" s="224"/>
      <c r="AW198" s="224"/>
      <c r="AX198" s="224"/>
      <c r="AY198" s="216">
        <f t="shared" si="416"/>
        <v>0</v>
      </c>
      <c r="AZ198" s="224">
        <f t="shared" si="417"/>
        <v>0</v>
      </c>
      <c r="BA198" s="226">
        <f t="shared" si="418"/>
        <v>0</v>
      </c>
      <c r="BB198" s="100"/>
      <c r="BD198" s="27"/>
      <c r="BE198" s="131"/>
      <c r="BF198" s="232" t="s">
        <v>524</v>
      </c>
      <c r="BG198" s="232"/>
      <c r="BH198" s="220">
        <f>+BH190-BH194</f>
        <v>0</v>
      </c>
      <c r="BI198" s="220">
        <f t="shared" ref="BI198:BJ198" si="581">+BI190-BI194</f>
        <v>0</v>
      </c>
      <c r="BJ198" s="220">
        <f t="shared" si="581"/>
        <v>0</v>
      </c>
      <c r="BK198" s="220"/>
      <c r="BL198" s="220"/>
      <c r="BM198" s="22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  <c r="BZ198" s="221">
        <f t="shared" si="419"/>
        <v>0</v>
      </c>
      <c r="CA198" s="210">
        <f t="shared" si="420"/>
        <v>0</v>
      </c>
      <c r="CB198" s="212">
        <f t="shared" si="421"/>
        <v>0</v>
      </c>
      <c r="CC198" s="100"/>
      <c r="CE198" s="33"/>
      <c r="CF198" s="126"/>
      <c r="CG198" s="200"/>
      <c r="CH198" s="200"/>
      <c r="CI198" s="200"/>
      <c r="CJ198" s="200"/>
      <c r="CK198" s="200"/>
      <c r="CL198" s="143"/>
      <c r="CM198" s="320" t="s">
        <v>59</v>
      </c>
      <c r="CN198" s="320"/>
      <c r="CO198" s="50">
        <f>CI156-CO156</f>
        <v>0</v>
      </c>
      <c r="CP198" s="50">
        <f t="shared" ref="CP198" si="582">CJ156-CP156</f>
        <v>0</v>
      </c>
      <c r="CQ198" s="50">
        <f t="shared" ref="CQ198" si="583">CK156-CQ156</f>
        <v>0</v>
      </c>
      <c r="CR198" s="86"/>
      <c r="CS198" s="26"/>
      <c r="CT198" s="1"/>
      <c r="CU198" s="27"/>
      <c r="CV198" s="130"/>
      <c r="CW198" s="308" t="s">
        <v>200</v>
      </c>
      <c r="CX198" s="308"/>
      <c r="CY198" s="48">
        <f>+CY156</f>
        <v>0</v>
      </c>
      <c r="CZ198" s="48">
        <f t="shared" ref="CZ198:DA198" si="584">+CZ156</f>
        <v>0</v>
      </c>
      <c r="DA198" s="48">
        <f t="shared" si="584"/>
        <v>0</v>
      </c>
      <c r="DB198" s="143"/>
      <c r="DC198" s="308" t="s">
        <v>157</v>
      </c>
      <c r="DD198" s="308"/>
      <c r="DE198" s="48">
        <f>DE156+DE179</f>
        <v>0</v>
      </c>
      <c r="DF198" s="48">
        <f t="shared" ref="DF198:DG198" si="585">DF156+DF179</f>
        <v>0</v>
      </c>
      <c r="DG198" s="48">
        <f t="shared" si="585"/>
        <v>0</v>
      </c>
      <c r="DH198" s="42"/>
      <c r="DI198" s="77"/>
      <c r="DJ198" s="1"/>
      <c r="DK198" s="27"/>
      <c r="DL198" s="130"/>
      <c r="DM198" s="308"/>
      <c r="DN198" s="308"/>
      <c r="DO198" s="48"/>
      <c r="DP198" s="48"/>
      <c r="DQ198" s="48"/>
      <c r="DR198" s="48"/>
      <c r="DS198" s="143"/>
      <c r="DT198" s="308"/>
      <c r="DU198" s="308"/>
      <c r="DV198" s="48"/>
      <c r="DW198" s="48"/>
      <c r="DX198" s="48"/>
      <c r="DY198" s="48"/>
      <c r="DZ198" s="42"/>
      <c r="EA198" s="77"/>
      <c r="EB198" s="1"/>
      <c r="EC198" s="27"/>
      <c r="ED198" s="130"/>
      <c r="EE198" s="308"/>
      <c r="EF198" s="308"/>
      <c r="EG198" s="48"/>
      <c r="EH198" s="48"/>
      <c r="EI198" s="143"/>
      <c r="EJ198" s="308"/>
      <c r="EK198" s="308"/>
      <c r="EL198" s="48"/>
      <c r="EM198" s="48"/>
      <c r="EN198" s="42"/>
      <c r="EO198" s="77"/>
      <c r="EP198" s="1"/>
      <c r="EQ198" s="27"/>
      <c r="ER198" s="130"/>
      <c r="ES198" s="308"/>
      <c r="ET198" s="308"/>
      <c r="EU198" s="48"/>
      <c r="EV198" s="48"/>
      <c r="EW198" s="143"/>
      <c r="EX198" s="308"/>
      <c r="EY198" s="308"/>
      <c r="EZ198" s="48"/>
      <c r="FA198" s="48"/>
      <c r="FB198" s="42"/>
      <c r="FC198" s="77"/>
      <c r="FD198" s="77"/>
      <c r="FE198" s="1"/>
      <c r="FF198" s="1"/>
      <c r="FG198" s="20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</row>
    <row r="199" spans="2:174" ht="13.9" customHeight="1" x14ac:dyDescent="0.2">
      <c r="B199" s="33"/>
      <c r="C199" s="126">
        <v>5430</v>
      </c>
      <c r="D199" s="234" t="s">
        <v>457</v>
      </c>
      <c r="E199" s="234"/>
      <c r="F199" s="224">
        <v>0</v>
      </c>
      <c r="G199" s="224">
        <v>0</v>
      </c>
      <c r="H199" s="224">
        <v>0</v>
      </c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16">
        <f t="shared" si="552"/>
        <v>0</v>
      </c>
      <c r="Y199" s="224">
        <f t="shared" si="553"/>
        <v>0</v>
      </c>
      <c r="Z199" s="226">
        <f t="shared" si="554"/>
        <v>0</v>
      </c>
      <c r="AA199" s="26"/>
      <c r="AC199" s="27"/>
      <c r="AD199" s="131">
        <v>3200</v>
      </c>
      <c r="AE199" s="232" t="s">
        <v>505</v>
      </c>
      <c r="AF199" s="232"/>
      <c r="AG199" s="220">
        <f>SUM(AG200:AG204)</f>
        <v>0</v>
      </c>
      <c r="AH199" s="220">
        <f t="shared" ref="AH199" si="586">SUM(AH200:AH204)</f>
        <v>0</v>
      </c>
      <c r="AI199" s="220">
        <f t="shared" ref="AI199" si="587">SUM(AI200:AI204)</f>
        <v>0</v>
      </c>
      <c r="AJ199" s="220"/>
      <c r="AK199" s="220"/>
      <c r="AL199" s="22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21">
        <f t="shared" si="416"/>
        <v>0</v>
      </c>
      <c r="AZ199" s="210">
        <f t="shared" si="417"/>
        <v>0</v>
      </c>
      <c r="BA199" s="212">
        <f t="shared" si="418"/>
        <v>0</v>
      </c>
      <c r="BB199" s="100"/>
      <c r="BD199" s="27"/>
      <c r="BE199" s="131"/>
      <c r="BF199" s="232" t="s">
        <v>525</v>
      </c>
      <c r="BG199" s="232"/>
      <c r="BH199" s="220"/>
      <c r="BI199" s="220"/>
      <c r="BJ199" s="220"/>
      <c r="BK199" s="220"/>
      <c r="BL199" s="220"/>
      <c r="BM199" s="22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21">
        <f t="shared" si="419"/>
        <v>0</v>
      </c>
      <c r="CA199" s="210">
        <f t="shared" si="420"/>
        <v>0</v>
      </c>
      <c r="CB199" s="212">
        <f t="shared" si="421"/>
        <v>0</v>
      </c>
      <c r="CC199" s="100"/>
      <c r="CE199" s="33"/>
      <c r="CF199" s="128"/>
      <c r="CG199" s="11"/>
      <c r="CH199" s="11"/>
      <c r="CI199" s="11"/>
      <c r="CJ199" s="11"/>
      <c r="CK199" s="11"/>
      <c r="CL199" s="145"/>
      <c r="CM199" s="87"/>
      <c r="CN199" s="87"/>
      <c r="CO199" s="11"/>
      <c r="CP199" s="11"/>
      <c r="CQ199" s="11"/>
      <c r="CR199" s="59"/>
      <c r="CS199" s="26"/>
      <c r="CT199" s="1"/>
      <c r="CU199" s="27"/>
      <c r="CV199" s="132"/>
      <c r="CW199" s="16"/>
      <c r="CX199" s="16"/>
      <c r="CY199" s="16"/>
      <c r="CZ199" s="16"/>
      <c r="DA199" s="16"/>
      <c r="DB199" s="150"/>
      <c r="DC199" s="16"/>
      <c r="DD199" s="16"/>
      <c r="DE199" s="16"/>
      <c r="DF199" s="16"/>
      <c r="DG199" s="16"/>
      <c r="DH199" s="59"/>
      <c r="DI199" s="77"/>
      <c r="DJ199" s="1"/>
      <c r="DK199" s="27"/>
      <c r="DL199" s="132"/>
      <c r="DM199" s="16"/>
      <c r="DN199" s="16"/>
      <c r="DO199" s="16"/>
      <c r="DP199" s="16"/>
      <c r="DQ199" s="16"/>
      <c r="DR199" s="16"/>
      <c r="DS199" s="150"/>
      <c r="DT199" s="16"/>
      <c r="DU199" s="16"/>
      <c r="DV199" s="16"/>
      <c r="DW199" s="16"/>
      <c r="DX199" s="16"/>
      <c r="DY199" s="16"/>
      <c r="DZ199" s="59"/>
      <c r="EA199" s="77"/>
      <c r="EB199" s="1"/>
      <c r="EC199" s="27"/>
      <c r="ED199" s="132"/>
      <c r="EE199" s="16"/>
      <c r="EF199" s="16"/>
      <c r="EG199" s="16"/>
      <c r="EH199" s="16"/>
      <c r="EI199" s="150"/>
      <c r="EJ199" s="16"/>
      <c r="EK199" s="16"/>
      <c r="EL199" s="16"/>
      <c r="EM199" s="16"/>
      <c r="EN199" s="59"/>
      <c r="EO199" s="77"/>
      <c r="EP199" s="1"/>
      <c r="EQ199" s="27"/>
      <c r="ER199" s="132"/>
      <c r="ES199" s="16"/>
      <c r="ET199" s="16"/>
      <c r="EU199" s="16"/>
      <c r="EV199" s="16"/>
      <c r="EW199" s="150"/>
      <c r="EX199" s="16"/>
      <c r="EY199" s="16"/>
      <c r="EZ199" s="16"/>
      <c r="FA199" s="16"/>
      <c r="FB199" s="59"/>
      <c r="FC199" s="77"/>
      <c r="FD199" s="77"/>
      <c r="FE199" s="1"/>
      <c r="FF199" s="1"/>
      <c r="FG199" s="20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</row>
    <row r="200" spans="2:174" ht="13.9" customHeight="1" x14ac:dyDescent="0.2">
      <c r="B200" s="33"/>
      <c r="C200" s="126">
        <v>5440</v>
      </c>
      <c r="D200" s="234" t="s">
        <v>458</v>
      </c>
      <c r="E200" s="234"/>
      <c r="F200" s="215">
        <v>0</v>
      </c>
      <c r="G200" s="215">
        <v>0</v>
      </c>
      <c r="H200" s="215">
        <v>0</v>
      </c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6">
        <f t="shared" si="552"/>
        <v>0</v>
      </c>
      <c r="Y200" s="224">
        <f t="shared" si="553"/>
        <v>0</v>
      </c>
      <c r="Z200" s="226">
        <f t="shared" si="554"/>
        <v>0</v>
      </c>
      <c r="AA200" s="39"/>
      <c r="AC200" s="27"/>
      <c r="AD200" s="130">
        <v>3210</v>
      </c>
      <c r="AE200" s="223" t="s">
        <v>506</v>
      </c>
      <c r="AF200" s="223"/>
      <c r="AG200" s="245">
        <v>0</v>
      </c>
      <c r="AH200" s="245">
        <v>0</v>
      </c>
      <c r="AI200" s="245">
        <v>0</v>
      </c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6">
        <f t="shared" si="416"/>
        <v>0</v>
      </c>
      <c r="AZ200" s="224">
        <f t="shared" si="417"/>
        <v>0</v>
      </c>
      <c r="BA200" s="226">
        <f t="shared" si="418"/>
        <v>0</v>
      </c>
      <c r="BB200" s="100"/>
      <c r="BD200" s="27"/>
      <c r="BE200" s="131"/>
      <c r="BF200" s="232" t="s">
        <v>514</v>
      </c>
      <c r="BG200" s="232"/>
      <c r="BH200" s="220">
        <f>+BH201+BH204</f>
        <v>0</v>
      </c>
      <c r="BI200" s="220">
        <f t="shared" ref="BI200" si="588">+BI201+BI204</f>
        <v>0</v>
      </c>
      <c r="BJ200" s="220">
        <f t="shared" ref="BJ200" si="589">+BJ201+BJ204</f>
        <v>0</v>
      </c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  <c r="BZ200" s="221">
        <f t="shared" si="419"/>
        <v>0</v>
      </c>
      <c r="CA200" s="210">
        <f t="shared" si="420"/>
        <v>0</v>
      </c>
      <c r="CB200" s="212">
        <f t="shared" si="421"/>
        <v>0</v>
      </c>
      <c r="CC200" s="100"/>
      <c r="CE200" s="33"/>
      <c r="CF200" s="120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26"/>
      <c r="CT200" s="1"/>
      <c r="CU200" s="27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0"/>
      <c r="DF200" s="120"/>
      <c r="DG200" s="7"/>
      <c r="DH200" s="8"/>
      <c r="DI200" s="77"/>
      <c r="DJ200" s="1"/>
      <c r="DK200" s="27"/>
      <c r="DL200" s="120"/>
      <c r="DM200" s="120"/>
      <c r="DN200" s="120"/>
      <c r="DO200" s="120"/>
      <c r="DP200" s="120"/>
      <c r="DQ200" s="120"/>
      <c r="DR200" s="120"/>
      <c r="DS200" s="120"/>
      <c r="DT200" s="120"/>
      <c r="DU200" s="120"/>
      <c r="DV200" s="120"/>
      <c r="DW200" s="7"/>
      <c r="DX200" s="7"/>
      <c r="DY200" s="7"/>
      <c r="DZ200" s="8"/>
      <c r="EA200" s="77"/>
      <c r="EB200" s="1"/>
      <c r="EC200" s="27"/>
      <c r="ED200" s="120"/>
      <c r="EE200" s="120"/>
      <c r="EF200" s="120"/>
      <c r="EG200" s="120"/>
      <c r="EH200" s="120"/>
      <c r="EI200" s="120"/>
      <c r="EJ200" s="120"/>
      <c r="EK200" s="120"/>
      <c r="EL200" s="120"/>
      <c r="EM200" s="120"/>
      <c r="EN200" s="8"/>
      <c r="EO200" s="77"/>
      <c r="EP200" s="1"/>
      <c r="EQ200" s="27"/>
      <c r="ER200" s="120"/>
      <c r="ES200" s="120"/>
      <c r="ET200" s="120"/>
      <c r="EU200" s="120"/>
      <c r="EV200" s="120"/>
      <c r="EW200" s="120"/>
      <c r="EX200" s="120"/>
      <c r="EY200" s="120"/>
      <c r="EZ200" s="120"/>
      <c r="FA200" s="120"/>
      <c r="FB200" s="8"/>
      <c r="FC200" s="77"/>
      <c r="FD200" s="77"/>
      <c r="FE200" s="1"/>
      <c r="FF200" s="1"/>
      <c r="FG200" s="20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</row>
    <row r="201" spans="2:174" ht="13.9" customHeight="1" thickBot="1" x14ac:dyDescent="0.25">
      <c r="B201" s="33"/>
      <c r="C201" s="126">
        <v>5450</v>
      </c>
      <c r="D201" s="234" t="s">
        <v>459</v>
      </c>
      <c r="E201" s="234"/>
      <c r="F201" s="215">
        <v>0</v>
      </c>
      <c r="G201" s="215">
        <v>0</v>
      </c>
      <c r="H201" s="215">
        <v>0</v>
      </c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6">
        <f t="shared" si="552"/>
        <v>0</v>
      </c>
      <c r="Y201" s="224">
        <f t="shared" si="553"/>
        <v>0</v>
      </c>
      <c r="Z201" s="226">
        <f t="shared" si="554"/>
        <v>0</v>
      </c>
      <c r="AA201" s="26"/>
      <c r="AC201" s="27"/>
      <c r="AD201" s="130">
        <v>3220</v>
      </c>
      <c r="AE201" s="223" t="s">
        <v>507</v>
      </c>
      <c r="AF201" s="223"/>
      <c r="AG201" s="245">
        <v>0</v>
      </c>
      <c r="AH201" s="245">
        <v>0</v>
      </c>
      <c r="AI201" s="245">
        <v>0</v>
      </c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6">
        <f t="shared" si="416"/>
        <v>0</v>
      </c>
      <c r="AZ201" s="224">
        <f t="shared" si="417"/>
        <v>0</v>
      </c>
      <c r="BA201" s="226">
        <f t="shared" si="418"/>
        <v>0</v>
      </c>
      <c r="BB201" s="100"/>
      <c r="BD201" s="27"/>
      <c r="BE201" s="130"/>
      <c r="BF201" s="223" t="s">
        <v>211</v>
      </c>
      <c r="BG201" s="223"/>
      <c r="BH201" s="215">
        <f>+BH202+BH203</f>
        <v>0</v>
      </c>
      <c r="BI201" s="215">
        <f t="shared" ref="BI201" si="590">+BI202+BI203</f>
        <v>0</v>
      </c>
      <c r="BJ201" s="215">
        <f t="shared" ref="BJ201" si="591">+BJ202+BJ203</f>
        <v>0</v>
      </c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6">
        <f t="shared" si="419"/>
        <v>0</v>
      </c>
      <c r="CA201" s="224">
        <f t="shared" si="420"/>
        <v>0</v>
      </c>
      <c r="CB201" s="226">
        <f t="shared" si="421"/>
        <v>0</v>
      </c>
      <c r="CC201" s="100"/>
      <c r="CE201" s="88"/>
      <c r="CF201" s="129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79"/>
      <c r="CR201" s="64"/>
      <c r="CS201" s="65"/>
      <c r="CT201" s="1"/>
      <c r="CU201" s="63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79"/>
      <c r="DH201" s="64"/>
      <c r="DI201" s="172"/>
      <c r="DJ201" s="1"/>
      <c r="DK201" s="63"/>
      <c r="DL201" s="129"/>
      <c r="DM201" s="129"/>
      <c r="DN201" s="129"/>
      <c r="DO201" s="129"/>
      <c r="DP201" s="129"/>
      <c r="DQ201" s="129"/>
      <c r="DR201" s="129"/>
      <c r="DS201" s="129"/>
      <c r="DT201" s="129"/>
      <c r="DU201" s="129"/>
      <c r="DV201" s="129"/>
      <c r="DW201" s="79"/>
      <c r="DX201" s="79"/>
      <c r="DY201" s="79"/>
      <c r="DZ201" s="64"/>
      <c r="EA201" s="172"/>
      <c r="EB201" s="1"/>
      <c r="EC201" s="63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64"/>
      <c r="EO201" s="172"/>
      <c r="EP201" s="1"/>
      <c r="EQ201" s="63"/>
      <c r="ER201" s="129"/>
      <c r="ES201" s="129"/>
      <c r="ET201" s="129"/>
      <c r="EU201" s="129"/>
      <c r="EV201" s="129"/>
      <c r="EW201" s="129"/>
      <c r="EX201" s="129"/>
      <c r="EY201" s="129"/>
      <c r="EZ201" s="129"/>
      <c r="FA201" s="129"/>
      <c r="FB201" s="64"/>
      <c r="FC201" s="172"/>
      <c r="FD201" s="172"/>
      <c r="FE201" s="1"/>
      <c r="FF201" s="1"/>
      <c r="FG201" s="20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</row>
    <row r="202" spans="2:174" ht="13.9" customHeight="1" x14ac:dyDescent="0.2">
      <c r="B202" s="33"/>
      <c r="C202" s="127">
        <v>5500</v>
      </c>
      <c r="D202" s="233" t="s">
        <v>460</v>
      </c>
      <c r="E202" s="233"/>
      <c r="F202" s="220">
        <f>SUM(F203:F208)</f>
        <v>0</v>
      </c>
      <c r="G202" s="220">
        <f t="shared" ref="G202" si="592">SUM(G203:G208)</f>
        <v>0</v>
      </c>
      <c r="H202" s="220">
        <f t="shared" ref="H202" si="593">SUM(H203:H208)</f>
        <v>0</v>
      </c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1">
        <f t="shared" si="552"/>
        <v>0</v>
      </c>
      <c r="Y202" s="210">
        <f t="shared" si="553"/>
        <v>0</v>
      </c>
      <c r="Z202" s="212">
        <f t="shared" si="554"/>
        <v>0</v>
      </c>
      <c r="AA202" s="46"/>
      <c r="AC202" s="27"/>
      <c r="AD202" s="130">
        <v>3230</v>
      </c>
      <c r="AE202" s="223" t="s">
        <v>150</v>
      </c>
      <c r="AF202" s="223"/>
      <c r="AG202" s="245">
        <v>0</v>
      </c>
      <c r="AH202" s="245">
        <v>0</v>
      </c>
      <c r="AI202" s="245">
        <v>0</v>
      </c>
      <c r="AJ202" s="245"/>
      <c r="AK202" s="245"/>
      <c r="AL202" s="24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6">
        <f t="shared" si="416"/>
        <v>0</v>
      </c>
      <c r="AZ202" s="224">
        <f t="shared" si="417"/>
        <v>0</v>
      </c>
      <c r="BA202" s="226">
        <f t="shared" si="418"/>
        <v>0</v>
      </c>
      <c r="BB202" s="100"/>
      <c r="BD202" s="27"/>
      <c r="BE202" s="130">
        <v>2233</v>
      </c>
      <c r="BF202" s="223" t="s">
        <v>526</v>
      </c>
      <c r="BG202" s="223"/>
      <c r="BH202" s="245">
        <v>0</v>
      </c>
      <c r="BI202" s="245">
        <v>0</v>
      </c>
      <c r="BJ202" s="245">
        <v>0</v>
      </c>
      <c r="BK202" s="245"/>
      <c r="BL202" s="245"/>
      <c r="BM202" s="24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215"/>
      <c r="BZ202" s="216">
        <f t="shared" si="419"/>
        <v>0</v>
      </c>
      <c r="CA202" s="224">
        <f t="shared" si="420"/>
        <v>0</v>
      </c>
      <c r="CB202" s="226">
        <f t="shared" si="421"/>
        <v>0</v>
      </c>
      <c r="CC202" s="100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75">
        <f>+CY198-DE198</f>
        <v>0</v>
      </c>
      <c r="DF202" s="175">
        <f t="shared" ref="DF202" si="594">+CZ198-DF198</f>
        <v>0</v>
      </c>
      <c r="DG202" s="175">
        <f t="shared" ref="DG202" si="595">+DA198-DG198</f>
        <v>0</v>
      </c>
      <c r="DH202" s="1"/>
      <c r="DI202" s="1"/>
      <c r="DJ202" s="1"/>
      <c r="DK202" s="1"/>
      <c r="DL202" s="20"/>
      <c r="DM202" s="1"/>
      <c r="DN202" s="1"/>
      <c r="DO202" s="1"/>
      <c r="DP202" s="1"/>
      <c r="DQ202" s="1"/>
      <c r="DR202" s="1"/>
      <c r="DS202" s="20"/>
      <c r="DT202" s="1"/>
      <c r="DU202" s="1"/>
      <c r="DV202" s="175">
        <f>+DO156-DP156+DV156-DW156+DV179-DW179</f>
        <v>0</v>
      </c>
      <c r="DW202" s="175"/>
      <c r="DX202" s="175">
        <f>+DQ156-DR156+DX156-DY156+DX179-DY179</f>
        <v>0</v>
      </c>
      <c r="DY202" s="175"/>
      <c r="DZ202" s="1"/>
      <c r="EA202" s="1"/>
      <c r="EB202" s="1"/>
      <c r="EC202" s="1"/>
      <c r="ED202" s="20"/>
      <c r="EE202" s="1"/>
      <c r="EF202" s="1"/>
      <c r="EG202" s="70">
        <f>+EG193-CO185-CO198-CO194</f>
        <v>0</v>
      </c>
      <c r="EH202" s="70">
        <f>+EH193-CP185-CP198-CP194</f>
        <v>0</v>
      </c>
      <c r="EI202" s="20"/>
      <c r="EJ202" s="1"/>
      <c r="EK202" s="1"/>
      <c r="EL202" s="70">
        <f>+EL193-EL192-EL188</f>
        <v>0</v>
      </c>
      <c r="EM202" s="70">
        <f>+EM193-EM192-EM188</f>
        <v>0</v>
      </c>
      <c r="EN202" s="1"/>
      <c r="EO202" s="1"/>
      <c r="EP202" s="1"/>
      <c r="EQ202" s="1"/>
      <c r="ER202" s="20"/>
      <c r="ES202" s="1"/>
      <c r="ET202" s="1"/>
      <c r="EU202" s="175">
        <f>+EU193-CO185-CO198-CO194</f>
        <v>0</v>
      </c>
      <c r="EV202" s="175">
        <f>+EV193-CP185-CP198-CP194</f>
        <v>0</v>
      </c>
      <c r="EW202" s="20"/>
      <c r="EX202" s="1"/>
      <c r="EY202" s="1"/>
      <c r="EZ202" s="252">
        <f>+EZ193-EZ192-EZ188</f>
        <v>0</v>
      </c>
      <c r="FA202" s="252">
        <f>+FA193-FA192-FA188</f>
        <v>0</v>
      </c>
      <c r="FB202" s="1"/>
      <c r="FC202" s="1"/>
      <c r="FD202" s="1"/>
      <c r="FE202" s="1"/>
      <c r="FF202" s="1"/>
      <c r="FG202" s="20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</row>
    <row r="203" spans="2:174" ht="13.9" customHeight="1" x14ac:dyDescent="0.2">
      <c r="B203" s="33"/>
      <c r="C203" s="126">
        <v>5510</v>
      </c>
      <c r="D203" s="234" t="s">
        <v>461</v>
      </c>
      <c r="E203" s="234"/>
      <c r="F203" s="224">
        <v>0</v>
      </c>
      <c r="G203" s="224">
        <v>0</v>
      </c>
      <c r="H203" s="224">
        <v>0</v>
      </c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6">
        <f t="shared" si="552"/>
        <v>0</v>
      </c>
      <c r="Y203" s="224">
        <f t="shared" si="553"/>
        <v>0</v>
      </c>
      <c r="Z203" s="226">
        <f t="shared" si="554"/>
        <v>0</v>
      </c>
      <c r="AA203" s="26"/>
      <c r="AC203" s="27"/>
      <c r="AD203" s="130">
        <v>3240</v>
      </c>
      <c r="AE203" s="247" t="s">
        <v>151</v>
      </c>
      <c r="AF203" s="247"/>
      <c r="AG203" s="245">
        <v>0</v>
      </c>
      <c r="AH203" s="245">
        <v>0</v>
      </c>
      <c r="AI203" s="245">
        <v>0</v>
      </c>
      <c r="AJ203" s="240"/>
      <c r="AK203" s="240"/>
      <c r="AL203" s="240"/>
      <c r="AM203" s="224"/>
      <c r="AN203" s="224"/>
      <c r="AO203" s="224"/>
      <c r="AP203" s="224"/>
      <c r="AQ203" s="224"/>
      <c r="AR203" s="224"/>
      <c r="AS203" s="224"/>
      <c r="AT203" s="224"/>
      <c r="AU203" s="224"/>
      <c r="AV203" s="224"/>
      <c r="AW203" s="224"/>
      <c r="AX203" s="224"/>
      <c r="AY203" s="216">
        <f t="shared" si="416"/>
        <v>0</v>
      </c>
      <c r="AZ203" s="224">
        <f t="shared" si="417"/>
        <v>0</v>
      </c>
      <c r="BA203" s="226">
        <f t="shared" si="418"/>
        <v>0</v>
      </c>
      <c r="BB203" s="100"/>
      <c r="BD203" s="27"/>
      <c r="BE203" s="130">
        <v>2234</v>
      </c>
      <c r="BF203" s="247" t="s">
        <v>527</v>
      </c>
      <c r="BG203" s="247"/>
      <c r="BH203" s="245">
        <v>0</v>
      </c>
      <c r="BI203" s="245">
        <v>0</v>
      </c>
      <c r="BJ203" s="245">
        <v>0</v>
      </c>
      <c r="BK203" s="240"/>
      <c r="BL203" s="240"/>
      <c r="BM203" s="240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16">
        <f t="shared" si="419"/>
        <v>0</v>
      </c>
      <c r="CA203" s="224">
        <f t="shared" si="420"/>
        <v>0</v>
      </c>
      <c r="CB203" s="226">
        <f t="shared" si="421"/>
        <v>0</v>
      </c>
      <c r="CC203" s="100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20"/>
      <c r="DM203" s="1"/>
      <c r="DN203" s="1"/>
      <c r="DO203" s="1"/>
      <c r="DP203" s="1"/>
      <c r="DQ203" s="1"/>
      <c r="DR203" s="1"/>
      <c r="DS203" s="20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20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</row>
    <row r="204" spans="2:174" ht="13.9" customHeight="1" x14ac:dyDescent="0.2">
      <c r="B204" s="33"/>
      <c r="C204" s="126">
        <v>5520</v>
      </c>
      <c r="D204" s="234" t="s">
        <v>51</v>
      </c>
      <c r="E204" s="234"/>
      <c r="F204" s="224">
        <v>0</v>
      </c>
      <c r="G204" s="224">
        <v>0</v>
      </c>
      <c r="H204" s="224">
        <v>0</v>
      </c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16">
        <f t="shared" si="552"/>
        <v>0</v>
      </c>
      <c r="Y204" s="224">
        <f t="shared" si="553"/>
        <v>0</v>
      </c>
      <c r="Z204" s="226">
        <f t="shared" si="554"/>
        <v>0</v>
      </c>
      <c r="AA204" s="26"/>
      <c r="AC204" s="27"/>
      <c r="AD204" s="130">
        <v>3250</v>
      </c>
      <c r="AE204" s="223" t="s">
        <v>508</v>
      </c>
      <c r="AF204" s="223"/>
      <c r="AG204" s="245">
        <v>0</v>
      </c>
      <c r="AH204" s="245">
        <v>0</v>
      </c>
      <c r="AI204" s="245">
        <v>0</v>
      </c>
      <c r="AJ204" s="245"/>
      <c r="AK204" s="245"/>
      <c r="AL204" s="245"/>
      <c r="AM204" s="224"/>
      <c r="AN204" s="224"/>
      <c r="AO204" s="224"/>
      <c r="AP204" s="224"/>
      <c r="AQ204" s="224"/>
      <c r="AR204" s="224"/>
      <c r="AS204" s="224"/>
      <c r="AT204" s="224"/>
      <c r="AU204" s="224"/>
      <c r="AV204" s="224"/>
      <c r="AW204" s="224"/>
      <c r="AX204" s="224"/>
      <c r="AY204" s="216">
        <f t="shared" si="416"/>
        <v>0</v>
      </c>
      <c r="AZ204" s="224">
        <f t="shared" si="417"/>
        <v>0</v>
      </c>
      <c r="BA204" s="226">
        <f t="shared" si="418"/>
        <v>0</v>
      </c>
      <c r="BB204" s="100"/>
      <c r="BD204" s="27"/>
      <c r="BE204" s="130"/>
      <c r="BF204" s="223" t="s">
        <v>528</v>
      </c>
      <c r="BG204" s="223"/>
      <c r="BH204" s="245">
        <v>0</v>
      </c>
      <c r="BI204" s="245">
        <v>0</v>
      </c>
      <c r="BJ204" s="245">
        <v>0</v>
      </c>
      <c r="BK204" s="245"/>
      <c r="BL204" s="245"/>
      <c r="BM204" s="245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16">
        <f t="shared" si="419"/>
        <v>0</v>
      </c>
      <c r="CA204" s="224">
        <f t="shared" si="420"/>
        <v>0</v>
      </c>
      <c r="CB204" s="226">
        <f t="shared" si="421"/>
        <v>0</v>
      </c>
      <c r="CC204" s="100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20"/>
      <c r="DM204" s="1"/>
      <c r="DN204" s="1"/>
      <c r="DO204" s="1"/>
      <c r="DP204" s="1"/>
      <c r="DQ204" s="1"/>
      <c r="DR204" s="1"/>
      <c r="DS204" s="20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20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</row>
    <row r="205" spans="2:174" ht="13.9" customHeight="1" x14ac:dyDescent="0.2">
      <c r="B205" s="33"/>
      <c r="C205" s="126">
        <v>5530</v>
      </c>
      <c r="D205" s="234" t="s">
        <v>462</v>
      </c>
      <c r="E205" s="234"/>
      <c r="F205" s="215">
        <v>0</v>
      </c>
      <c r="G205" s="215">
        <v>0</v>
      </c>
      <c r="H205" s="215">
        <v>0</v>
      </c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6">
        <f t="shared" si="552"/>
        <v>0</v>
      </c>
      <c r="Y205" s="224">
        <f t="shared" si="553"/>
        <v>0</v>
      </c>
      <c r="Z205" s="226">
        <f t="shared" si="554"/>
        <v>0</v>
      </c>
      <c r="AA205" s="26"/>
      <c r="AC205" s="27"/>
      <c r="AD205" s="131">
        <v>3300</v>
      </c>
      <c r="AE205" s="232" t="s">
        <v>509</v>
      </c>
      <c r="AF205" s="232"/>
      <c r="AG205" s="220">
        <f>SUM(AG206:AG207)</f>
        <v>0</v>
      </c>
      <c r="AH205" s="220">
        <f t="shared" ref="AH205" si="596">SUM(AH206:AH207)</f>
        <v>0</v>
      </c>
      <c r="AI205" s="220">
        <f t="shared" ref="AI205" si="597">SUM(AI206:AI207)</f>
        <v>0</v>
      </c>
      <c r="AJ205" s="210"/>
      <c r="AK205" s="210"/>
      <c r="AL205" s="21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0"/>
      <c r="AW205" s="220"/>
      <c r="AX205" s="220"/>
      <c r="AY205" s="221">
        <f t="shared" si="416"/>
        <v>0</v>
      </c>
      <c r="AZ205" s="210">
        <f t="shared" si="417"/>
        <v>0</v>
      </c>
      <c r="BA205" s="212">
        <f t="shared" si="418"/>
        <v>0</v>
      </c>
      <c r="BB205" s="100"/>
      <c r="BD205" s="27"/>
      <c r="BE205" s="131"/>
      <c r="BF205" s="232" t="s">
        <v>517</v>
      </c>
      <c r="BG205" s="232"/>
      <c r="BH205" s="220">
        <f>+BH206+BH209</f>
        <v>0</v>
      </c>
      <c r="BI205" s="220">
        <f t="shared" ref="BI205" si="598">+BI206+BI209</f>
        <v>0</v>
      </c>
      <c r="BJ205" s="220">
        <f t="shared" ref="BJ205" si="599">+BJ206+BJ209</f>
        <v>0</v>
      </c>
      <c r="BK205" s="210"/>
      <c r="BL205" s="210"/>
      <c r="BM205" s="21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  <c r="BZ205" s="221">
        <f t="shared" si="419"/>
        <v>0</v>
      </c>
      <c r="CA205" s="210">
        <f t="shared" si="420"/>
        <v>0</v>
      </c>
      <c r="CB205" s="212">
        <f t="shared" si="421"/>
        <v>0</v>
      </c>
      <c r="CC205" s="100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20"/>
      <c r="DM205" s="1"/>
      <c r="DN205" s="1"/>
      <c r="DO205" s="1"/>
      <c r="DP205" s="1"/>
      <c r="DQ205" s="1"/>
      <c r="DR205" s="1"/>
      <c r="DS205" s="20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20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</row>
    <row r="206" spans="2:174" ht="13.9" customHeight="1" x14ac:dyDescent="0.2">
      <c r="B206" s="33"/>
      <c r="C206" s="126">
        <v>5540</v>
      </c>
      <c r="D206" s="234" t="s">
        <v>463</v>
      </c>
      <c r="E206" s="234"/>
      <c r="F206" s="215">
        <v>0</v>
      </c>
      <c r="G206" s="215">
        <v>0</v>
      </c>
      <c r="H206" s="215">
        <v>0</v>
      </c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6">
        <f t="shared" si="552"/>
        <v>0</v>
      </c>
      <c r="Y206" s="224">
        <f t="shared" si="553"/>
        <v>0</v>
      </c>
      <c r="Z206" s="226">
        <f t="shared" si="554"/>
        <v>0</v>
      </c>
      <c r="AA206" s="26"/>
      <c r="AC206" s="27"/>
      <c r="AD206" s="130">
        <v>3310</v>
      </c>
      <c r="AE206" s="223" t="s">
        <v>510</v>
      </c>
      <c r="AF206" s="223"/>
      <c r="AG206" s="245">
        <v>0</v>
      </c>
      <c r="AH206" s="245">
        <v>0</v>
      </c>
      <c r="AI206" s="245">
        <v>0</v>
      </c>
      <c r="AJ206" s="245"/>
      <c r="AK206" s="245"/>
      <c r="AL206" s="24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6">
        <f t="shared" si="416"/>
        <v>0</v>
      </c>
      <c r="AZ206" s="224">
        <f t="shared" si="417"/>
        <v>0</v>
      </c>
      <c r="BA206" s="226">
        <f t="shared" si="418"/>
        <v>0</v>
      </c>
      <c r="BB206" s="100"/>
      <c r="BD206" s="27"/>
      <c r="BE206" s="130"/>
      <c r="BF206" s="223" t="s">
        <v>217</v>
      </c>
      <c r="BG206" s="223"/>
      <c r="BH206" s="215">
        <f>+BH207+BH208</f>
        <v>0</v>
      </c>
      <c r="BI206" s="215">
        <f t="shared" ref="BI206" si="600">+BI207+BI208</f>
        <v>0</v>
      </c>
      <c r="BJ206" s="215">
        <f t="shared" ref="BJ206" si="601">+BJ207+BJ208</f>
        <v>0</v>
      </c>
      <c r="BK206" s="245"/>
      <c r="BL206" s="245"/>
      <c r="BM206" s="24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6">
        <f t="shared" si="419"/>
        <v>0</v>
      </c>
      <c r="CA206" s="224">
        <f t="shared" si="420"/>
        <v>0</v>
      </c>
      <c r="CB206" s="226">
        <f t="shared" si="421"/>
        <v>0</v>
      </c>
      <c r="CC206" s="100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20"/>
      <c r="DM206" s="1"/>
      <c r="DN206" s="1"/>
      <c r="DO206" s="1"/>
      <c r="DP206" s="1"/>
      <c r="DQ206" s="1"/>
      <c r="DR206" s="1"/>
      <c r="DS206" s="20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20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</row>
    <row r="207" spans="2:174" ht="13.9" customHeight="1" x14ac:dyDescent="0.2">
      <c r="B207" s="33"/>
      <c r="C207" s="126">
        <v>5550</v>
      </c>
      <c r="D207" s="234" t="s">
        <v>464</v>
      </c>
      <c r="E207" s="234"/>
      <c r="F207" s="215">
        <v>0</v>
      </c>
      <c r="G207" s="215">
        <v>0</v>
      </c>
      <c r="H207" s="215">
        <v>0</v>
      </c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6">
        <f t="shared" si="552"/>
        <v>0</v>
      </c>
      <c r="Y207" s="224">
        <f t="shared" si="553"/>
        <v>0</v>
      </c>
      <c r="Z207" s="226">
        <f t="shared" si="554"/>
        <v>0</v>
      </c>
      <c r="AA207" s="26"/>
      <c r="AC207" s="27"/>
      <c r="AD207" s="130">
        <v>3320</v>
      </c>
      <c r="AE207" s="223" t="s">
        <v>511</v>
      </c>
      <c r="AF207" s="223"/>
      <c r="AG207" s="245">
        <v>0</v>
      </c>
      <c r="AH207" s="245">
        <v>0</v>
      </c>
      <c r="AI207" s="245">
        <v>0</v>
      </c>
      <c r="AJ207" s="245"/>
      <c r="AK207" s="245"/>
      <c r="AL207" s="24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6">
        <f t="shared" si="416"/>
        <v>0</v>
      </c>
      <c r="AZ207" s="224">
        <f t="shared" si="417"/>
        <v>0</v>
      </c>
      <c r="BA207" s="226">
        <f t="shared" si="418"/>
        <v>0</v>
      </c>
      <c r="BB207" s="100"/>
      <c r="BD207" s="27"/>
      <c r="BE207" s="130">
        <v>2131</v>
      </c>
      <c r="BF207" s="223" t="s">
        <v>526</v>
      </c>
      <c r="BG207" s="223"/>
      <c r="BH207" s="245">
        <v>0</v>
      </c>
      <c r="BI207" s="245">
        <v>0</v>
      </c>
      <c r="BJ207" s="245">
        <v>0</v>
      </c>
      <c r="BK207" s="245"/>
      <c r="BL207" s="245"/>
      <c r="BM207" s="24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6">
        <f t="shared" si="419"/>
        <v>0</v>
      </c>
      <c r="CA207" s="224">
        <f t="shared" si="420"/>
        <v>0</v>
      </c>
      <c r="CB207" s="226">
        <f t="shared" si="421"/>
        <v>0</v>
      </c>
      <c r="CC207" s="100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20"/>
      <c r="DM207" s="1"/>
      <c r="DN207" s="1"/>
      <c r="DO207" s="1"/>
      <c r="DP207" s="1"/>
      <c r="DQ207" s="1"/>
      <c r="DR207" s="1"/>
      <c r="DS207" s="20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20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</row>
    <row r="208" spans="2:174" ht="13.9" customHeight="1" x14ac:dyDescent="0.2">
      <c r="B208" s="33"/>
      <c r="C208" s="126">
        <v>5590</v>
      </c>
      <c r="D208" s="234" t="s">
        <v>465</v>
      </c>
      <c r="E208" s="234"/>
      <c r="F208" s="215">
        <v>0</v>
      </c>
      <c r="G208" s="215">
        <v>0</v>
      </c>
      <c r="H208" s="215">
        <v>0</v>
      </c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6">
        <f t="shared" si="552"/>
        <v>0</v>
      </c>
      <c r="Y208" s="224">
        <f t="shared" si="553"/>
        <v>0</v>
      </c>
      <c r="Z208" s="226">
        <f t="shared" si="554"/>
        <v>0</v>
      </c>
      <c r="AA208" s="26"/>
      <c r="AC208" s="27"/>
      <c r="AD208" s="130"/>
      <c r="AE208" s="214"/>
      <c r="AF208" s="214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6"/>
      <c r="AZ208" s="215"/>
      <c r="BA208" s="217"/>
      <c r="BB208" s="100"/>
      <c r="BD208" s="27"/>
      <c r="BE208" s="130">
        <v>2132</v>
      </c>
      <c r="BF208" s="214" t="s">
        <v>527</v>
      </c>
      <c r="BG208" s="214"/>
      <c r="BH208" s="245">
        <v>0</v>
      </c>
      <c r="BI208" s="245">
        <v>0</v>
      </c>
      <c r="BJ208" s="245">
        <v>0</v>
      </c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6">
        <f t="shared" si="419"/>
        <v>0</v>
      </c>
      <c r="CA208" s="215">
        <f t="shared" si="420"/>
        <v>0</v>
      </c>
      <c r="CB208" s="217">
        <f t="shared" si="421"/>
        <v>0</v>
      </c>
      <c r="CC208" s="100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20"/>
      <c r="DM208" s="1"/>
      <c r="DN208" s="1"/>
      <c r="DO208" s="1"/>
      <c r="DP208" s="1"/>
      <c r="DQ208" s="1"/>
      <c r="DR208" s="1"/>
      <c r="DS208" s="20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20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</row>
    <row r="209" spans="2:174" ht="13.9" customHeight="1" x14ac:dyDescent="0.2">
      <c r="B209" s="33"/>
      <c r="C209" s="127">
        <v>5600</v>
      </c>
      <c r="D209" s="233" t="s">
        <v>466</v>
      </c>
      <c r="E209" s="233"/>
      <c r="F209" s="220">
        <f>SUM(F210)</f>
        <v>0</v>
      </c>
      <c r="G209" s="220">
        <f t="shared" ref="G209" si="602">SUM(G210)</f>
        <v>0</v>
      </c>
      <c r="H209" s="220">
        <f t="shared" ref="H209" si="603">SUM(H210)</f>
        <v>0</v>
      </c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1">
        <f t="shared" si="552"/>
        <v>0</v>
      </c>
      <c r="Y209" s="210">
        <f t="shared" si="553"/>
        <v>0</v>
      </c>
      <c r="Z209" s="212">
        <f t="shared" si="554"/>
        <v>0</v>
      </c>
      <c r="AA209" s="26"/>
      <c r="AC209" s="27"/>
      <c r="AD209" s="130"/>
      <c r="AE209" s="214"/>
      <c r="AF209" s="214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6"/>
      <c r="AZ209" s="215"/>
      <c r="BA209" s="217"/>
      <c r="BB209" s="100"/>
      <c r="BD209" s="27"/>
      <c r="BE209" s="130"/>
      <c r="BF209" s="214" t="s">
        <v>529</v>
      </c>
      <c r="BG209" s="214"/>
      <c r="BH209" s="245">
        <v>0</v>
      </c>
      <c r="BI209" s="245">
        <v>0</v>
      </c>
      <c r="BJ209" s="245">
        <v>0</v>
      </c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15"/>
      <c r="BY209" s="215"/>
      <c r="BZ209" s="216">
        <f t="shared" si="419"/>
        <v>0</v>
      </c>
      <c r="CA209" s="215">
        <f t="shared" si="420"/>
        <v>0</v>
      </c>
      <c r="CB209" s="217">
        <f t="shared" si="421"/>
        <v>0</v>
      </c>
      <c r="CC209" s="100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20"/>
      <c r="DM209" s="1"/>
      <c r="DN209" s="1"/>
      <c r="DO209" s="1"/>
      <c r="DP209" s="1"/>
      <c r="DQ209" s="1"/>
      <c r="DR209" s="1"/>
      <c r="DS209" s="20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20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</row>
    <row r="210" spans="2:174" ht="13.9" customHeight="1" x14ac:dyDescent="0.2">
      <c r="B210" s="33"/>
      <c r="C210" s="126">
        <v>5610</v>
      </c>
      <c r="D210" s="234" t="s">
        <v>467</v>
      </c>
      <c r="E210" s="234"/>
      <c r="F210" s="224">
        <v>0</v>
      </c>
      <c r="G210" s="224">
        <v>0</v>
      </c>
      <c r="H210" s="224">
        <v>0</v>
      </c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6">
        <f t="shared" si="552"/>
        <v>0</v>
      </c>
      <c r="Y210" s="224">
        <f t="shared" si="553"/>
        <v>0</v>
      </c>
      <c r="Z210" s="226">
        <f t="shared" si="554"/>
        <v>0</v>
      </c>
      <c r="AA210" s="26"/>
      <c r="AC210" s="27"/>
      <c r="AD210" s="130"/>
      <c r="AE210" s="234"/>
      <c r="AF210" s="234"/>
      <c r="AG210" s="215"/>
      <c r="AH210" s="215"/>
      <c r="AI210" s="215"/>
      <c r="AJ210" s="215"/>
      <c r="AK210" s="215"/>
      <c r="AL210" s="215"/>
      <c r="AM210" s="224"/>
      <c r="AN210" s="224"/>
      <c r="AO210" s="224"/>
      <c r="AP210" s="224"/>
      <c r="AQ210" s="224"/>
      <c r="AR210" s="224"/>
      <c r="AS210" s="224"/>
      <c r="AT210" s="224"/>
      <c r="AU210" s="224"/>
      <c r="AV210" s="224"/>
      <c r="AW210" s="224"/>
      <c r="AX210" s="224"/>
      <c r="AY210" s="216"/>
      <c r="AZ210" s="215"/>
      <c r="BA210" s="217"/>
      <c r="BB210" s="100"/>
      <c r="BD210" s="27"/>
      <c r="BE210" s="131"/>
      <c r="BF210" s="233" t="s">
        <v>530</v>
      </c>
      <c r="BG210" s="233"/>
      <c r="BH210" s="220">
        <f>+BH200+BH205</f>
        <v>0</v>
      </c>
      <c r="BI210" s="220">
        <f t="shared" ref="BI210:BJ210" si="604">+BI200+BI205</f>
        <v>0</v>
      </c>
      <c r="BJ210" s="220">
        <f t="shared" si="604"/>
        <v>0</v>
      </c>
      <c r="BK210" s="220"/>
      <c r="BL210" s="220"/>
      <c r="BM210" s="22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  <c r="BZ210" s="221">
        <f t="shared" si="419"/>
        <v>0</v>
      </c>
      <c r="CA210" s="220">
        <f t="shared" si="420"/>
        <v>0</v>
      </c>
      <c r="CB210" s="222">
        <f t="shared" si="421"/>
        <v>0</v>
      </c>
      <c r="CC210" s="100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20"/>
      <c r="DM210" s="1"/>
      <c r="DN210" s="1"/>
      <c r="DO210" s="1"/>
      <c r="DP210" s="1"/>
      <c r="DQ210" s="1"/>
      <c r="DR210" s="1"/>
      <c r="DS210" s="20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20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</row>
    <row r="211" spans="2:174" ht="13.9" customHeight="1" x14ac:dyDescent="0.2">
      <c r="B211" s="33"/>
      <c r="C211" s="127">
        <v>3210</v>
      </c>
      <c r="D211" s="233" t="s">
        <v>468</v>
      </c>
      <c r="E211" s="233"/>
      <c r="F211" s="210">
        <f>+F158-F177</f>
        <v>0</v>
      </c>
      <c r="G211" s="210">
        <f t="shared" ref="G211:H211" si="605">+G158-G177</f>
        <v>0</v>
      </c>
      <c r="H211" s="210">
        <f t="shared" si="605"/>
        <v>0</v>
      </c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21">
        <f t="shared" si="552"/>
        <v>0</v>
      </c>
      <c r="Y211" s="210">
        <f t="shared" si="553"/>
        <v>0</v>
      </c>
      <c r="Z211" s="212">
        <f t="shared" si="554"/>
        <v>0</v>
      </c>
      <c r="AA211" s="26"/>
      <c r="AC211" s="27"/>
      <c r="AD211" s="130"/>
      <c r="AE211" s="230"/>
      <c r="AF211" s="230"/>
      <c r="AG211" s="224"/>
      <c r="AH211" s="224"/>
      <c r="AI211" s="224"/>
      <c r="AJ211" s="224"/>
      <c r="AK211" s="224"/>
      <c r="AL211" s="224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25"/>
      <c r="AZ211" s="224"/>
      <c r="BA211" s="226"/>
      <c r="BB211" s="100"/>
      <c r="BD211" s="27"/>
      <c r="BE211" s="131"/>
      <c r="BF211" s="209" t="s">
        <v>531</v>
      </c>
      <c r="BG211" s="209"/>
      <c r="BH211" s="210">
        <f>+BH188+BH198+BH210</f>
        <v>0</v>
      </c>
      <c r="BI211" s="210">
        <f t="shared" ref="BI211" si="606">+BI188+BI198+BI210</f>
        <v>0</v>
      </c>
      <c r="BJ211" s="210">
        <f t="shared" ref="BJ211" si="607">+BJ188+BJ198+BJ210</f>
        <v>0</v>
      </c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  <c r="BZ211" s="211">
        <f t="shared" si="419"/>
        <v>0</v>
      </c>
      <c r="CA211" s="210">
        <f t="shared" si="420"/>
        <v>0</v>
      </c>
      <c r="CB211" s="212">
        <f t="shared" si="421"/>
        <v>0</v>
      </c>
      <c r="CC211" s="100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20"/>
      <c r="DM211" s="1"/>
      <c r="DN211" s="1"/>
      <c r="DO211" s="1"/>
      <c r="DP211" s="1"/>
      <c r="DQ211" s="1"/>
      <c r="DR211" s="1"/>
      <c r="DS211" s="20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20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</row>
    <row r="212" spans="2:174" ht="13.9" customHeight="1" x14ac:dyDescent="0.2">
      <c r="B212" s="33"/>
      <c r="C212" s="126"/>
      <c r="D212" s="218"/>
      <c r="E212" s="218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6"/>
      <c r="Y212" s="215"/>
      <c r="Z212" s="217"/>
      <c r="AA212" s="26"/>
      <c r="AC212" s="27"/>
      <c r="AD212" s="130"/>
      <c r="AE212" s="213"/>
      <c r="AF212" s="213"/>
      <c r="AG212" s="235"/>
      <c r="AH212" s="235"/>
      <c r="AI212" s="235"/>
      <c r="AJ212" s="235"/>
      <c r="AK212" s="235"/>
      <c r="AL212" s="23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36"/>
      <c r="AZ212" s="235"/>
      <c r="BA212" s="237"/>
      <c r="BB212" s="100"/>
      <c r="BD212" s="27"/>
      <c r="BE212" s="131">
        <v>1110</v>
      </c>
      <c r="BF212" s="213" t="s">
        <v>532</v>
      </c>
      <c r="BG212" s="213"/>
      <c r="BH212" s="235">
        <v>0</v>
      </c>
      <c r="BI212" s="235">
        <v>0</v>
      </c>
      <c r="BJ212" s="235">
        <v>0</v>
      </c>
      <c r="BK212" s="235"/>
      <c r="BL212" s="235"/>
      <c r="BM212" s="235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  <c r="BZ212" s="236">
        <f t="shared" si="419"/>
        <v>0</v>
      </c>
      <c r="CA212" s="235">
        <f t="shared" si="420"/>
        <v>0</v>
      </c>
      <c r="CB212" s="237">
        <f t="shared" si="421"/>
        <v>0</v>
      </c>
      <c r="CC212" s="100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20"/>
      <c r="DM212" s="1"/>
      <c r="DN212" s="1"/>
      <c r="DO212" s="1"/>
      <c r="DP212" s="1"/>
      <c r="DQ212" s="1"/>
      <c r="DR212" s="1"/>
      <c r="DS212" s="20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20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</row>
    <row r="213" spans="2:174" ht="13.9" customHeight="1" x14ac:dyDescent="0.2">
      <c r="B213" s="33"/>
      <c r="C213" s="126"/>
      <c r="D213" s="214"/>
      <c r="E213" s="214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6"/>
      <c r="Y213" s="215"/>
      <c r="Z213" s="217"/>
      <c r="AA213" s="26"/>
      <c r="AC213" s="27"/>
      <c r="AD213" s="130"/>
      <c r="AE213" s="214"/>
      <c r="AF213" s="214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6"/>
      <c r="AZ213" s="215"/>
      <c r="BA213" s="217"/>
      <c r="BB213" s="100"/>
      <c r="BD213" s="27"/>
      <c r="BE213" s="131">
        <v>1110</v>
      </c>
      <c r="BF213" s="213" t="s">
        <v>533</v>
      </c>
      <c r="BG213" s="213"/>
      <c r="BH213" s="220">
        <v>0</v>
      </c>
      <c r="BI213" s="220">
        <v>0</v>
      </c>
      <c r="BJ213" s="220">
        <v>0</v>
      </c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  <c r="BZ213" s="221">
        <f t="shared" si="419"/>
        <v>0</v>
      </c>
      <c r="CA213" s="220">
        <f t="shared" si="420"/>
        <v>0</v>
      </c>
      <c r="CB213" s="222">
        <f t="shared" si="421"/>
        <v>0</v>
      </c>
      <c r="CC213" s="100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20"/>
      <c r="DM213" s="1"/>
      <c r="DN213" s="1"/>
      <c r="DO213" s="1"/>
      <c r="DP213" s="1"/>
      <c r="DQ213" s="1"/>
      <c r="DR213" s="1"/>
      <c r="DS213" s="20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20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</row>
    <row r="214" spans="2:174" ht="13.9" customHeight="1" x14ac:dyDescent="0.2">
      <c r="B214" s="33"/>
      <c r="C214" s="128"/>
      <c r="D214" s="250"/>
      <c r="E214" s="250"/>
      <c r="F214" s="227"/>
      <c r="G214" s="227"/>
      <c r="H214" s="227"/>
      <c r="I214" s="227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8"/>
      <c r="Y214" s="227"/>
      <c r="Z214" s="229"/>
      <c r="AA214" s="26"/>
      <c r="AC214" s="27"/>
      <c r="AD214" s="132"/>
      <c r="AE214" s="250"/>
      <c r="AF214" s="250"/>
      <c r="AG214" s="241"/>
      <c r="AH214" s="241"/>
      <c r="AI214" s="241"/>
      <c r="AJ214" s="241"/>
      <c r="AK214" s="241"/>
      <c r="AL214" s="241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  <c r="AY214" s="242"/>
      <c r="AZ214" s="241"/>
      <c r="BA214" s="243"/>
      <c r="BB214" s="100"/>
      <c r="BD214" s="27"/>
      <c r="BE214" s="132"/>
      <c r="BF214" s="250"/>
      <c r="BG214" s="250"/>
      <c r="BH214" s="241"/>
      <c r="BI214" s="241"/>
      <c r="BJ214" s="241"/>
      <c r="BK214" s="241"/>
      <c r="BL214" s="241"/>
      <c r="BM214" s="241"/>
      <c r="BN214" s="227"/>
      <c r="BO214" s="227"/>
      <c r="BP214" s="227"/>
      <c r="BQ214" s="227"/>
      <c r="BR214" s="227"/>
      <c r="BS214" s="227"/>
      <c r="BT214" s="227"/>
      <c r="BU214" s="227"/>
      <c r="BV214" s="227"/>
      <c r="BW214" s="227"/>
      <c r="BX214" s="227"/>
      <c r="BY214" s="227"/>
      <c r="BZ214" s="242"/>
      <c r="CA214" s="241"/>
      <c r="CB214" s="243"/>
      <c r="CC214" s="100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20"/>
      <c r="DM214" s="1"/>
      <c r="DN214" s="1"/>
      <c r="DO214" s="1"/>
      <c r="DP214" s="1"/>
      <c r="DQ214" s="1"/>
      <c r="DR214" s="1"/>
      <c r="DS214" s="20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20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</row>
    <row r="215" spans="2:174" ht="13.9" customHeight="1" thickBot="1" x14ac:dyDescent="0.25">
      <c r="B215" s="88"/>
      <c r="C215" s="129"/>
      <c r="D215" s="318"/>
      <c r="E215" s="318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65"/>
      <c r="AC215" s="88"/>
      <c r="AD215" s="129"/>
      <c r="AE215" s="318"/>
      <c r="AF215" s="318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199"/>
      <c r="AY215" s="199"/>
      <c r="AZ215" s="199"/>
      <c r="BA215" s="199"/>
      <c r="BB215" s="65"/>
      <c r="BD215" s="88"/>
      <c r="BE215" s="129"/>
      <c r="BF215" s="318"/>
      <c r="BG215" s="318"/>
      <c r="BH215" s="199"/>
      <c r="BI215" s="199"/>
      <c r="BJ215" s="199"/>
      <c r="BK215" s="199"/>
      <c r="BL215" s="199"/>
      <c r="BM215" s="199"/>
      <c r="BN215" s="199"/>
      <c r="BO215" s="199"/>
      <c r="BP215" s="199"/>
      <c r="BQ215" s="199"/>
      <c r="BR215" s="199"/>
      <c r="BS215" s="199"/>
      <c r="BT215" s="199"/>
      <c r="BU215" s="199"/>
      <c r="BV215" s="199"/>
      <c r="BW215" s="199"/>
      <c r="BX215" s="199"/>
      <c r="BY215" s="199"/>
      <c r="BZ215" s="199"/>
      <c r="CA215" s="199"/>
      <c r="CB215" s="199"/>
      <c r="CC215" s="65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20"/>
      <c r="DM215" s="1"/>
      <c r="DN215" s="1"/>
      <c r="DO215" s="1"/>
      <c r="DP215" s="1"/>
      <c r="DQ215" s="1"/>
      <c r="DR215" s="1"/>
      <c r="DS215" s="20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20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</row>
    <row r="216" spans="2:174" x14ac:dyDescent="0.2">
      <c r="AY216" s="137">
        <f>+AY181-AY214</f>
        <v>0</v>
      </c>
      <c r="AZ216" s="137"/>
      <c r="BA216" s="137">
        <f>+BA181-BA214</f>
        <v>0</v>
      </c>
      <c r="BZ216" s="137">
        <f>+BZ181-BZ214</f>
        <v>0</v>
      </c>
      <c r="CA216" s="137"/>
      <c r="CB216" s="137">
        <f>+CB181-CB214</f>
        <v>0</v>
      </c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20"/>
      <c r="DM216" s="1"/>
      <c r="DN216" s="1"/>
      <c r="DO216" s="1"/>
      <c r="DP216" s="1"/>
      <c r="DQ216" s="1"/>
      <c r="DR216" s="1"/>
      <c r="DS216" s="20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20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</row>
    <row r="217" spans="2:174" x14ac:dyDescent="0.2">
      <c r="AY217" s="137"/>
      <c r="AZ217" s="137"/>
      <c r="BA217" s="137"/>
      <c r="BZ217" s="137"/>
      <c r="CA217" s="137"/>
      <c r="CB217" s="137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20"/>
      <c r="DM217" s="1"/>
      <c r="DN217" s="1"/>
      <c r="DO217" s="1"/>
      <c r="DP217" s="1"/>
      <c r="DQ217" s="1"/>
      <c r="DR217" s="1"/>
      <c r="DS217" s="20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20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</row>
    <row r="218" spans="2:174" ht="15" thickBot="1" x14ac:dyDescent="0.25"/>
    <row r="219" spans="2:174" x14ac:dyDescent="0.2">
      <c r="B219" s="21"/>
      <c r="C219" s="119"/>
      <c r="D219" s="12"/>
      <c r="E219" s="360" t="s">
        <v>253</v>
      </c>
      <c r="F219" s="360"/>
      <c r="G219" s="360"/>
      <c r="H219" s="360"/>
      <c r="I219" s="360"/>
      <c r="J219" s="360"/>
      <c r="K219" s="360"/>
      <c r="L219" s="360"/>
      <c r="M219" s="360"/>
      <c r="N219" s="360"/>
      <c r="O219" s="360"/>
      <c r="P219" s="360"/>
      <c r="Q219" s="360"/>
      <c r="R219" s="360"/>
      <c r="S219" s="360"/>
      <c r="T219" s="360"/>
      <c r="U219" s="360"/>
      <c r="V219" s="360"/>
      <c r="W219" s="360"/>
      <c r="X219" s="360"/>
      <c r="Y219" s="360"/>
      <c r="Z219" s="360"/>
      <c r="AA219" s="22"/>
      <c r="AC219" s="21"/>
      <c r="AD219" s="119"/>
      <c r="AE219" s="12"/>
      <c r="AF219" s="360" t="s">
        <v>253</v>
      </c>
      <c r="AG219" s="360"/>
      <c r="AH219" s="360"/>
      <c r="AI219" s="360"/>
      <c r="AJ219" s="360"/>
      <c r="AK219" s="360"/>
      <c r="AL219" s="360"/>
      <c r="AM219" s="360"/>
      <c r="AN219" s="360"/>
      <c r="AO219" s="360"/>
      <c r="AP219" s="360"/>
      <c r="AQ219" s="360"/>
      <c r="AR219" s="360"/>
      <c r="AS219" s="360"/>
      <c r="AT219" s="360"/>
      <c r="AU219" s="360"/>
      <c r="AV219" s="360"/>
      <c r="AW219" s="360"/>
      <c r="AX219" s="360"/>
      <c r="AY219" s="360"/>
      <c r="AZ219" s="360"/>
      <c r="BA219" s="360"/>
      <c r="BB219" s="22"/>
      <c r="BD219" s="21"/>
      <c r="BE219" s="119"/>
      <c r="BF219" s="12"/>
      <c r="BG219" s="360" t="s">
        <v>253</v>
      </c>
      <c r="BH219" s="360"/>
      <c r="BI219" s="360"/>
      <c r="BJ219" s="360"/>
      <c r="BK219" s="360"/>
      <c r="BL219" s="360"/>
      <c r="BM219" s="360"/>
      <c r="BN219" s="360"/>
      <c r="BO219" s="360"/>
      <c r="BP219" s="360"/>
      <c r="BQ219" s="360"/>
      <c r="BR219" s="360"/>
      <c r="BS219" s="360"/>
      <c r="BT219" s="360"/>
      <c r="BU219" s="360"/>
      <c r="BV219" s="360"/>
      <c r="BW219" s="360"/>
      <c r="BX219" s="360"/>
      <c r="BY219" s="360"/>
      <c r="BZ219" s="360"/>
      <c r="CA219" s="360"/>
      <c r="CB219" s="360"/>
      <c r="CC219" s="22"/>
      <c r="CE219" s="21"/>
      <c r="CF219" s="119"/>
      <c r="CG219" s="12"/>
      <c r="CH219" s="360" t="s">
        <v>252</v>
      </c>
      <c r="CI219" s="360"/>
      <c r="CJ219" s="360"/>
      <c r="CK219" s="360"/>
      <c r="CL219" s="360"/>
      <c r="CM219" s="360"/>
      <c r="CN219" s="360"/>
      <c r="CO219" s="360"/>
      <c r="CP219" s="193"/>
      <c r="CQ219" s="12"/>
      <c r="CR219" s="12"/>
      <c r="CS219" s="22"/>
      <c r="CT219" s="1"/>
      <c r="CU219" s="23"/>
      <c r="CV219" s="119"/>
      <c r="CW219" s="24"/>
      <c r="CX219" s="315" t="s">
        <v>253</v>
      </c>
      <c r="CY219" s="315"/>
      <c r="CZ219" s="315"/>
      <c r="DA219" s="315"/>
      <c r="DB219" s="315"/>
      <c r="DC219" s="315"/>
      <c r="DD219" s="315"/>
      <c r="DE219" s="315"/>
      <c r="DF219" s="203"/>
      <c r="DG219" s="24"/>
      <c r="DH219" s="24"/>
      <c r="DI219" s="167"/>
      <c r="DJ219" s="1"/>
      <c r="DK219" s="23"/>
      <c r="DL219" s="119"/>
      <c r="DM219" s="24"/>
      <c r="DN219" s="315" t="s">
        <v>253</v>
      </c>
      <c r="DO219" s="315"/>
      <c r="DP219" s="315"/>
      <c r="DQ219" s="315"/>
      <c r="DR219" s="315"/>
      <c r="DS219" s="315"/>
      <c r="DT219" s="315"/>
      <c r="DU219" s="315"/>
      <c r="DV219" s="315"/>
      <c r="DW219" s="24"/>
      <c r="DX219" s="24"/>
      <c r="DY219" s="24"/>
      <c r="DZ219" s="24"/>
      <c r="EA219" s="167"/>
      <c r="EB219" s="1"/>
      <c r="EC219" s="23"/>
      <c r="ED219" s="119"/>
      <c r="EE219" s="24"/>
      <c r="EF219" s="315" t="s">
        <v>253</v>
      </c>
      <c r="EG219" s="315"/>
      <c r="EH219" s="315"/>
      <c r="EI219" s="315"/>
      <c r="EJ219" s="315"/>
      <c r="EK219" s="315"/>
      <c r="EL219" s="315"/>
      <c r="EM219" s="283"/>
      <c r="EN219" s="24"/>
      <c r="EO219" s="167"/>
      <c r="EP219" s="1"/>
      <c r="EQ219" s="23"/>
      <c r="ER219" s="119"/>
      <c r="ES219" s="24"/>
      <c r="ET219" s="315" t="s">
        <v>253</v>
      </c>
      <c r="EU219" s="315"/>
      <c r="EV219" s="315"/>
      <c r="EW219" s="315"/>
      <c r="EX219" s="315"/>
      <c r="EY219" s="315"/>
      <c r="EZ219" s="315"/>
      <c r="FA219" s="283"/>
      <c r="FB219" s="24"/>
      <c r="FC219" s="167"/>
      <c r="FD219" s="167"/>
      <c r="FE219" s="1"/>
      <c r="FF219" s="23"/>
      <c r="FG219" s="119"/>
      <c r="FH219" s="24"/>
      <c r="FI219" s="315" t="s">
        <v>253</v>
      </c>
      <c r="FJ219" s="315"/>
      <c r="FK219" s="315"/>
      <c r="FL219" s="315"/>
      <c r="FM219" s="315"/>
      <c r="FN219" s="24"/>
      <c r="FO219" s="24"/>
      <c r="FP219" s="22"/>
    </row>
    <row r="220" spans="2:174" x14ac:dyDescent="0.2">
      <c r="B220" s="25"/>
      <c r="C220" s="120"/>
      <c r="D220" s="13"/>
      <c r="E220" s="317" t="s">
        <v>2</v>
      </c>
      <c r="F220" s="317"/>
      <c r="G220" s="317"/>
      <c r="H220" s="317"/>
      <c r="I220" s="317"/>
      <c r="J220" s="317"/>
      <c r="K220" s="317"/>
      <c r="L220" s="317"/>
      <c r="M220" s="317"/>
      <c r="N220" s="317"/>
      <c r="O220" s="317"/>
      <c r="P220" s="317"/>
      <c r="Q220" s="317"/>
      <c r="R220" s="317"/>
      <c r="S220" s="317"/>
      <c r="T220" s="317"/>
      <c r="U220" s="317"/>
      <c r="V220" s="317"/>
      <c r="W220" s="317"/>
      <c r="X220" s="317"/>
      <c r="Y220" s="317"/>
      <c r="Z220" s="317"/>
      <c r="AA220" s="26"/>
      <c r="AC220" s="25"/>
      <c r="AD220" s="120"/>
      <c r="AE220" s="13"/>
      <c r="AF220" s="317" t="s">
        <v>101</v>
      </c>
      <c r="AG220" s="317"/>
      <c r="AH220" s="317"/>
      <c r="AI220" s="317"/>
      <c r="AJ220" s="317"/>
      <c r="AK220" s="317"/>
      <c r="AL220" s="317"/>
      <c r="AM220" s="317"/>
      <c r="AN220" s="317"/>
      <c r="AO220" s="317"/>
      <c r="AP220" s="317"/>
      <c r="AQ220" s="317"/>
      <c r="AR220" s="317"/>
      <c r="AS220" s="317"/>
      <c r="AT220" s="317"/>
      <c r="AU220" s="317"/>
      <c r="AV220" s="317"/>
      <c r="AW220" s="317"/>
      <c r="AX220" s="317"/>
      <c r="AY220" s="317"/>
      <c r="AZ220" s="317"/>
      <c r="BA220" s="317"/>
      <c r="BB220" s="26"/>
      <c r="BD220" s="25"/>
      <c r="BE220" s="120"/>
      <c r="BF220" s="13"/>
      <c r="BG220" s="317" t="s">
        <v>512</v>
      </c>
      <c r="BH220" s="317"/>
      <c r="BI220" s="317"/>
      <c r="BJ220" s="317"/>
      <c r="BK220" s="317"/>
      <c r="BL220" s="317"/>
      <c r="BM220" s="317"/>
      <c r="BN220" s="317"/>
      <c r="BO220" s="317"/>
      <c r="BP220" s="317"/>
      <c r="BQ220" s="317"/>
      <c r="BR220" s="317"/>
      <c r="BS220" s="317"/>
      <c r="BT220" s="317"/>
      <c r="BU220" s="317"/>
      <c r="BV220" s="317"/>
      <c r="BW220" s="317"/>
      <c r="BX220" s="317"/>
      <c r="BY220" s="317"/>
      <c r="BZ220" s="317"/>
      <c r="CA220" s="317"/>
      <c r="CB220" s="317"/>
      <c r="CC220" s="26"/>
      <c r="CE220" s="25"/>
      <c r="CF220" s="120"/>
      <c r="CG220" s="13"/>
      <c r="CH220" s="317" t="s">
        <v>261</v>
      </c>
      <c r="CI220" s="317"/>
      <c r="CJ220" s="317"/>
      <c r="CK220" s="317"/>
      <c r="CL220" s="317"/>
      <c r="CM220" s="317"/>
      <c r="CN220" s="317"/>
      <c r="CO220" s="317"/>
      <c r="CP220" s="194"/>
      <c r="CQ220" s="13"/>
      <c r="CR220" s="13"/>
      <c r="CS220" s="26"/>
      <c r="CT220" s="1"/>
      <c r="CU220" s="27"/>
      <c r="CV220" s="120"/>
      <c r="CW220" s="13"/>
      <c r="CX220" s="316" t="s">
        <v>262</v>
      </c>
      <c r="CY220" s="316"/>
      <c r="CZ220" s="316"/>
      <c r="DA220" s="316"/>
      <c r="DB220" s="316"/>
      <c r="DC220" s="316"/>
      <c r="DD220" s="316"/>
      <c r="DE220" s="316"/>
      <c r="DF220" s="204"/>
      <c r="DG220" s="13"/>
      <c r="DH220" s="13"/>
      <c r="DI220" s="77"/>
      <c r="DJ220" s="1"/>
      <c r="DK220" s="27"/>
      <c r="DL220" s="120"/>
      <c r="DM220" s="13"/>
      <c r="DN220" s="316" t="s">
        <v>263</v>
      </c>
      <c r="DO220" s="316"/>
      <c r="DP220" s="316"/>
      <c r="DQ220" s="316"/>
      <c r="DR220" s="316"/>
      <c r="DS220" s="316"/>
      <c r="DT220" s="316"/>
      <c r="DU220" s="316"/>
      <c r="DV220" s="316"/>
      <c r="DW220" s="13"/>
      <c r="DX220" s="13"/>
      <c r="DY220" s="13"/>
      <c r="DZ220" s="13"/>
      <c r="EA220" s="77"/>
      <c r="EB220" s="1"/>
      <c r="EC220" s="27"/>
      <c r="ED220" s="120"/>
      <c r="EE220" s="13"/>
      <c r="EF220" s="316" t="s">
        <v>264</v>
      </c>
      <c r="EG220" s="316"/>
      <c r="EH220" s="316"/>
      <c r="EI220" s="316"/>
      <c r="EJ220" s="316"/>
      <c r="EK220" s="316"/>
      <c r="EL220" s="316"/>
      <c r="EM220" s="282"/>
      <c r="EN220" s="13"/>
      <c r="EO220" s="77"/>
      <c r="EP220" s="1"/>
      <c r="EQ220" s="27"/>
      <c r="ER220" s="120"/>
      <c r="ES220" s="13"/>
      <c r="ET220" s="316" t="s">
        <v>264</v>
      </c>
      <c r="EU220" s="316"/>
      <c r="EV220" s="316"/>
      <c r="EW220" s="316"/>
      <c r="EX220" s="316"/>
      <c r="EY220" s="316"/>
      <c r="EZ220" s="316"/>
      <c r="FA220" s="282"/>
      <c r="FB220" s="13"/>
      <c r="FC220" s="77"/>
      <c r="FD220" s="77"/>
      <c r="FE220" s="1"/>
      <c r="FF220" s="27"/>
      <c r="FG220" s="120"/>
      <c r="FH220" s="13"/>
      <c r="FI220" s="316" t="s">
        <v>265</v>
      </c>
      <c r="FJ220" s="316"/>
      <c r="FK220" s="316"/>
      <c r="FL220" s="316"/>
      <c r="FM220" s="316"/>
      <c r="FN220" s="13"/>
      <c r="FO220" s="13"/>
      <c r="FP220" s="26"/>
    </row>
    <row r="221" spans="2:174" x14ac:dyDescent="0.2">
      <c r="B221" s="25"/>
      <c r="C221" s="120"/>
      <c r="D221" s="13"/>
      <c r="E221" s="317" t="s">
        <v>250</v>
      </c>
      <c r="F221" s="317"/>
      <c r="G221" s="317"/>
      <c r="H221" s="317"/>
      <c r="I221" s="317"/>
      <c r="J221" s="317"/>
      <c r="K221" s="317"/>
      <c r="L221" s="317"/>
      <c r="M221" s="317"/>
      <c r="N221" s="317"/>
      <c r="O221" s="317"/>
      <c r="P221" s="317"/>
      <c r="Q221" s="317"/>
      <c r="R221" s="317"/>
      <c r="S221" s="317"/>
      <c r="T221" s="317"/>
      <c r="U221" s="317"/>
      <c r="V221" s="317"/>
      <c r="W221" s="317"/>
      <c r="X221" s="317"/>
      <c r="Y221" s="317"/>
      <c r="Z221" s="317"/>
      <c r="AA221" s="26"/>
      <c r="AC221" s="25"/>
      <c r="AD221" s="120"/>
      <c r="AE221" s="13"/>
      <c r="AF221" s="317" t="s">
        <v>251</v>
      </c>
      <c r="AG221" s="317"/>
      <c r="AH221" s="317"/>
      <c r="AI221" s="317"/>
      <c r="AJ221" s="317"/>
      <c r="AK221" s="317"/>
      <c r="AL221" s="317"/>
      <c r="AM221" s="317"/>
      <c r="AN221" s="317"/>
      <c r="AO221" s="317"/>
      <c r="AP221" s="317"/>
      <c r="AQ221" s="317"/>
      <c r="AR221" s="317"/>
      <c r="AS221" s="317"/>
      <c r="AT221" s="317"/>
      <c r="AU221" s="317"/>
      <c r="AV221" s="317"/>
      <c r="AW221" s="317"/>
      <c r="AX221" s="317"/>
      <c r="AY221" s="317"/>
      <c r="AZ221" s="317"/>
      <c r="BA221" s="317"/>
      <c r="BB221" s="26"/>
      <c r="BD221" s="25"/>
      <c r="BE221" s="120"/>
      <c r="BF221" s="13"/>
      <c r="BG221" s="317" t="s">
        <v>251</v>
      </c>
      <c r="BH221" s="317"/>
      <c r="BI221" s="317"/>
      <c r="BJ221" s="317"/>
      <c r="BK221" s="317"/>
      <c r="BL221" s="317"/>
      <c r="BM221" s="317"/>
      <c r="BN221" s="317"/>
      <c r="BO221" s="317"/>
      <c r="BP221" s="317"/>
      <c r="BQ221" s="317"/>
      <c r="BR221" s="317"/>
      <c r="BS221" s="317"/>
      <c r="BT221" s="317"/>
      <c r="BU221" s="317"/>
      <c r="BV221" s="317"/>
      <c r="BW221" s="317"/>
      <c r="BX221" s="317"/>
      <c r="BY221" s="317"/>
      <c r="BZ221" s="317"/>
      <c r="CA221" s="317"/>
      <c r="CB221" s="317"/>
      <c r="CC221" s="26"/>
      <c r="CE221" s="25"/>
      <c r="CF221" s="120"/>
      <c r="CG221" s="13"/>
      <c r="CH221" s="317" t="s">
        <v>250</v>
      </c>
      <c r="CI221" s="317"/>
      <c r="CJ221" s="317"/>
      <c r="CK221" s="317"/>
      <c r="CL221" s="317"/>
      <c r="CM221" s="317"/>
      <c r="CN221" s="317"/>
      <c r="CO221" s="317"/>
      <c r="CP221" s="194"/>
      <c r="CQ221" s="13"/>
      <c r="CR221" s="13"/>
      <c r="CS221" s="26"/>
      <c r="CT221" s="1"/>
      <c r="CU221" s="27"/>
      <c r="CV221" s="120"/>
      <c r="CW221" s="13"/>
      <c r="CX221" s="316" t="s">
        <v>251</v>
      </c>
      <c r="CY221" s="316"/>
      <c r="CZ221" s="316"/>
      <c r="DA221" s="316"/>
      <c r="DB221" s="316"/>
      <c r="DC221" s="316"/>
      <c r="DD221" s="316"/>
      <c r="DE221" s="316"/>
      <c r="DF221" s="204"/>
      <c r="DG221" s="13"/>
      <c r="DH221" s="13"/>
      <c r="DI221" s="77"/>
      <c r="DJ221" s="1"/>
      <c r="DK221" s="27"/>
      <c r="DL221" s="120"/>
      <c r="DM221" s="13"/>
      <c r="DN221" s="317" t="s">
        <v>250</v>
      </c>
      <c r="DO221" s="317"/>
      <c r="DP221" s="317"/>
      <c r="DQ221" s="317"/>
      <c r="DR221" s="317"/>
      <c r="DS221" s="317"/>
      <c r="DT221" s="317"/>
      <c r="DU221" s="317"/>
      <c r="DV221" s="317"/>
      <c r="DW221" s="13"/>
      <c r="DX221" s="13"/>
      <c r="DY221" s="13"/>
      <c r="DZ221" s="13"/>
      <c r="EA221" s="77"/>
      <c r="EB221" s="1"/>
      <c r="EC221" s="27"/>
      <c r="ED221" s="120"/>
      <c r="EE221" s="13"/>
      <c r="EF221" s="317" t="s">
        <v>250</v>
      </c>
      <c r="EG221" s="317"/>
      <c r="EH221" s="317"/>
      <c r="EI221" s="317"/>
      <c r="EJ221" s="317"/>
      <c r="EK221" s="317"/>
      <c r="EL221" s="317"/>
      <c r="EM221" s="280"/>
      <c r="EN221" s="13"/>
      <c r="EO221" s="77"/>
      <c r="EP221" s="1"/>
      <c r="EQ221" s="27"/>
      <c r="ER221" s="120"/>
      <c r="ES221" s="13"/>
      <c r="ET221" s="317" t="s">
        <v>250</v>
      </c>
      <c r="EU221" s="317"/>
      <c r="EV221" s="317"/>
      <c r="EW221" s="317"/>
      <c r="EX221" s="317"/>
      <c r="EY221" s="317"/>
      <c r="EZ221" s="317"/>
      <c r="FA221" s="280"/>
      <c r="FB221" s="13"/>
      <c r="FC221" s="77"/>
      <c r="FD221" s="77"/>
      <c r="FE221" s="1"/>
      <c r="FF221" s="27"/>
      <c r="FG221" s="120"/>
      <c r="FH221" s="13"/>
      <c r="FI221" s="316" t="s">
        <v>257</v>
      </c>
      <c r="FJ221" s="316"/>
      <c r="FK221" s="316"/>
      <c r="FL221" s="316"/>
      <c r="FM221" s="316"/>
      <c r="FN221" s="13"/>
      <c r="FO221" s="13"/>
      <c r="FP221" s="26"/>
    </row>
    <row r="222" spans="2:174" x14ac:dyDescent="0.2">
      <c r="B222" s="25"/>
      <c r="C222" s="120"/>
      <c r="D222" s="13"/>
      <c r="E222" s="317" t="s">
        <v>3</v>
      </c>
      <c r="F222" s="317"/>
      <c r="G222" s="317"/>
      <c r="H222" s="317"/>
      <c r="I222" s="317"/>
      <c r="J222" s="317"/>
      <c r="K222" s="317"/>
      <c r="L222" s="317"/>
      <c r="M222" s="317"/>
      <c r="N222" s="317"/>
      <c r="O222" s="317"/>
      <c r="P222" s="317"/>
      <c r="Q222" s="317"/>
      <c r="R222" s="317"/>
      <c r="S222" s="317"/>
      <c r="T222" s="317"/>
      <c r="U222" s="317"/>
      <c r="V222" s="317"/>
      <c r="W222" s="317"/>
      <c r="X222" s="317"/>
      <c r="Y222" s="317"/>
      <c r="Z222" s="317"/>
      <c r="AA222" s="26"/>
      <c r="AC222" s="25"/>
      <c r="AD222" s="120"/>
      <c r="AE222" s="13"/>
      <c r="AF222" s="317" t="s">
        <v>3</v>
      </c>
      <c r="AG222" s="317"/>
      <c r="AH222" s="317"/>
      <c r="AI222" s="317"/>
      <c r="AJ222" s="317"/>
      <c r="AK222" s="317"/>
      <c r="AL222" s="317"/>
      <c r="AM222" s="317"/>
      <c r="AN222" s="317"/>
      <c r="AO222" s="317"/>
      <c r="AP222" s="317"/>
      <c r="AQ222" s="317"/>
      <c r="AR222" s="317"/>
      <c r="AS222" s="317"/>
      <c r="AT222" s="317"/>
      <c r="AU222" s="317"/>
      <c r="AV222" s="317"/>
      <c r="AW222" s="317"/>
      <c r="AX222" s="317"/>
      <c r="AY222" s="317"/>
      <c r="AZ222" s="317"/>
      <c r="BA222" s="317"/>
      <c r="BB222" s="26"/>
      <c r="BD222" s="25"/>
      <c r="BE222" s="120"/>
      <c r="BF222" s="13"/>
      <c r="BG222" s="317" t="s">
        <v>3</v>
      </c>
      <c r="BH222" s="317"/>
      <c r="BI222" s="317"/>
      <c r="BJ222" s="317"/>
      <c r="BK222" s="317"/>
      <c r="BL222" s="317"/>
      <c r="BM222" s="317"/>
      <c r="BN222" s="317"/>
      <c r="BO222" s="317"/>
      <c r="BP222" s="317"/>
      <c r="BQ222" s="317"/>
      <c r="BR222" s="317"/>
      <c r="BS222" s="317"/>
      <c r="BT222" s="317"/>
      <c r="BU222" s="317"/>
      <c r="BV222" s="317"/>
      <c r="BW222" s="317"/>
      <c r="BX222" s="317"/>
      <c r="BY222" s="317"/>
      <c r="BZ222" s="317"/>
      <c r="CA222" s="317"/>
      <c r="CB222" s="317"/>
      <c r="CC222" s="26"/>
      <c r="CE222" s="25"/>
      <c r="CF222" s="120"/>
      <c r="CG222" s="13"/>
      <c r="CH222" s="317" t="s">
        <v>3</v>
      </c>
      <c r="CI222" s="317"/>
      <c r="CJ222" s="317"/>
      <c r="CK222" s="317"/>
      <c r="CL222" s="317"/>
      <c r="CM222" s="317"/>
      <c r="CN222" s="317"/>
      <c r="CO222" s="317"/>
      <c r="CP222" s="194"/>
      <c r="CQ222" s="13"/>
      <c r="CR222" s="13"/>
      <c r="CS222" s="26"/>
      <c r="CT222" s="1"/>
      <c r="CU222" s="27"/>
      <c r="CV222" s="120"/>
      <c r="CW222" s="29"/>
      <c r="CX222" s="309" t="s">
        <v>3</v>
      </c>
      <c r="CY222" s="309"/>
      <c r="CZ222" s="309"/>
      <c r="DA222" s="309"/>
      <c r="DB222" s="309"/>
      <c r="DC222" s="309"/>
      <c r="DD222" s="309"/>
      <c r="DE222" s="309"/>
      <c r="DF222" s="205"/>
      <c r="DG222" s="29"/>
      <c r="DH222" s="29"/>
      <c r="DI222" s="77"/>
      <c r="DJ222" s="1"/>
      <c r="DK222" s="27"/>
      <c r="DL222" s="120"/>
      <c r="DM222" s="29"/>
      <c r="DN222" s="309" t="s">
        <v>3</v>
      </c>
      <c r="DO222" s="309"/>
      <c r="DP222" s="309"/>
      <c r="DQ222" s="309"/>
      <c r="DR222" s="309"/>
      <c r="DS222" s="309"/>
      <c r="DT222" s="309"/>
      <c r="DU222" s="309"/>
      <c r="DV222" s="309"/>
      <c r="DW222" s="29"/>
      <c r="DX222" s="29"/>
      <c r="DY222" s="29"/>
      <c r="DZ222" s="29"/>
      <c r="EA222" s="77"/>
      <c r="EB222" s="1"/>
      <c r="EC222" s="27"/>
      <c r="ED222" s="120"/>
      <c r="EE222" s="29"/>
      <c r="EF222" s="309" t="s">
        <v>3</v>
      </c>
      <c r="EG222" s="309"/>
      <c r="EH222" s="309"/>
      <c r="EI222" s="309"/>
      <c r="EJ222" s="309"/>
      <c r="EK222" s="309"/>
      <c r="EL222" s="309"/>
      <c r="EM222" s="281"/>
      <c r="EN222" s="29"/>
      <c r="EO222" s="77"/>
      <c r="EP222" s="1"/>
      <c r="EQ222" s="27"/>
      <c r="ER222" s="120"/>
      <c r="ES222" s="29"/>
      <c r="ET222" s="309" t="s">
        <v>3</v>
      </c>
      <c r="EU222" s="309"/>
      <c r="EV222" s="309"/>
      <c r="EW222" s="309"/>
      <c r="EX222" s="309"/>
      <c r="EY222" s="309"/>
      <c r="EZ222" s="309"/>
      <c r="FA222" s="281"/>
      <c r="FB222" s="29"/>
      <c r="FC222" s="77"/>
      <c r="FD222" s="77"/>
      <c r="FE222" s="1"/>
      <c r="FF222" s="27"/>
      <c r="FG222" s="120"/>
      <c r="FH222" s="13"/>
      <c r="FI222" s="316" t="s">
        <v>227</v>
      </c>
      <c r="FJ222" s="316"/>
      <c r="FK222" s="316"/>
      <c r="FL222" s="316"/>
      <c r="FM222" s="316"/>
      <c r="FN222" s="13"/>
      <c r="FO222" s="13"/>
      <c r="FP222" s="26"/>
    </row>
    <row r="223" spans="2:174" x14ac:dyDescent="0.2">
      <c r="B223" s="30"/>
      <c r="C223" s="121"/>
      <c r="D223" s="194"/>
      <c r="E223" s="204"/>
      <c r="F223" s="204"/>
      <c r="G223" s="204"/>
      <c r="H223" s="204"/>
      <c r="I223" s="115"/>
      <c r="J223" s="204"/>
      <c r="K223" s="115"/>
      <c r="L223" s="115"/>
      <c r="M223" s="204"/>
      <c r="N223" s="115"/>
      <c r="O223" s="115"/>
      <c r="P223" s="204"/>
      <c r="Q223" s="115"/>
      <c r="R223" s="115"/>
      <c r="S223" s="204"/>
      <c r="T223" s="115"/>
      <c r="U223" s="115"/>
      <c r="V223" s="204"/>
      <c r="W223" s="115"/>
      <c r="X223" s="115"/>
      <c r="Y223" s="204"/>
      <c r="Z223" s="115"/>
      <c r="AA223" s="26"/>
      <c r="AC223" s="30"/>
      <c r="AD223" s="121"/>
      <c r="AE223" s="19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4"/>
      <c r="AT223" s="204"/>
      <c r="AU223" s="204"/>
      <c r="AV223" s="204"/>
      <c r="AW223" s="204"/>
      <c r="AX223" s="204"/>
      <c r="AY223" s="204"/>
      <c r="AZ223" s="204"/>
      <c r="BA223" s="204"/>
      <c r="BB223" s="26"/>
      <c r="BD223" s="30"/>
      <c r="BE223" s="121"/>
      <c r="BF223" s="19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  <c r="BZ223" s="204"/>
      <c r="CA223" s="204"/>
      <c r="CB223" s="204"/>
      <c r="CC223" s="26"/>
      <c r="CE223" s="30"/>
      <c r="CF223" s="121"/>
      <c r="CG223" s="113"/>
      <c r="CH223" s="115"/>
      <c r="CI223" s="115"/>
      <c r="CJ223" s="115"/>
      <c r="CK223" s="204"/>
      <c r="CL223" s="140"/>
      <c r="CM223" s="115"/>
      <c r="CN223" s="115"/>
      <c r="CO223" s="8"/>
      <c r="CP223" s="8"/>
      <c r="CQ223" s="8"/>
      <c r="CR223" s="8"/>
      <c r="CS223" s="26"/>
      <c r="CT223" s="1"/>
      <c r="CU223" s="27"/>
      <c r="CV223" s="120"/>
      <c r="CW223" s="29"/>
      <c r="CX223" s="114"/>
      <c r="CY223" s="114"/>
      <c r="CZ223" s="205"/>
      <c r="DA223" s="114"/>
      <c r="DB223" s="146"/>
      <c r="DC223" s="114"/>
      <c r="DD223" s="114"/>
      <c r="DE223" s="114"/>
      <c r="DF223" s="205"/>
      <c r="DG223" s="29"/>
      <c r="DH223" s="29"/>
      <c r="DI223" s="77"/>
      <c r="DJ223" s="1"/>
      <c r="DK223" s="27"/>
      <c r="DL223" s="120"/>
      <c r="DM223" s="29"/>
      <c r="DN223" s="114"/>
      <c r="DO223" s="114"/>
      <c r="DP223" s="114"/>
      <c r="DQ223" s="205"/>
      <c r="DR223" s="205"/>
      <c r="DS223" s="146"/>
      <c r="DT223" s="114"/>
      <c r="DU223" s="114"/>
      <c r="DV223" s="114"/>
      <c r="DW223" s="29"/>
      <c r="DX223" s="29"/>
      <c r="DY223" s="29"/>
      <c r="DZ223" s="29"/>
      <c r="EA223" s="77"/>
      <c r="EB223" s="1"/>
      <c r="EC223" s="27"/>
      <c r="ED223" s="120"/>
      <c r="EE223" s="29"/>
      <c r="EF223" s="281"/>
      <c r="EG223" s="281"/>
      <c r="EH223" s="281"/>
      <c r="EI223" s="146"/>
      <c r="EJ223" s="281"/>
      <c r="EK223" s="281"/>
      <c r="EL223" s="281"/>
      <c r="EM223" s="281"/>
      <c r="EN223" s="29"/>
      <c r="EO223" s="77"/>
      <c r="EP223" s="1"/>
      <c r="EQ223" s="27"/>
      <c r="ER223" s="120"/>
      <c r="ES223" s="29"/>
      <c r="ET223" s="281"/>
      <c r="EU223" s="281"/>
      <c r="EV223" s="281"/>
      <c r="EW223" s="146"/>
      <c r="EX223" s="281"/>
      <c r="EY223" s="281"/>
      <c r="EZ223" s="281"/>
      <c r="FA223" s="281"/>
      <c r="FB223" s="29"/>
      <c r="FC223" s="77"/>
      <c r="FD223" s="77"/>
      <c r="FE223" s="1"/>
      <c r="FF223" s="27"/>
      <c r="FG223" s="151"/>
      <c r="FH223" s="14"/>
      <c r="FI223" s="342"/>
      <c r="FJ223" s="342"/>
      <c r="FK223" s="342"/>
      <c r="FL223" s="342"/>
      <c r="FM223" s="342"/>
      <c r="FN223" s="342"/>
      <c r="FO223" s="342"/>
      <c r="FP223" s="26"/>
    </row>
    <row r="224" spans="2:174" x14ac:dyDescent="0.2">
      <c r="B224" s="30"/>
      <c r="C224" s="121"/>
      <c r="D224" s="14" t="s">
        <v>4</v>
      </c>
      <c r="E224" s="343" t="s">
        <v>396</v>
      </c>
      <c r="F224" s="343"/>
      <c r="G224" s="343"/>
      <c r="H224" s="343"/>
      <c r="I224" s="343"/>
      <c r="J224" s="343"/>
      <c r="K224" s="343"/>
      <c r="L224" s="343"/>
      <c r="M224" s="343"/>
      <c r="N224" s="343"/>
      <c r="O224" s="343"/>
      <c r="P224" s="343"/>
      <c r="Q224" s="343"/>
      <c r="R224" s="343"/>
      <c r="S224" s="343"/>
      <c r="T224" s="343"/>
      <c r="U224" s="343"/>
      <c r="V224" s="343"/>
      <c r="W224" s="343"/>
      <c r="X224" s="343"/>
      <c r="Y224" s="343"/>
      <c r="Z224" s="343"/>
      <c r="AA224" s="26"/>
      <c r="AC224" s="30"/>
      <c r="AD224" s="121"/>
      <c r="AE224" s="14" t="s">
        <v>4</v>
      </c>
      <c r="AF224" s="310" t="str">
        <f>+E224</f>
        <v>3.2.2.0.0 Entidades Paramunicipales Empresariales Financieras Monetarias Con Participacion Estatal Mayoritaria</v>
      </c>
      <c r="AG224" s="310"/>
      <c r="AH224" s="310"/>
      <c r="AI224" s="310"/>
      <c r="AJ224" s="310"/>
      <c r="AK224" s="310"/>
      <c r="AL224" s="310"/>
      <c r="AM224" s="310"/>
      <c r="AN224" s="310"/>
      <c r="AO224" s="310"/>
      <c r="AP224" s="310"/>
      <c r="AQ224" s="310"/>
      <c r="AR224" s="310"/>
      <c r="AS224" s="310"/>
      <c r="AT224" s="310"/>
      <c r="AU224" s="310"/>
      <c r="AV224" s="310"/>
      <c r="AW224" s="310"/>
      <c r="AX224" s="310"/>
      <c r="AY224" s="310"/>
      <c r="AZ224" s="310"/>
      <c r="BA224" s="310"/>
      <c r="BB224" s="26"/>
      <c r="BD224" s="30"/>
      <c r="BE224" s="121"/>
      <c r="BF224" s="14" t="s">
        <v>4</v>
      </c>
      <c r="BG224" s="310" t="str">
        <f>+AF224</f>
        <v>3.2.2.0.0 Entidades Paramunicipales Empresariales Financieras Monetarias Con Participacion Estatal Mayoritaria</v>
      </c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26"/>
      <c r="CE224" s="30"/>
      <c r="CF224" s="121"/>
      <c r="CG224" s="14" t="s">
        <v>4</v>
      </c>
      <c r="CH224" s="310" t="str">
        <f>+E224</f>
        <v>3.2.2.0.0 Entidades Paramunicipales Empresariales Financieras Monetarias Con Participacion Estatal Mayoritaria</v>
      </c>
      <c r="CI224" s="310"/>
      <c r="CJ224" s="310"/>
      <c r="CK224" s="310"/>
      <c r="CL224" s="310"/>
      <c r="CM224" s="310"/>
      <c r="CN224" s="310"/>
      <c r="CO224" s="310"/>
      <c r="CP224" s="310"/>
      <c r="CQ224" s="310"/>
      <c r="CR224" s="8"/>
      <c r="CS224" s="26"/>
      <c r="CT224" s="1"/>
      <c r="CU224" s="27"/>
      <c r="CV224" s="151"/>
      <c r="CW224" s="14" t="s">
        <v>4</v>
      </c>
      <c r="CX224" s="310" t="str">
        <f>+E224</f>
        <v>3.2.2.0.0 Entidades Paramunicipales Empresariales Financieras Monetarias Con Participacion Estatal Mayoritaria</v>
      </c>
      <c r="CY224" s="310"/>
      <c r="CZ224" s="310"/>
      <c r="DA224" s="310"/>
      <c r="DB224" s="310"/>
      <c r="DC224" s="310"/>
      <c r="DD224" s="310"/>
      <c r="DE224" s="310"/>
      <c r="DF224" s="310"/>
      <c r="DG224" s="310"/>
      <c r="DH224" s="8"/>
      <c r="DI224" s="77"/>
      <c r="DJ224" s="1"/>
      <c r="DK224" s="27"/>
      <c r="DL224" s="151"/>
      <c r="DM224" s="14" t="s">
        <v>4</v>
      </c>
      <c r="DN224" s="310" t="str">
        <f>+E224</f>
        <v>3.2.2.0.0 Entidades Paramunicipales Empresariales Financieras Monetarias Con Participacion Estatal Mayoritaria</v>
      </c>
      <c r="DO224" s="310"/>
      <c r="DP224" s="310"/>
      <c r="DQ224" s="310"/>
      <c r="DR224" s="310"/>
      <c r="DS224" s="310"/>
      <c r="DT224" s="310"/>
      <c r="DU224" s="310"/>
      <c r="DV224" s="310"/>
      <c r="DW224" s="310"/>
      <c r="DX224" s="249"/>
      <c r="DY224" s="249"/>
      <c r="DZ224" s="8"/>
      <c r="EA224" s="77"/>
      <c r="EB224" s="1"/>
      <c r="EC224" s="27"/>
      <c r="ED224" s="151"/>
      <c r="EE224" s="14" t="s">
        <v>4</v>
      </c>
      <c r="EF224" s="310" t="str">
        <f>+E224</f>
        <v>3.2.2.0.0 Entidades Paramunicipales Empresariales Financieras Monetarias Con Participacion Estatal Mayoritaria</v>
      </c>
      <c r="EG224" s="310"/>
      <c r="EH224" s="310"/>
      <c r="EI224" s="310"/>
      <c r="EJ224" s="310"/>
      <c r="EK224" s="310"/>
      <c r="EL224" s="310"/>
      <c r="EM224" s="310"/>
      <c r="EN224" s="8"/>
      <c r="EO224" s="77"/>
      <c r="EP224" s="1"/>
      <c r="EQ224" s="27"/>
      <c r="ER224" s="151"/>
      <c r="ES224" s="14" t="s">
        <v>4</v>
      </c>
      <c r="ET224" s="310" t="str">
        <f>+E224</f>
        <v>3.2.2.0.0 Entidades Paramunicipales Empresariales Financieras Monetarias Con Participacion Estatal Mayoritaria</v>
      </c>
      <c r="EU224" s="310"/>
      <c r="EV224" s="310"/>
      <c r="EW224" s="310"/>
      <c r="EX224" s="310"/>
      <c r="EY224" s="310"/>
      <c r="EZ224" s="310"/>
      <c r="FA224" s="310"/>
      <c r="FB224" s="8"/>
      <c r="FC224" s="77"/>
      <c r="FD224" s="77"/>
      <c r="FE224" s="1"/>
      <c r="FF224" s="27"/>
      <c r="FG224" s="151"/>
      <c r="FH224" s="14" t="s">
        <v>4</v>
      </c>
      <c r="FI224" s="310" t="str">
        <f>+EF224</f>
        <v>3.2.2.0.0 Entidades Paramunicipales Empresariales Financieras Monetarias Con Participacion Estatal Mayoritaria</v>
      </c>
      <c r="FJ224" s="310"/>
      <c r="FK224" s="310"/>
      <c r="FL224" s="310"/>
      <c r="FM224" s="310"/>
      <c r="FN224" s="32"/>
      <c r="FO224" s="32"/>
      <c r="FP224" s="26"/>
    </row>
    <row r="225" spans="2:174" x14ac:dyDescent="0.2">
      <c r="B225" s="33"/>
      <c r="C225" s="122"/>
      <c r="D225" s="15"/>
      <c r="E225" s="15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26"/>
      <c r="AC225" s="33"/>
      <c r="AD225" s="122"/>
      <c r="AE225" s="15"/>
      <c r="AF225" s="15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26"/>
      <c r="BD225" s="33"/>
      <c r="BE225" s="122"/>
      <c r="BF225" s="15"/>
      <c r="BG225" s="15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26"/>
      <c r="CE225" s="33"/>
      <c r="CF225" s="122"/>
      <c r="CG225" s="15"/>
      <c r="CH225" s="15"/>
      <c r="CI225" s="34"/>
      <c r="CJ225" s="34"/>
      <c r="CK225" s="34"/>
      <c r="CL225" s="141"/>
      <c r="CM225" s="6"/>
      <c r="CN225" s="6"/>
      <c r="CO225" s="8"/>
      <c r="CP225" s="8"/>
      <c r="CQ225" s="8"/>
      <c r="CR225" s="8"/>
      <c r="CS225" s="26"/>
      <c r="CT225" s="1"/>
      <c r="CU225" s="27"/>
      <c r="CV225" s="152"/>
      <c r="CW225" s="29"/>
      <c r="CX225" s="29"/>
      <c r="CY225" s="29"/>
      <c r="CZ225" s="29"/>
      <c r="DA225" s="29"/>
      <c r="DB225" s="147"/>
      <c r="DC225" s="29"/>
      <c r="DD225" s="29"/>
      <c r="DE225" s="29"/>
      <c r="DF225" s="29"/>
      <c r="DG225" s="29"/>
      <c r="DH225" s="8"/>
      <c r="DI225" s="77"/>
      <c r="DJ225" s="1"/>
      <c r="DK225" s="27"/>
      <c r="DL225" s="152"/>
      <c r="DM225" s="29"/>
      <c r="DN225" s="29"/>
      <c r="DO225" s="29"/>
      <c r="DP225" s="29"/>
      <c r="DQ225" s="29"/>
      <c r="DR225" s="29"/>
      <c r="DS225" s="147"/>
      <c r="DT225" s="29"/>
      <c r="DU225" s="29"/>
      <c r="DV225" s="29"/>
      <c r="DW225" s="29"/>
      <c r="DX225" s="29"/>
      <c r="DY225" s="29"/>
      <c r="DZ225" s="8"/>
      <c r="EA225" s="77"/>
      <c r="EB225" s="1"/>
      <c r="EC225" s="27"/>
      <c r="ED225" s="154"/>
      <c r="EE225" s="35"/>
      <c r="EF225" s="2"/>
      <c r="EG225" s="36"/>
      <c r="EH225" s="36"/>
      <c r="EI225" s="161"/>
      <c r="EJ225" s="8"/>
      <c r="EK225" s="8"/>
      <c r="EL225" s="8"/>
      <c r="EM225" s="8"/>
      <c r="EN225" s="8"/>
      <c r="EO225" s="26"/>
      <c r="EP225" s="1"/>
      <c r="EQ225" s="27"/>
      <c r="ER225" s="154"/>
      <c r="ES225" s="35"/>
      <c r="ET225" s="2"/>
      <c r="EU225" s="36"/>
      <c r="EV225" s="36"/>
      <c r="EW225" s="161"/>
      <c r="EX225" s="8"/>
      <c r="EY225" s="8"/>
      <c r="EZ225" s="8"/>
      <c r="FA225" s="8"/>
      <c r="FB225" s="8"/>
      <c r="FC225" s="26"/>
      <c r="FD225" s="26"/>
      <c r="FE225" s="1"/>
      <c r="FF225" s="27"/>
      <c r="FG225" s="151"/>
      <c r="FH225" s="31"/>
      <c r="FI225" s="31" t="s">
        <v>228</v>
      </c>
      <c r="FJ225" s="31"/>
      <c r="FK225" s="31"/>
      <c r="FL225" s="31"/>
      <c r="FM225" s="31"/>
      <c r="FN225" s="31"/>
      <c r="FO225" s="31"/>
      <c r="FP225" s="26"/>
    </row>
    <row r="226" spans="2:174" ht="13.9" customHeight="1" x14ac:dyDescent="0.2">
      <c r="B226" s="33"/>
      <c r="C226" s="123"/>
      <c r="D226" s="333" t="s">
        <v>5</v>
      </c>
      <c r="E226" s="344"/>
      <c r="F226" s="347" t="s">
        <v>397</v>
      </c>
      <c r="G226" s="347"/>
      <c r="H226" s="348"/>
      <c r="I226" s="347" t="s">
        <v>398</v>
      </c>
      <c r="J226" s="347"/>
      <c r="K226" s="348"/>
      <c r="L226" s="347" t="s">
        <v>399</v>
      </c>
      <c r="M226" s="347"/>
      <c r="N226" s="348"/>
      <c r="O226" s="351" t="s">
        <v>400</v>
      </c>
      <c r="P226" s="336"/>
      <c r="Q226" s="352"/>
      <c r="R226" s="351" t="s">
        <v>401</v>
      </c>
      <c r="S226" s="336"/>
      <c r="T226" s="352"/>
      <c r="U226" s="351" t="s">
        <v>402</v>
      </c>
      <c r="V226" s="336"/>
      <c r="W226" s="352"/>
      <c r="X226" s="348" t="s">
        <v>239</v>
      </c>
      <c r="Y226" s="356"/>
      <c r="Z226" s="357"/>
      <c r="AA226" s="39"/>
      <c r="AC226" s="33"/>
      <c r="AD226" s="123"/>
      <c r="AE226" s="333" t="s">
        <v>5</v>
      </c>
      <c r="AF226" s="344"/>
      <c r="AG226" s="347" t="str">
        <f>+F226</f>
        <v>3.2.2.0.0 
Descentralizado 41</v>
      </c>
      <c r="AH226" s="347"/>
      <c r="AI226" s="348"/>
      <c r="AJ226" s="347" t="str">
        <f>+I226</f>
        <v>3.2.2.0.0 
Descentralizado 42</v>
      </c>
      <c r="AK226" s="347"/>
      <c r="AL226" s="348"/>
      <c r="AM226" s="347" t="str">
        <f>+L226</f>
        <v>3.2.2.0.0 
Descentralizado 43</v>
      </c>
      <c r="AN226" s="347"/>
      <c r="AO226" s="348"/>
      <c r="AP226" s="347" t="str">
        <f>+O226</f>
        <v>3.2.2.0.0 
Descentralizado 44</v>
      </c>
      <c r="AQ226" s="347"/>
      <c r="AR226" s="348"/>
      <c r="AS226" s="347" t="str">
        <f>+R226</f>
        <v>3.2.2.0.0 
Descentralizado 45</v>
      </c>
      <c r="AT226" s="347"/>
      <c r="AU226" s="348"/>
      <c r="AV226" s="347" t="str">
        <f>+U226</f>
        <v>3.2.2.0.0 
Descentralizado 46</v>
      </c>
      <c r="AW226" s="347"/>
      <c r="AX226" s="348"/>
      <c r="AY226" s="348" t="s">
        <v>239</v>
      </c>
      <c r="AZ226" s="356"/>
      <c r="BA226" s="357"/>
      <c r="BB226" s="39"/>
      <c r="BD226" s="33"/>
      <c r="BE226" s="123"/>
      <c r="BF226" s="333" t="s">
        <v>5</v>
      </c>
      <c r="BG226" s="344"/>
      <c r="BH226" s="347" t="str">
        <f>+F226</f>
        <v>3.2.2.0.0 
Descentralizado 41</v>
      </c>
      <c r="BI226" s="347"/>
      <c r="BJ226" s="348"/>
      <c r="BK226" s="347" t="str">
        <f>+I226</f>
        <v>3.2.2.0.0 
Descentralizado 42</v>
      </c>
      <c r="BL226" s="347"/>
      <c r="BM226" s="348"/>
      <c r="BN226" s="347" t="str">
        <f>+L226</f>
        <v>3.2.2.0.0 
Descentralizado 43</v>
      </c>
      <c r="BO226" s="347"/>
      <c r="BP226" s="348"/>
      <c r="BQ226" s="347" t="str">
        <f>+O226</f>
        <v>3.2.2.0.0 
Descentralizado 44</v>
      </c>
      <c r="BR226" s="347"/>
      <c r="BS226" s="348"/>
      <c r="BT226" s="347" t="str">
        <f>+R226</f>
        <v>3.2.2.0.0 
Descentralizado 45</v>
      </c>
      <c r="BU226" s="347"/>
      <c r="BV226" s="348"/>
      <c r="BW226" s="347" t="str">
        <f>+U226</f>
        <v>3.2.2.0.0 
Descentralizado 46</v>
      </c>
      <c r="BX226" s="347"/>
      <c r="BY226" s="348"/>
      <c r="BZ226" s="348" t="s">
        <v>239</v>
      </c>
      <c r="CA226" s="356"/>
      <c r="CB226" s="357"/>
      <c r="CC226" s="39"/>
      <c r="CE226" s="168"/>
      <c r="CF226" s="138"/>
      <c r="CG226" s="329" t="s">
        <v>5</v>
      </c>
      <c r="CH226" s="329"/>
      <c r="CI226" s="37">
        <v>2016</v>
      </c>
      <c r="CJ226" s="37">
        <v>2015</v>
      </c>
      <c r="CK226" s="37">
        <v>2014</v>
      </c>
      <c r="CL226" s="142"/>
      <c r="CM226" s="329" t="s">
        <v>5</v>
      </c>
      <c r="CN226" s="329"/>
      <c r="CO226" s="37">
        <v>2016</v>
      </c>
      <c r="CP226" s="37">
        <v>2015</v>
      </c>
      <c r="CQ226" s="37">
        <v>2014</v>
      </c>
      <c r="CR226" s="38"/>
      <c r="CS226" s="169"/>
      <c r="CT226" s="104"/>
      <c r="CU226" s="170"/>
      <c r="CV226" s="138"/>
      <c r="CW226" s="329" t="s">
        <v>5</v>
      </c>
      <c r="CX226" s="329"/>
      <c r="CY226" s="37">
        <v>2016</v>
      </c>
      <c r="CZ226" s="37">
        <v>2015</v>
      </c>
      <c r="DA226" s="37">
        <v>2014</v>
      </c>
      <c r="DB226" s="142"/>
      <c r="DC226" s="329" t="s">
        <v>5</v>
      </c>
      <c r="DD226" s="329"/>
      <c r="DE226" s="37">
        <v>2016</v>
      </c>
      <c r="DF226" s="37">
        <v>2015</v>
      </c>
      <c r="DG226" s="37">
        <v>2014</v>
      </c>
      <c r="DH226" s="38"/>
      <c r="DI226" s="40"/>
      <c r="DJ226" s="104"/>
      <c r="DK226" s="170"/>
      <c r="DL226" s="138"/>
      <c r="DM226" s="329" t="s">
        <v>5</v>
      </c>
      <c r="DN226" s="329"/>
      <c r="DO226" s="37" t="s">
        <v>198</v>
      </c>
      <c r="DP226" s="37" t="s">
        <v>199</v>
      </c>
      <c r="DQ226" s="37" t="s">
        <v>198</v>
      </c>
      <c r="DR226" s="37" t="s">
        <v>199</v>
      </c>
      <c r="DS226" s="142"/>
      <c r="DT226" s="329" t="s">
        <v>5</v>
      </c>
      <c r="DU226" s="329"/>
      <c r="DV226" s="37" t="s">
        <v>198</v>
      </c>
      <c r="DW226" s="37" t="s">
        <v>199</v>
      </c>
      <c r="DX226" s="37" t="s">
        <v>198</v>
      </c>
      <c r="DY226" s="37" t="s">
        <v>199</v>
      </c>
      <c r="DZ226" s="38"/>
      <c r="EA226" s="40"/>
      <c r="EB226" s="104"/>
      <c r="EC226" s="170"/>
      <c r="ED226" s="155"/>
      <c r="EE226" s="311" t="s">
        <v>5</v>
      </c>
      <c r="EF226" s="311"/>
      <c r="EG226" s="37">
        <v>2016</v>
      </c>
      <c r="EH226" s="37">
        <v>2015</v>
      </c>
      <c r="EI226" s="162"/>
      <c r="EJ226" s="311" t="s">
        <v>5</v>
      </c>
      <c r="EK226" s="311"/>
      <c r="EL226" s="37">
        <v>2016</v>
      </c>
      <c r="EM226" s="37">
        <v>2015</v>
      </c>
      <c r="EN226" s="43"/>
      <c r="EO226" s="171"/>
      <c r="EP226" s="104"/>
      <c r="EQ226" s="170"/>
      <c r="ER226" s="155"/>
      <c r="ES226" s="311" t="s">
        <v>5</v>
      </c>
      <c r="ET226" s="311"/>
      <c r="EU226" s="37">
        <v>2016</v>
      </c>
      <c r="EV226" s="37">
        <v>2015</v>
      </c>
      <c r="EW226" s="162"/>
      <c r="EX226" s="311" t="s">
        <v>5</v>
      </c>
      <c r="EY226" s="311"/>
      <c r="EZ226" s="37">
        <v>2016</v>
      </c>
      <c r="FA226" s="37">
        <v>2015</v>
      </c>
      <c r="FB226" s="43"/>
      <c r="FC226" s="171"/>
      <c r="FD226" s="171"/>
      <c r="FE226" s="104"/>
      <c r="FF226" s="27"/>
      <c r="FG226" s="330"/>
      <c r="FH226" s="333" t="s">
        <v>5</v>
      </c>
      <c r="FI226" s="333"/>
      <c r="FJ226" s="336" t="s">
        <v>144</v>
      </c>
      <c r="FK226" s="336" t="s">
        <v>229</v>
      </c>
      <c r="FL226" s="336" t="s">
        <v>230</v>
      </c>
      <c r="FM226" s="336" t="s">
        <v>231</v>
      </c>
      <c r="FN226" s="336" t="s">
        <v>232</v>
      </c>
      <c r="FO226" s="339"/>
      <c r="FP226" s="26"/>
      <c r="FQ226" s="1"/>
      <c r="FR226" s="1"/>
    </row>
    <row r="227" spans="2:174" ht="27.6" customHeight="1" x14ac:dyDescent="0.2">
      <c r="B227" s="33"/>
      <c r="C227" s="124"/>
      <c r="D227" s="334"/>
      <c r="E227" s="345"/>
      <c r="F227" s="349"/>
      <c r="G227" s="349"/>
      <c r="H227" s="350"/>
      <c r="I227" s="349"/>
      <c r="J227" s="349"/>
      <c r="K227" s="350"/>
      <c r="L227" s="349"/>
      <c r="M227" s="349"/>
      <c r="N227" s="350"/>
      <c r="O227" s="353"/>
      <c r="P227" s="354"/>
      <c r="Q227" s="355"/>
      <c r="R227" s="353"/>
      <c r="S227" s="354"/>
      <c r="T227" s="355"/>
      <c r="U227" s="353"/>
      <c r="V227" s="354"/>
      <c r="W227" s="355"/>
      <c r="X227" s="350"/>
      <c r="Y227" s="358"/>
      <c r="Z227" s="359"/>
      <c r="AA227" s="39"/>
      <c r="AC227" s="33"/>
      <c r="AD227" s="124"/>
      <c r="AE227" s="334"/>
      <c r="AF227" s="345"/>
      <c r="AG227" s="349"/>
      <c r="AH227" s="349"/>
      <c r="AI227" s="350"/>
      <c r="AJ227" s="349"/>
      <c r="AK227" s="349"/>
      <c r="AL227" s="350"/>
      <c r="AM227" s="349"/>
      <c r="AN227" s="349"/>
      <c r="AO227" s="350"/>
      <c r="AP227" s="349"/>
      <c r="AQ227" s="349"/>
      <c r="AR227" s="350"/>
      <c r="AS227" s="349"/>
      <c r="AT227" s="349"/>
      <c r="AU227" s="350"/>
      <c r="AV227" s="349"/>
      <c r="AW227" s="349"/>
      <c r="AX227" s="350"/>
      <c r="AY227" s="350"/>
      <c r="AZ227" s="358"/>
      <c r="BA227" s="359"/>
      <c r="BB227" s="39"/>
      <c r="BD227" s="33"/>
      <c r="BE227" s="124"/>
      <c r="BF227" s="334"/>
      <c r="BG227" s="345"/>
      <c r="BH227" s="349"/>
      <c r="BI227" s="349"/>
      <c r="BJ227" s="350"/>
      <c r="BK227" s="349"/>
      <c r="BL227" s="349"/>
      <c r="BM227" s="350"/>
      <c r="BN227" s="349"/>
      <c r="BO227" s="349"/>
      <c r="BP227" s="350"/>
      <c r="BQ227" s="349"/>
      <c r="BR227" s="349"/>
      <c r="BS227" s="350"/>
      <c r="BT227" s="349"/>
      <c r="BU227" s="349"/>
      <c r="BV227" s="350"/>
      <c r="BW227" s="349"/>
      <c r="BX227" s="349"/>
      <c r="BY227" s="350"/>
      <c r="BZ227" s="350"/>
      <c r="CA227" s="358"/>
      <c r="CB227" s="359"/>
      <c r="CC227" s="39"/>
      <c r="CE227" s="33"/>
      <c r="CF227" s="126"/>
      <c r="CG227" s="197"/>
      <c r="CH227" s="197"/>
      <c r="CI227" s="41"/>
      <c r="CJ227" s="41"/>
      <c r="CK227" s="41"/>
      <c r="CL227" s="141"/>
      <c r="CM227" s="6"/>
      <c r="CN227" s="6"/>
      <c r="CO227" s="8"/>
      <c r="CP227" s="8"/>
      <c r="CQ227" s="8"/>
      <c r="CR227" s="42"/>
      <c r="CS227" s="26"/>
      <c r="CT227" s="1"/>
      <c r="CU227" s="27"/>
      <c r="CV227" s="153"/>
      <c r="CW227" s="29"/>
      <c r="CX227" s="29"/>
      <c r="CY227" s="29"/>
      <c r="CZ227" s="29"/>
      <c r="DA227" s="29"/>
      <c r="DB227" s="148"/>
      <c r="DC227" s="29"/>
      <c r="DD227" s="29"/>
      <c r="DE227" s="29"/>
      <c r="DF227" s="29"/>
      <c r="DG227" s="29"/>
      <c r="DH227" s="42"/>
      <c r="DI227" s="77"/>
      <c r="DJ227" s="1"/>
      <c r="DK227" s="27"/>
      <c r="DL227" s="153"/>
      <c r="DM227" s="29"/>
      <c r="DN227" s="29"/>
      <c r="DO227" s="29"/>
      <c r="DP227" s="29"/>
      <c r="DQ227" s="29"/>
      <c r="DR227" s="29"/>
      <c r="DS227" s="148"/>
      <c r="DT227" s="29"/>
      <c r="DU227" s="29"/>
      <c r="DV227" s="29"/>
      <c r="DW227" s="29"/>
      <c r="DX227" s="29"/>
      <c r="DY227" s="29"/>
      <c r="DZ227" s="42"/>
      <c r="EA227" s="77"/>
      <c r="EB227" s="1"/>
      <c r="EC227" s="27"/>
      <c r="ED227" s="156"/>
      <c r="EE227" s="6"/>
      <c r="EF227" s="197"/>
      <c r="EG227" s="5"/>
      <c r="EH227" s="5"/>
      <c r="EI227" s="154"/>
      <c r="EJ227" s="8"/>
      <c r="EK227" s="8"/>
      <c r="EL227" s="8"/>
      <c r="EM227" s="8"/>
      <c r="EN227" s="42"/>
      <c r="EO227" s="26"/>
      <c r="EP227" s="1"/>
      <c r="EQ227" s="27"/>
      <c r="ER227" s="156"/>
      <c r="ES227" s="6"/>
      <c r="ET227" s="197"/>
      <c r="EU227" s="5"/>
      <c r="EV227" s="5"/>
      <c r="EW227" s="154"/>
      <c r="EX227" s="8"/>
      <c r="EY227" s="8"/>
      <c r="EZ227" s="8"/>
      <c r="FA227" s="8"/>
      <c r="FB227" s="42"/>
      <c r="FC227" s="26"/>
      <c r="FD227" s="26"/>
      <c r="FE227" s="1"/>
      <c r="FF227" s="27"/>
      <c r="FG227" s="331"/>
      <c r="FH227" s="334"/>
      <c r="FI227" s="334"/>
      <c r="FJ227" s="337"/>
      <c r="FK227" s="337"/>
      <c r="FL227" s="337"/>
      <c r="FM227" s="337"/>
      <c r="FN227" s="337"/>
      <c r="FO227" s="340"/>
      <c r="FP227" s="26"/>
      <c r="FQ227" s="1"/>
      <c r="FR227" s="1"/>
    </row>
    <row r="228" spans="2:174" ht="13.9" customHeight="1" x14ac:dyDescent="0.2">
      <c r="B228" s="33"/>
      <c r="C228" s="125"/>
      <c r="D228" s="335"/>
      <c r="E228" s="346"/>
      <c r="F228" s="134">
        <v>2016</v>
      </c>
      <c r="G228" s="135">
        <v>2015</v>
      </c>
      <c r="H228" s="135">
        <v>2014</v>
      </c>
      <c r="I228" s="134">
        <v>2016</v>
      </c>
      <c r="J228" s="135">
        <v>2015</v>
      </c>
      <c r="K228" s="135">
        <v>2014</v>
      </c>
      <c r="L228" s="134">
        <v>2016</v>
      </c>
      <c r="M228" s="135">
        <v>2015</v>
      </c>
      <c r="N228" s="135">
        <v>2014</v>
      </c>
      <c r="O228" s="134">
        <v>2016</v>
      </c>
      <c r="P228" s="135">
        <v>2015</v>
      </c>
      <c r="Q228" s="135">
        <v>2014</v>
      </c>
      <c r="R228" s="134">
        <v>2016</v>
      </c>
      <c r="S228" s="135">
        <v>2015</v>
      </c>
      <c r="T228" s="135">
        <v>2014</v>
      </c>
      <c r="U228" s="134">
        <v>2016</v>
      </c>
      <c r="V228" s="135">
        <v>2015</v>
      </c>
      <c r="W228" s="135">
        <v>2014</v>
      </c>
      <c r="X228" s="134">
        <v>2016</v>
      </c>
      <c r="Y228" s="135">
        <v>2015</v>
      </c>
      <c r="Z228" s="136">
        <v>2014</v>
      </c>
      <c r="AA228" s="39"/>
      <c r="AC228" s="33"/>
      <c r="AD228" s="125"/>
      <c r="AE228" s="335"/>
      <c r="AF228" s="346"/>
      <c r="AG228" s="134">
        <v>2016</v>
      </c>
      <c r="AH228" s="135">
        <v>2015</v>
      </c>
      <c r="AI228" s="135">
        <v>2014</v>
      </c>
      <c r="AJ228" s="134">
        <v>2016</v>
      </c>
      <c r="AK228" s="135">
        <v>2015</v>
      </c>
      <c r="AL228" s="135">
        <v>2014</v>
      </c>
      <c r="AM228" s="134">
        <v>2016</v>
      </c>
      <c r="AN228" s="135">
        <v>2015</v>
      </c>
      <c r="AO228" s="135">
        <v>2014</v>
      </c>
      <c r="AP228" s="134">
        <v>2016</v>
      </c>
      <c r="AQ228" s="135">
        <v>2015</v>
      </c>
      <c r="AR228" s="135">
        <v>2014</v>
      </c>
      <c r="AS228" s="134">
        <v>2016</v>
      </c>
      <c r="AT228" s="135">
        <v>2015</v>
      </c>
      <c r="AU228" s="135">
        <v>2014</v>
      </c>
      <c r="AV228" s="134">
        <v>2016</v>
      </c>
      <c r="AW228" s="135">
        <v>2015</v>
      </c>
      <c r="AX228" s="135">
        <v>2014</v>
      </c>
      <c r="AY228" s="134">
        <v>2016</v>
      </c>
      <c r="AZ228" s="135">
        <v>2015</v>
      </c>
      <c r="BA228" s="136">
        <v>2014</v>
      </c>
      <c r="BB228" s="39"/>
      <c r="BD228" s="33"/>
      <c r="BE228" s="125"/>
      <c r="BF228" s="335"/>
      <c r="BG228" s="346"/>
      <c r="BH228" s="134">
        <v>2016</v>
      </c>
      <c r="BI228" s="135">
        <v>2015</v>
      </c>
      <c r="BJ228" s="135">
        <v>2014</v>
      </c>
      <c r="BK228" s="134">
        <v>2016</v>
      </c>
      <c r="BL228" s="135">
        <v>2015</v>
      </c>
      <c r="BM228" s="135">
        <v>2014</v>
      </c>
      <c r="BN228" s="134">
        <v>2016</v>
      </c>
      <c r="BO228" s="135">
        <v>2015</v>
      </c>
      <c r="BP228" s="135">
        <v>2014</v>
      </c>
      <c r="BQ228" s="134">
        <v>2016</v>
      </c>
      <c r="BR228" s="135">
        <v>2015</v>
      </c>
      <c r="BS228" s="135">
        <v>2014</v>
      </c>
      <c r="BT228" s="134">
        <v>2016</v>
      </c>
      <c r="BU228" s="135">
        <v>2015</v>
      </c>
      <c r="BV228" s="135">
        <v>2014</v>
      </c>
      <c r="BW228" s="134">
        <v>2016</v>
      </c>
      <c r="BX228" s="135">
        <v>2015</v>
      </c>
      <c r="BY228" s="135">
        <v>2014</v>
      </c>
      <c r="BZ228" s="134">
        <v>2016</v>
      </c>
      <c r="CA228" s="135">
        <v>2015</v>
      </c>
      <c r="CB228" s="136">
        <v>2014</v>
      </c>
      <c r="CC228" s="39"/>
      <c r="CE228" s="33"/>
      <c r="CF228" s="127"/>
      <c r="CG228" s="325" t="s">
        <v>6</v>
      </c>
      <c r="CH228" s="325"/>
      <c r="CI228" s="44">
        <f>CI229+CI239+CI243</f>
        <v>0</v>
      </c>
      <c r="CJ228" s="44">
        <f t="shared" ref="CJ228" si="608">CJ229+CJ239+CJ243</f>
        <v>0</v>
      </c>
      <c r="CK228" s="44">
        <f t="shared" ref="CK228" si="609">CK229+CK239+CK243</f>
        <v>0</v>
      </c>
      <c r="CL228" s="143"/>
      <c r="CM228" s="325" t="s">
        <v>7</v>
      </c>
      <c r="CN228" s="325"/>
      <c r="CO228" s="44">
        <f>CO229+CO234+CO245+CO250+CO257+CO265</f>
        <v>0</v>
      </c>
      <c r="CP228" s="44">
        <f t="shared" ref="CP228" si="610">CP229+CP234+CP245+CP250+CP257+CP265</f>
        <v>0</v>
      </c>
      <c r="CQ228" s="44">
        <f t="shared" ref="CQ228" si="611">CQ229+CQ234+CQ245+CQ250+CQ257+CQ265</f>
        <v>0</v>
      </c>
      <c r="CR228" s="45"/>
      <c r="CS228" s="46"/>
      <c r="CT228" s="1"/>
      <c r="CU228" s="27"/>
      <c r="CV228" s="130"/>
      <c r="CW228" s="322" t="s">
        <v>102</v>
      </c>
      <c r="CX228" s="322"/>
      <c r="CY228" s="47">
        <f>CY229+CY240</f>
        <v>0</v>
      </c>
      <c r="CZ228" s="47">
        <f t="shared" ref="CZ228" si="612">CZ229+CZ240</f>
        <v>0</v>
      </c>
      <c r="DA228" s="47">
        <f t="shared" ref="DA228" si="613">DA229+DA240</f>
        <v>0</v>
      </c>
      <c r="DB228" s="143"/>
      <c r="DC228" s="322" t="s">
        <v>103</v>
      </c>
      <c r="DD228" s="322"/>
      <c r="DE228" s="47">
        <f>DE229+DE240</f>
        <v>0</v>
      </c>
      <c r="DF228" s="47">
        <f t="shared" ref="DF228" si="614">DF229+DF240</f>
        <v>0</v>
      </c>
      <c r="DG228" s="47">
        <f t="shared" ref="DG228" si="615">DG229+DG240</f>
        <v>0</v>
      </c>
      <c r="DH228" s="42"/>
      <c r="DI228" s="77"/>
      <c r="DJ228" s="1"/>
      <c r="DK228" s="27"/>
      <c r="DL228" s="130"/>
      <c r="DM228" s="322" t="s">
        <v>102</v>
      </c>
      <c r="DN228" s="322"/>
      <c r="DO228" s="49">
        <f>IF((CY228-CZ228)&gt;0,0,-CY228+CZ228)</f>
        <v>0</v>
      </c>
      <c r="DP228" s="49">
        <f>IF((CY228-CZ228)&gt;0,+CY228-CZ228,0)</f>
        <v>0</v>
      </c>
      <c r="DQ228" s="49">
        <f>IF((CZ228-DA228)&gt;0,0,-CZ228+DA228)</f>
        <v>0</v>
      </c>
      <c r="DR228" s="49">
        <f>IF((CZ228-DA228)&gt;0,+CZ228-DA228,0)</f>
        <v>0</v>
      </c>
      <c r="DS228" s="143"/>
      <c r="DT228" s="322" t="s">
        <v>103</v>
      </c>
      <c r="DU228" s="322"/>
      <c r="DV228" s="49">
        <f>IF((DE228-DF228)&gt;0,+DE228-DF228,0)</f>
        <v>0</v>
      </c>
      <c r="DW228" s="49">
        <f>IF((DE228-DF228)&gt;0,0,-DE228+DF228)</f>
        <v>0</v>
      </c>
      <c r="DX228" s="49">
        <f>IF((DF228-DG228)&gt;0,+DF228-DG228,0)</f>
        <v>0</v>
      </c>
      <c r="DY228" s="49">
        <f>IF((DF228-DG228)&gt;0,0,-DF228+DG228)</f>
        <v>0</v>
      </c>
      <c r="DZ228" s="42"/>
      <c r="EA228" s="77"/>
      <c r="EB228" s="1"/>
      <c r="EC228" s="27"/>
      <c r="ED228" s="157"/>
      <c r="EE228" s="200"/>
      <c r="EF228" s="3"/>
      <c r="EG228" s="52"/>
      <c r="EH228" s="52"/>
      <c r="EI228" s="160"/>
      <c r="EJ228" s="8"/>
      <c r="EK228" s="8"/>
      <c r="EL228" s="8"/>
      <c r="EM228" s="8"/>
      <c r="EN228" s="42"/>
      <c r="EO228" s="26"/>
      <c r="EP228" s="1"/>
      <c r="EQ228" s="27"/>
      <c r="ER228" s="157"/>
      <c r="ES228" s="200"/>
      <c r="ET228" s="3"/>
      <c r="EU228" s="52"/>
      <c r="EV228" s="52"/>
      <c r="EW228" s="160"/>
      <c r="EX228" s="8"/>
      <c r="EY228" s="8"/>
      <c r="EZ228" s="8"/>
      <c r="FA228" s="8"/>
      <c r="FB228" s="42"/>
      <c r="FC228" s="26"/>
      <c r="FD228" s="26"/>
      <c r="FE228" s="1"/>
      <c r="FF228" s="27"/>
      <c r="FG228" s="332"/>
      <c r="FH228" s="335"/>
      <c r="FI228" s="335"/>
      <c r="FJ228" s="338"/>
      <c r="FK228" s="338"/>
      <c r="FL228" s="338"/>
      <c r="FM228" s="338"/>
      <c r="FN228" s="338"/>
      <c r="FO228" s="341"/>
      <c r="FP228" s="26"/>
      <c r="FQ228" s="1"/>
      <c r="FR228" s="1"/>
    </row>
    <row r="229" spans="2:174" ht="13.9" customHeight="1" x14ac:dyDescent="0.2">
      <c r="B229" s="33"/>
      <c r="C229" s="126"/>
      <c r="D229" s="327"/>
      <c r="E229" s="327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  <c r="W229" s="206"/>
      <c r="X229" s="207"/>
      <c r="Y229" s="206"/>
      <c r="Z229" s="208"/>
      <c r="AA229" s="26"/>
      <c r="AC229" s="33"/>
      <c r="AD229" s="126"/>
      <c r="AE229" s="328"/>
      <c r="AF229" s="328"/>
      <c r="AG229" s="254"/>
      <c r="AH229" s="254"/>
      <c r="AI229" s="254"/>
      <c r="AJ229" s="206"/>
      <c r="AK229" s="206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7"/>
      <c r="AZ229" s="206"/>
      <c r="BA229" s="208"/>
      <c r="BB229" s="26"/>
      <c r="BD229" s="33"/>
      <c r="BE229" s="126"/>
      <c r="BF229" s="328"/>
      <c r="BG229" s="328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  <c r="BZ229" s="207"/>
      <c r="CA229" s="206"/>
      <c r="CB229" s="208"/>
      <c r="CC229" s="26"/>
      <c r="CE229" s="33"/>
      <c r="CF229" s="127"/>
      <c r="CG229" s="322" t="s">
        <v>8</v>
      </c>
      <c r="CH229" s="322"/>
      <c r="CI229" s="50">
        <f>SUM(CI230:CI237)</f>
        <v>0</v>
      </c>
      <c r="CJ229" s="50">
        <f t="shared" ref="CJ229" si="616">SUM(CJ230:CJ237)</f>
        <v>0</v>
      </c>
      <c r="CK229" s="50">
        <f t="shared" ref="CK229" si="617">SUM(CK230:CK237)</f>
        <v>0</v>
      </c>
      <c r="CL229" s="143"/>
      <c r="CM229" s="325" t="s">
        <v>9</v>
      </c>
      <c r="CN229" s="325"/>
      <c r="CO229" s="50">
        <f>SUM(CO230:CO232)</f>
        <v>0</v>
      </c>
      <c r="CP229" s="50">
        <f t="shared" ref="CP229" si="618">SUM(CP230:CP232)</f>
        <v>0</v>
      </c>
      <c r="CQ229" s="50">
        <f t="shared" ref="CQ229" si="619">SUM(CQ230:CQ232)</f>
        <v>0</v>
      </c>
      <c r="CR229" s="51"/>
      <c r="CS229" s="26"/>
      <c r="CT229" s="1"/>
      <c r="CU229" s="27"/>
      <c r="CV229" s="130"/>
      <c r="CW229" s="308" t="s">
        <v>104</v>
      </c>
      <c r="CX229" s="308"/>
      <c r="CY229" s="47">
        <f>SUM(CY230:CY236)</f>
        <v>0</v>
      </c>
      <c r="CZ229" s="47">
        <f t="shared" ref="CZ229" si="620">SUM(CZ230:CZ236)</f>
        <v>0</v>
      </c>
      <c r="DA229" s="47">
        <f t="shared" ref="DA229" si="621">SUM(DA230:DA236)</f>
        <v>0</v>
      </c>
      <c r="DB229" s="143"/>
      <c r="DC229" s="308" t="s">
        <v>105</v>
      </c>
      <c r="DD229" s="308"/>
      <c r="DE229" s="47">
        <f>SUM(DE230:DE237)</f>
        <v>0</v>
      </c>
      <c r="DF229" s="47">
        <f t="shared" ref="DF229" si="622">SUM(DF230:DF237)</f>
        <v>0</v>
      </c>
      <c r="DG229" s="47">
        <f t="shared" ref="DG229" si="623">SUM(DG230:DG237)</f>
        <v>0</v>
      </c>
      <c r="DH229" s="42"/>
      <c r="DI229" s="77"/>
      <c r="DJ229" s="1"/>
      <c r="DK229" s="27"/>
      <c r="DL229" s="130"/>
      <c r="DM229" s="308" t="s">
        <v>104</v>
      </c>
      <c r="DN229" s="308"/>
      <c r="DO229" s="49">
        <f t="shared" ref="DO229:DO236" si="624">IF((CY229-CZ229)&gt;0,0,-CY229+CZ229)</f>
        <v>0</v>
      </c>
      <c r="DP229" s="49">
        <f t="shared" ref="DP229:DP236" si="625">IF((CY229-CZ229)&gt;0,+CY229-CZ229,0)</f>
        <v>0</v>
      </c>
      <c r="DQ229" s="49">
        <f t="shared" ref="DQ229:DQ236" si="626">IF((CZ229-DA229)&gt;0,0,-CZ229+DA229)</f>
        <v>0</v>
      </c>
      <c r="DR229" s="49">
        <f t="shared" ref="DR229:DR236" si="627">IF((CZ229-DA229)&gt;0,+CZ229-DA229,0)</f>
        <v>0</v>
      </c>
      <c r="DS229" s="143"/>
      <c r="DT229" s="308" t="s">
        <v>105</v>
      </c>
      <c r="DU229" s="308"/>
      <c r="DV229" s="49">
        <f t="shared" ref="DV229:DV237" si="628">IF((DE229-DF229)&gt;0,+DE229-DF229,0)</f>
        <v>0</v>
      </c>
      <c r="DW229" s="49">
        <f t="shared" ref="DW229:DW237" si="629">IF((DE229-DF229)&gt;0,0,-DE229+DF229)</f>
        <v>0</v>
      </c>
      <c r="DX229" s="49">
        <f t="shared" ref="DX229:DX237" si="630">IF((DF229-DG229)&gt;0,+DF229-DG229,0)</f>
        <v>0</v>
      </c>
      <c r="DY229" s="49">
        <f t="shared" ref="DY229:DY237" si="631">IF((DF229-DG229)&gt;0,0,-DF229+DG229)</f>
        <v>0</v>
      </c>
      <c r="DZ229" s="42"/>
      <c r="EA229" s="77"/>
      <c r="EB229" s="1"/>
      <c r="EC229" s="27"/>
      <c r="ED229" s="157"/>
      <c r="EE229" s="312" t="s">
        <v>226</v>
      </c>
      <c r="EF229" s="312"/>
      <c r="EG229" s="52"/>
      <c r="EH229" s="52"/>
      <c r="EI229" s="160"/>
      <c r="EJ229" s="312" t="s">
        <v>201</v>
      </c>
      <c r="EK229" s="312"/>
      <c r="EL229" s="52"/>
      <c r="EM229" s="52"/>
      <c r="EN229" s="42"/>
      <c r="EO229" s="26"/>
      <c r="EP229" s="1"/>
      <c r="EQ229" s="27"/>
      <c r="ER229" s="157"/>
      <c r="ES229" s="312" t="s">
        <v>226</v>
      </c>
      <c r="ET229" s="312"/>
      <c r="EU229" s="52"/>
      <c r="EV229" s="52"/>
      <c r="EW229" s="160"/>
      <c r="EX229" s="312" t="s">
        <v>201</v>
      </c>
      <c r="EY229" s="312"/>
      <c r="EZ229" s="52"/>
      <c r="FA229" s="52"/>
      <c r="FB229" s="42"/>
      <c r="FC229" s="26"/>
      <c r="FD229" s="26"/>
      <c r="FE229" s="1"/>
      <c r="FF229" s="27"/>
      <c r="FG229" s="157"/>
      <c r="FH229" s="55"/>
      <c r="FI229" s="195"/>
      <c r="FJ229" s="56"/>
      <c r="FK229" s="57"/>
      <c r="FL229" s="200"/>
      <c r="FM229" s="200"/>
      <c r="FN229" s="55"/>
      <c r="FO229" s="58"/>
      <c r="FP229" s="26"/>
      <c r="FQ229" s="1"/>
      <c r="FR229" s="1"/>
    </row>
    <row r="230" spans="2:174" ht="13.9" customHeight="1" x14ac:dyDescent="0.2">
      <c r="B230" s="33"/>
      <c r="C230" s="127">
        <v>4000</v>
      </c>
      <c r="D230" s="233" t="s">
        <v>6</v>
      </c>
      <c r="E230" s="233"/>
      <c r="F230" s="210">
        <f>+F231+F240+F243</f>
        <v>0</v>
      </c>
      <c r="G230" s="210">
        <f t="shared" ref="G230" si="632">+G231+G240+G243</f>
        <v>0</v>
      </c>
      <c r="H230" s="210">
        <f t="shared" ref="H230" si="633">+H231+H240+H243</f>
        <v>0</v>
      </c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21">
        <f t="shared" ref="X230:X261" si="634">+F230+I230+L230+O230+R230+U230</f>
        <v>0</v>
      </c>
      <c r="Y230" s="210">
        <f t="shared" ref="Y230:Y261" si="635">+G230+J230+M230+P230+S230+V230</f>
        <v>0</v>
      </c>
      <c r="Z230" s="212">
        <f t="shared" ref="Z230:Z261" si="636">+H230+K230+N230+Q230+T230+W230</f>
        <v>0</v>
      </c>
      <c r="AA230" s="46"/>
      <c r="AC230" s="27"/>
      <c r="AD230" s="131">
        <v>1000</v>
      </c>
      <c r="AE230" s="232" t="s">
        <v>469</v>
      </c>
      <c r="AF230" s="232"/>
      <c r="AG230" s="235">
        <f>+AG231+AG239</f>
        <v>0</v>
      </c>
      <c r="AH230" s="235">
        <f t="shared" ref="AH230" si="637">+AH231+AH239</f>
        <v>0</v>
      </c>
      <c r="AI230" s="235">
        <f t="shared" ref="AI230" si="638">+AI231+AI239</f>
        <v>0</v>
      </c>
      <c r="AJ230" s="235"/>
      <c r="AK230" s="235"/>
      <c r="AL230" s="235"/>
      <c r="AM230" s="210"/>
      <c r="AN230" s="210"/>
      <c r="AO230" s="210"/>
      <c r="AP230" s="210"/>
      <c r="AQ230" s="210"/>
      <c r="AR230" s="210"/>
      <c r="AS230" s="210"/>
      <c r="AT230" s="210"/>
      <c r="AU230" s="210"/>
      <c r="AV230" s="210"/>
      <c r="AW230" s="210"/>
      <c r="AX230" s="210"/>
      <c r="AY230" s="221">
        <f t="shared" ref="AY230:AY279" si="639">+AG230+AJ230+AM230+AP230+AS230+AV230</f>
        <v>0</v>
      </c>
      <c r="AZ230" s="210">
        <f t="shared" ref="AZ230:AZ279" si="640">+AH230+AK230+AN230+AQ230+AT230+AW230</f>
        <v>0</v>
      </c>
      <c r="BA230" s="212">
        <f t="shared" ref="BA230:BA279" si="641">+AI230+AL230+AO230+AR230+AU230+AX230</f>
        <v>0</v>
      </c>
      <c r="BB230" s="46"/>
      <c r="BD230" s="27"/>
      <c r="BE230" s="131"/>
      <c r="BF230" s="232" t="s">
        <v>513</v>
      </c>
      <c r="BG230" s="232"/>
      <c r="BH230" s="235"/>
      <c r="BI230" s="235"/>
      <c r="BJ230" s="235"/>
      <c r="BK230" s="235"/>
      <c r="BL230" s="235"/>
      <c r="BM230" s="235"/>
      <c r="BN230" s="210"/>
      <c r="BO230" s="210"/>
      <c r="BP230" s="210"/>
      <c r="BQ230" s="210"/>
      <c r="BR230" s="210"/>
      <c r="BS230" s="210"/>
      <c r="BT230" s="210"/>
      <c r="BU230" s="210"/>
      <c r="BV230" s="210"/>
      <c r="BW230" s="210"/>
      <c r="BX230" s="210"/>
      <c r="BY230" s="210"/>
      <c r="BZ230" s="221">
        <f t="shared" ref="BZ230:BZ285" si="642">+BH230+BK230+BN230+BQ230+BT230+BW230</f>
        <v>0</v>
      </c>
      <c r="CA230" s="210">
        <f t="shared" ref="CA230:CA285" si="643">+BI230+BL230+BO230+BR230+BU230+BX230</f>
        <v>0</v>
      </c>
      <c r="CB230" s="212">
        <f t="shared" ref="CB230:CB285" si="644">+BJ230+BM230+BP230+BS230+BV230+BY230</f>
        <v>0</v>
      </c>
      <c r="CC230" s="46"/>
      <c r="CE230" s="33"/>
      <c r="CF230" s="126" t="s">
        <v>60</v>
      </c>
      <c r="CG230" s="319" t="s">
        <v>10</v>
      </c>
      <c r="CH230" s="319"/>
      <c r="CI230" s="54">
        <f t="shared" ref="CI230:CK237" si="645">+X232</f>
        <v>0</v>
      </c>
      <c r="CJ230" s="54">
        <f t="shared" si="645"/>
        <v>0</v>
      </c>
      <c r="CK230" s="54">
        <f t="shared" si="645"/>
        <v>0</v>
      </c>
      <c r="CL230" s="143" t="s">
        <v>75</v>
      </c>
      <c r="CM230" s="319" t="s">
        <v>11</v>
      </c>
      <c r="CN230" s="319"/>
      <c r="CO230" s="54">
        <f t="shared" ref="CO230:CQ232" si="646">+X251</f>
        <v>0</v>
      </c>
      <c r="CP230" s="54">
        <f t="shared" si="646"/>
        <v>0</v>
      </c>
      <c r="CQ230" s="54">
        <f t="shared" si="646"/>
        <v>0</v>
      </c>
      <c r="CR230" s="51"/>
      <c r="CS230" s="26"/>
      <c r="CT230" s="1"/>
      <c r="CU230" s="27"/>
      <c r="CV230" s="130" t="s">
        <v>158</v>
      </c>
      <c r="CW230" s="319" t="s">
        <v>106</v>
      </c>
      <c r="CX230" s="319"/>
      <c r="CY230" s="54">
        <f t="shared" ref="CY230:DA236" si="647">+AY232</f>
        <v>0</v>
      </c>
      <c r="CZ230" s="54">
        <f t="shared" si="647"/>
        <v>0</v>
      </c>
      <c r="DA230" s="54">
        <f t="shared" si="647"/>
        <v>0</v>
      </c>
      <c r="DB230" s="143" t="s">
        <v>174</v>
      </c>
      <c r="DC230" s="319" t="s">
        <v>107</v>
      </c>
      <c r="DD230" s="319"/>
      <c r="DE230" s="54">
        <f t="shared" ref="DE230:DG237" si="648">+AY251</f>
        <v>0</v>
      </c>
      <c r="DF230" s="54">
        <f t="shared" si="648"/>
        <v>0</v>
      </c>
      <c r="DG230" s="54">
        <f t="shared" si="648"/>
        <v>0</v>
      </c>
      <c r="DH230" s="42"/>
      <c r="DI230" s="77"/>
      <c r="DJ230" s="1"/>
      <c r="DK230" s="27"/>
      <c r="DL230" s="130" t="s">
        <v>158</v>
      </c>
      <c r="DM230" s="319" t="s">
        <v>106</v>
      </c>
      <c r="DN230" s="319"/>
      <c r="DO230" s="54">
        <f t="shared" si="624"/>
        <v>0</v>
      </c>
      <c r="DP230" s="54">
        <f t="shared" si="625"/>
        <v>0</v>
      </c>
      <c r="DQ230" s="54">
        <f t="shared" si="626"/>
        <v>0</v>
      </c>
      <c r="DR230" s="54">
        <f t="shared" si="627"/>
        <v>0</v>
      </c>
      <c r="DS230" s="143" t="s">
        <v>174</v>
      </c>
      <c r="DT230" s="319" t="s">
        <v>107</v>
      </c>
      <c r="DU230" s="319"/>
      <c r="DV230" s="54">
        <f t="shared" si="628"/>
        <v>0</v>
      </c>
      <c r="DW230" s="54">
        <f t="shared" si="629"/>
        <v>0</v>
      </c>
      <c r="DX230" s="54">
        <f t="shared" si="630"/>
        <v>0</v>
      </c>
      <c r="DY230" s="54">
        <f t="shared" si="631"/>
        <v>0</v>
      </c>
      <c r="DZ230" s="42"/>
      <c r="EA230" s="77"/>
      <c r="EB230" s="1"/>
      <c r="EC230" s="27"/>
      <c r="ED230" s="157"/>
      <c r="EE230" s="200"/>
      <c r="EF230" s="200"/>
      <c r="EG230" s="52"/>
      <c r="EH230" s="52"/>
      <c r="EI230" s="160"/>
      <c r="EJ230" s="200"/>
      <c r="EK230" s="3"/>
      <c r="EL230" s="52"/>
      <c r="EM230" s="52"/>
      <c r="EN230" s="42"/>
      <c r="EO230" s="26"/>
      <c r="EP230" s="1"/>
      <c r="EQ230" s="27"/>
      <c r="ER230" s="157"/>
      <c r="ES230" s="200"/>
      <c r="ET230" s="200"/>
      <c r="EU230" s="52"/>
      <c r="EV230" s="52"/>
      <c r="EW230" s="160"/>
      <c r="EX230" s="200"/>
      <c r="EY230" s="3"/>
      <c r="EZ230" s="52"/>
      <c r="FA230" s="52"/>
      <c r="FB230" s="42"/>
      <c r="FC230" s="26"/>
      <c r="FD230" s="26"/>
      <c r="FE230" s="1"/>
      <c r="FF230" s="27"/>
      <c r="FG230" s="130" t="s">
        <v>195</v>
      </c>
      <c r="FH230" s="322" t="s">
        <v>152</v>
      </c>
      <c r="FI230" s="322"/>
      <c r="FJ230" s="176"/>
      <c r="FK230" s="173">
        <f>+DF262</f>
        <v>0</v>
      </c>
      <c r="FL230" s="173">
        <f>+DE262-DF262</f>
        <v>0</v>
      </c>
      <c r="FM230" s="60">
        <v>0</v>
      </c>
      <c r="FN230" s="61"/>
      <c r="FO230" s="58"/>
      <c r="FP230" s="26"/>
      <c r="FQ230" s="1"/>
      <c r="FR230" s="1"/>
    </row>
    <row r="231" spans="2:174" ht="13.9" customHeight="1" x14ac:dyDescent="0.2">
      <c r="B231" s="33"/>
      <c r="C231" s="127">
        <v>4100</v>
      </c>
      <c r="D231" s="233" t="s">
        <v>425</v>
      </c>
      <c r="E231" s="233"/>
      <c r="F231" s="210">
        <f>SUM(F232:F239)</f>
        <v>0</v>
      </c>
      <c r="G231" s="210">
        <f t="shared" ref="G231" si="649">SUM(G232:G239)</f>
        <v>0</v>
      </c>
      <c r="H231" s="210">
        <f t="shared" ref="H231" si="650">SUM(H232:H239)</f>
        <v>0</v>
      </c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21">
        <f t="shared" si="634"/>
        <v>0</v>
      </c>
      <c r="Y231" s="210">
        <f t="shared" si="635"/>
        <v>0</v>
      </c>
      <c r="Z231" s="212">
        <f t="shared" si="636"/>
        <v>0</v>
      </c>
      <c r="AA231" s="26"/>
      <c r="AC231" s="27"/>
      <c r="AD231" s="131">
        <v>1100</v>
      </c>
      <c r="AE231" s="232" t="s">
        <v>470</v>
      </c>
      <c r="AF231" s="232"/>
      <c r="AG231" s="235">
        <f>SUM(AG232:AG238)</f>
        <v>0</v>
      </c>
      <c r="AH231" s="235">
        <f t="shared" ref="AH231" si="651">SUM(AH232:AH238)</f>
        <v>0</v>
      </c>
      <c r="AI231" s="235">
        <f t="shared" ref="AI231" si="652">SUM(AI232:AI238)</f>
        <v>0</v>
      </c>
      <c r="AJ231" s="235"/>
      <c r="AK231" s="235"/>
      <c r="AL231" s="235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21">
        <f t="shared" si="639"/>
        <v>0</v>
      </c>
      <c r="AZ231" s="210">
        <f t="shared" si="640"/>
        <v>0</v>
      </c>
      <c r="BA231" s="212">
        <f t="shared" si="641"/>
        <v>0</v>
      </c>
      <c r="BB231" s="26"/>
      <c r="BD231" s="27"/>
      <c r="BE231" s="131"/>
      <c r="BF231" s="232" t="s">
        <v>514</v>
      </c>
      <c r="BG231" s="232"/>
      <c r="BH231" s="235">
        <f>SUM(BH232:BH242)</f>
        <v>0</v>
      </c>
      <c r="BI231" s="235">
        <f t="shared" ref="BI231" si="653">SUM(BI232:BI242)</f>
        <v>0</v>
      </c>
      <c r="BJ231" s="235">
        <f t="shared" ref="BJ231" si="654">SUM(BJ232:BJ242)</f>
        <v>0</v>
      </c>
      <c r="BK231" s="235"/>
      <c r="BL231" s="235"/>
      <c r="BM231" s="235"/>
      <c r="BN231" s="210"/>
      <c r="BO231" s="210"/>
      <c r="BP231" s="210"/>
      <c r="BQ231" s="210"/>
      <c r="BR231" s="210"/>
      <c r="BS231" s="210"/>
      <c r="BT231" s="210"/>
      <c r="BU231" s="210"/>
      <c r="BV231" s="210"/>
      <c r="BW231" s="210"/>
      <c r="BX231" s="210"/>
      <c r="BY231" s="210"/>
      <c r="BZ231" s="221">
        <f t="shared" si="642"/>
        <v>0</v>
      </c>
      <c r="CA231" s="210">
        <f t="shared" si="643"/>
        <v>0</v>
      </c>
      <c r="CB231" s="212">
        <f t="shared" si="644"/>
        <v>0</v>
      </c>
      <c r="CC231" s="26"/>
      <c r="CE231" s="33"/>
      <c r="CF231" s="126" t="s">
        <v>61</v>
      </c>
      <c r="CG231" s="319" t="s">
        <v>12</v>
      </c>
      <c r="CH231" s="319"/>
      <c r="CI231" s="54">
        <f t="shared" si="645"/>
        <v>0</v>
      </c>
      <c r="CJ231" s="54">
        <f t="shared" si="645"/>
        <v>0</v>
      </c>
      <c r="CK231" s="54">
        <f t="shared" si="645"/>
        <v>0</v>
      </c>
      <c r="CL231" s="143" t="s">
        <v>76</v>
      </c>
      <c r="CM231" s="319" t="s">
        <v>13</v>
      </c>
      <c r="CN231" s="319"/>
      <c r="CO231" s="54">
        <f t="shared" si="646"/>
        <v>0</v>
      </c>
      <c r="CP231" s="54">
        <f t="shared" si="646"/>
        <v>0</v>
      </c>
      <c r="CQ231" s="54">
        <f t="shared" si="646"/>
        <v>0</v>
      </c>
      <c r="CR231" s="51"/>
      <c r="CS231" s="26"/>
      <c r="CT231" s="1"/>
      <c r="CU231" s="27"/>
      <c r="CV231" s="130" t="s">
        <v>159</v>
      </c>
      <c r="CW231" s="319" t="s">
        <v>108</v>
      </c>
      <c r="CX231" s="319"/>
      <c r="CY231" s="54">
        <f t="shared" si="647"/>
        <v>0</v>
      </c>
      <c r="CZ231" s="54">
        <f t="shared" si="647"/>
        <v>0</v>
      </c>
      <c r="DA231" s="54">
        <f t="shared" si="647"/>
        <v>0</v>
      </c>
      <c r="DB231" s="143" t="s">
        <v>175</v>
      </c>
      <c r="DC231" s="319" t="s">
        <v>109</v>
      </c>
      <c r="DD231" s="319"/>
      <c r="DE231" s="54">
        <f t="shared" si="648"/>
        <v>0</v>
      </c>
      <c r="DF231" s="54">
        <f t="shared" si="648"/>
        <v>0</v>
      </c>
      <c r="DG231" s="54">
        <f t="shared" si="648"/>
        <v>0</v>
      </c>
      <c r="DH231" s="42"/>
      <c r="DI231" s="77"/>
      <c r="DJ231" s="1"/>
      <c r="DK231" s="27"/>
      <c r="DL231" s="130" t="s">
        <v>159</v>
      </c>
      <c r="DM231" s="319" t="s">
        <v>108</v>
      </c>
      <c r="DN231" s="319"/>
      <c r="DO231" s="54">
        <f t="shared" si="624"/>
        <v>0</v>
      </c>
      <c r="DP231" s="54">
        <f t="shared" si="625"/>
        <v>0</v>
      </c>
      <c r="DQ231" s="54">
        <f t="shared" si="626"/>
        <v>0</v>
      </c>
      <c r="DR231" s="54">
        <f t="shared" si="627"/>
        <v>0</v>
      </c>
      <c r="DS231" s="143" t="s">
        <v>175</v>
      </c>
      <c r="DT231" s="319" t="s">
        <v>109</v>
      </c>
      <c r="DU231" s="319"/>
      <c r="DV231" s="54">
        <f t="shared" si="628"/>
        <v>0</v>
      </c>
      <c r="DW231" s="54">
        <f t="shared" si="629"/>
        <v>0</v>
      </c>
      <c r="DX231" s="54">
        <f t="shared" si="630"/>
        <v>0</v>
      </c>
      <c r="DY231" s="54">
        <f t="shared" si="631"/>
        <v>0</v>
      </c>
      <c r="DZ231" s="42"/>
      <c r="EA231" s="77"/>
      <c r="EB231" s="1"/>
      <c r="EC231" s="27"/>
      <c r="ED231" s="157"/>
      <c r="EE231" s="279" t="s">
        <v>198</v>
      </c>
      <c r="EF231" s="279"/>
      <c r="EG231" s="50">
        <f>SUM(EG232:EG242)</f>
        <v>0</v>
      </c>
      <c r="EH231" s="50">
        <f t="shared" ref="EH231" si="655">SUM(EH232:EH242)</f>
        <v>0</v>
      </c>
      <c r="EI231" s="160"/>
      <c r="EJ231" s="279" t="s">
        <v>198</v>
      </c>
      <c r="EK231" s="279"/>
      <c r="EL231" s="50">
        <f>SUM(EL232:EL234)</f>
        <v>0</v>
      </c>
      <c r="EM231" s="50">
        <f t="shared" ref="EM231" si="656">SUM(EM232:EM234)</f>
        <v>0</v>
      </c>
      <c r="EN231" s="42"/>
      <c r="EO231" s="26"/>
      <c r="EP231" s="1"/>
      <c r="EQ231" s="27"/>
      <c r="ER231" s="157"/>
      <c r="ES231" s="279" t="s">
        <v>198</v>
      </c>
      <c r="ET231" s="279"/>
      <c r="EU231" s="50">
        <f>SUM(EU232:EU242)</f>
        <v>0</v>
      </c>
      <c r="EV231" s="50">
        <f t="shared" ref="EV231" si="657">SUM(EV232:EV242)</f>
        <v>0</v>
      </c>
      <c r="EW231" s="160"/>
      <c r="EX231" s="279" t="s">
        <v>198</v>
      </c>
      <c r="EY231" s="279"/>
      <c r="EZ231" s="50">
        <f>SUM(EZ232:EZ234)</f>
        <v>0</v>
      </c>
      <c r="FA231" s="50">
        <f t="shared" ref="FA231" si="658">SUM(FA232:FA234)</f>
        <v>0</v>
      </c>
      <c r="FB231" s="42"/>
      <c r="FC231" s="26"/>
      <c r="FD231" s="26"/>
      <c r="FE231" s="1"/>
      <c r="FF231" s="27"/>
      <c r="FG231" s="165"/>
      <c r="FH231" s="196"/>
      <c r="FI231" s="56"/>
      <c r="FJ231" s="177"/>
      <c r="FK231" s="177"/>
      <c r="FL231" s="177"/>
      <c r="FM231" s="62"/>
      <c r="FN231" s="62"/>
      <c r="FO231" s="58"/>
      <c r="FP231" s="26"/>
      <c r="FQ231" s="1"/>
      <c r="FR231" s="1"/>
    </row>
    <row r="232" spans="2:174" ht="13.9" customHeight="1" x14ac:dyDescent="0.2">
      <c r="B232" s="33"/>
      <c r="C232" s="126">
        <v>4110</v>
      </c>
      <c r="D232" s="234" t="s">
        <v>10</v>
      </c>
      <c r="E232" s="234"/>
      <c r="F232" s="215">
        <v>0</v>
      </c>
      <c r="G232" s="215">
        <v>0</v>
      </c>
      <c r="H232" s="215">
        <v>0</v>
      </c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6">
        <f t="shared" si="634"/>
        <v>0</v>
      </c>
      <c r="Y232" s="224">
        <f t="shared" si="635"/>
        <v>0</v>
      </c>
      <c r="Z232" s="226">
        <f t="shared" si="636"/>
        <v>0</v>
      </c>
      <c r="AA232" s="26"/>
      <c r="AC232" s="27"/>
      <c r="AD232" s="130">
        <v>1110</v>
      </c>
      <c r="AE232" s="223" t="s">
        <v>471</v>
      </c>
      <c r="AF232" s="223"/>
      <c r="AG232" s="215">
        <v>0</v>
      </c>
      <c r="AH232" s="215">
        <v>0</v>
      </c>
      <c r="AI232" s="215">
        <v>0</v>
      </c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6">
        <f t="shared" si="639"/>
        <v>0</v>
      </c>
      <c r="AZ232" s="224">
        <f t="shared" si="640"/>
        <v>0</v>
      </c>
      <c r="BA232" s="226">
        <f t="shared" si="641"/>
        <v>0</v>
      </c>
      <c r="BB232" s="26"/>
      <c r="BD232" s="27"/>
      <c r="BE232" s="130">
        <v>4110</v>
      </c>
      <c r="BF232" s="223" t="s">
        <v>10</v>
      </c>
      <c r="BG232" s="223"/>
      <c r="BH232" s="215">
        <v>0</v>
      </c>
      <c r="BI232" s="215">
        <v>0</v>
      </c>
      <c r="BJ232" s="215">
        <v>0</v>
      </c>
      <c r="BK232" s="215"/>
      <c r="BL232" s="215"/>
      <c r="BM232" s="215"/>
      <c r="BN232" s="215"/>
      <c r="BO232" s="215"/>
      <c r="BP232" s="215"/>
      <c r="BQ232" s="215"/>
      <c r="BR232" s="215"/>
      <c r="BS232" s="215"/>
      <c r="BT232" s="215"/>
      <c r="BU232" s="215"/>
      <c r="BV232" s="215"/>
      <c r="BW232" s="215"/>
      <c r="BX232" s="215"/>
      <c r="BY232" s="215"/>
      <c r="BZ232" s="216">
        <f t="shared" si="642"/>
        <v>0</v>
      </c>
      <c r="CA232" s="224">
        <f t="shared" si="643"/>
        <v>0</v>
      </c>
      <c r="CB232" s="226">
        <f t="shared" si="644"/>
        <v>0</v>
      </c>
      <c r="CC232" s="26"/>
      <c r="CE232" s="33"/>
      <c r="CF232" s="126" t="s">
        <v>62</v>
      </c>
      <c r="CG232" s="319" t="s">
        <v>14</v>
      </c>
      <c r="CH232" s="319"/>
      <c r="CI232" s="54">
        <f t="shared" si="645"/>
        <v>0</v>
      </c>
      <c r="CJ232" s="54">
        <f t="shared" si="645"/>
        <v>0</v>
      </c>
      <c r="CK232" s="54">
        <f t="shared" si="645"/>
        <v>0</v>
      </c>
      <c r="CL232" s="143" t="s">
        <v>77</v>
      </c>
      <c r="CM232" s="319" t="s">
        <v>15</v>
      </c>
      <c r="CN232" s="319"/>
      <c r="CO232" s="54">
        <f t="shared" si="646"/>
        <v>0</v>
      </c>
      <c r="CP232" s="54">
        <f t="shared" si="646"/>
        <v>0</v>
      </c>
      <c r="CQ232" s="54">
        <f t="shared" si="646"/>
        <v>0</v>
      </c>
      <c r="CR232" s="51"/>
      <c r="CS232" s="26"/>
      <c r="CT232" s="1"/>
      <c r="CU232" s="27"/>
      <c r="CV232" s="130" t="s">
        <v>160</v>
      </c>
      <c r="CW232" s="319" t="s">
        <v>110</v>
      </c>
      <c r="CX232" s="319"/>
      <c r="CY232" s="54">
        <f t="shared" si="647"/>
        <v>0</v>
      </c>
      <c r="CZ232" s="54">
        <f t="shared" si="647"/>
        <v>0</v>
      </c>
      <c r="DA232" s="54">
        <f t="shared" si="647"/>
        <v>0</v>
      </c>
      <c r="DB232" s="143" t="s">
        <v>176</v>
      </c>
      <c r="DC232" s="319" t="s">
        <v>111</v>
      </c>
      <c r="DD232" s="319"/>
      <c r="DE232" s="54">
        <f t="shared" si="648"/>
        <v>0</v>
      </c>
      <c r="DF232" s="54">
        <f t="shared" si="648"/>
        <v>0</v>
      </c>
      <c r="DG232" s="54">
        <f t="shared" si="648"/>
        <v>0</v>
      </c>
      <c r="DH232" s="42"/>
      <c r="DI232" s="77"/>
      <c r="DJ232" s="1"/>
      <c r="DK232" s="27"/>
      <c r="DL232" s="130" t="s">
        <v>160</v>
      </c>
      <c r="DM232" s="319" t="s">
        <v>110</v>
      </c>
      <c r="DN232" s="319"/>
      <c r="DO232" s="54">
        <f t="shared" si="624"/>
        <v>0</v>
      </c>
      <c r="DP232" s="54">
        <f t="shared" si="625"/>
        <v>0</v>
      </c>
      <c r="DQ232" s="54">
        <f t="shared" si="626"/>
        <v>0</v>
      </c>
      <c r="DR232" s="54">
        <f t="shared" si="627"/>
        <v>0</v>
      </c>
      <c r="DS232" s="143" t="s">
        <v>176</v>
      </c>
      <c r="DT232" s="319" t="s">
        <v>111</v>
      </c>
      <c r="DU232" s="319"/>
      <c r="DV232" s="54">
        <f t="shared" si="628"/>
        <v>0</v>
      </c>
      <c r="DW232" s="54">
        <f t="shared" si="629"/>
        <v>0</v>
      </c>
      <c r="DX232" s="54">
        <f t="shared" si="630"/>
        <v>0</v>
      </c>
      <c r="DY232" s="54">
        <f t="shared" si="631"/>
        <v>0</v>
      </c>
      <c r="DZ232" s="42"/>
      <c r="EA232" s="77"/>
      <c r="EB232" s="1"/>
      <c r="EC232" s="27"/>
      <c r="ED232" s="126" t="s">
        <v>60</v>
      </c>
      <c r="EE232" s="1"/>
      <c r="EF232" s="4" t="s">
        <v>10</v>
      </c>
      <c r="EG232" s="54">
        <f>+CI230</f>
        <v>0</v>
      </c>
      <c r="EH232" s="54">
        <f t="shared" ref="EH232:EH239" si="659">+CJ230</f>
        <v>0</v>
      </c>
      <c r="EI232" s="160"/>
      <c r="EJ232" s="200"/>
      <c r="EK232" s="9" t="s">
        <v>129</v>
      </c>
      <c r="EL232" s="54">
        <v>0</v>
      </c>
      <c r="EM232" s="54">
        <v>0</v>
      </c>
      <c r="EN232" s="42"/>
      <c r="EO232" s="26"/>
      <c r="EP232" s="1"/>
      <c r="EQ232" s="27"/>
      <c r="ER232" s="126" t="s">
        <v>60</v>
      </c>
      <c r="ES232" s="1"/>
      <c r="ET232" s="4" t="s">
        <v>10</v>
      </c>
      <c r="EU232" s="54">
        <f t="shared" ref="EU232:EU242" si="660">+BZ232</f>
        <v>0</v>
      </c>
      <c r="EV232" s="54">
        <f t="shared" ref="EV232:EV242" si="661">+CA232</f>
        <v>0</v>
      </c>
      <c r="EW232" s="160"/>
      <c r="EX232" s="200"/>
      <c r="EY232" s="9" t="s">
        <v>129</v>
      </c>
      <c r="EZ232" s="54">
        <f t="shared" ref="EZ232:FA234" si="662">+BZ263</f>
        <v>0</v>
      </c>
      <c r="FA232" s="54">
        <f t="shared" si="662"/>
        <v>0</v>
      </c>
      <c r="FB232" s="42"/>
      <c r="FC232" s="26"/>
      <c r="FD232" s="26"/>
      <c r="FE232" s="1"/>
      <c r="FF232" s="27"/>
      <c r="FG232" s="165"/>
      <c r="FH232" s="322" t="s">
        <v>233</v>
      </c>
      <c r="FI232" s="322"/>
      <c r="FJ232" s="178">
        <f>SUM(FJ233:FJ235)</f>
        <v>0</v>
      </c>
      <c r="FK232" s="178"/>
      <c r="FL232" s="178"/>
      <c r="FM232" s="67">
        <f>SUM(FM233:FM235)</f>
        <v>0</v>
      </c>
      <c r="FN232" s="67">
        <f>SUM(FJ232:FM232)</f>
        <v>0</v>
      </c>
      <c r="FO232" s="58"/>
      <c r="FP232" s="26"/>
      <c r="FQ232" s="1"/>
      <c r="FR232" s="1"/>
    </row>
    <row r="233" spans="2:174" ht="13.9" customHeight="1" x14ac:dyDescent="0.2">
      <c r="B233" s="33"/>
      <c r="C233" s="126">
        <v>4120</v>
      </c>
      <c r="D233" s="234" t="s">
        <v>426</v>
      </c>
      <c r="E233" s="234"/>
      <c r="F233" s="215">
        <v>0</v>
      </c>
      <c r="G233" s="215">
        <v>0</v>
      </c>
      <c r="H233" s="215">
        <v>0</v>
      </c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6">
        <f t="shared" si="634"/>
        <v>0</v>
      </c>
      <c r="Y233" s="224">
        <f t="shared" si="635"/>
        <v>0</v>
      </c>
      <c r="Z233" s="226">
        <f t="shared" si="636"/>
        <v>0</v>
      </c>
      <c r="AA233" s="26"/>
      <c r="AC233" s="27"/>
      <c r="AD233" s="130">
        <v>1120</v>
      </c>
      <c r="AE233" s="223" t="s">
        <v>472</v>
      </c>
      <c r="AF233" s="223"/>
      <c r="AG233" s="215">
        <v>0</v>
      </c>
      <c r="AH233" s="215">
        <v>0</v>
      </c>
      <c r="AI233" s="215">
        <v>0</v>
      </c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6">
        <f t="shared" si="639"/>
        <v>0</v>
      </c>
      <c r="AZ233" s="224">
        <f t="shared" si="640"/>
        <v>0</v>
      </c>
      <c r="BA233" s="226">
        <f t="shared" si="641"/>
        <v>0</v>
      </c>
      <c r="BB233" s="26"/>
      <c r="BD233" s="27"/>
      <c r="BE233" s="130">
        <v>4120</v>
      </c>
      <c r="BF233" s="223" t="s">
        <v>203</v>
      </c>
      <c r="BG233" s="223"/>
      <c r="BH233" s="215">
        <v>0</v>
      </c>
      <c r="BI233" s="215">
        <v>0</v>
      </c>
      <c r="BJ233" s="215">
        <v>0</v>
      </c>
      <c r="BK233" s="215"/>
      <c r="BL233" s="215"/>
      <c r="BM233" s="215"/>
      <c r="BN233" s="215"/>
      <c r="BO233" s="215"/>
      <c r="BP233" s="215"/>
      <c r="BQ233" s="215"/>
      <c r="BR233" s="215"/>
      <c r="BS233" s="215"/>
      <c r="BT233" s="215"/>
      <c r="BU233" s="215"/>
      <c r="BV233" s="215"/>
      <c r="BW233" s="215"/>
      <c r="BX233" s="215"/>
      <c r="BY233" s="215"/>
      <c r="BZ233" s="216">
        <f t="shared" si="642"/>
        <v>0</v>
      </c>
      <c r="CA233" s="224">
        <f t="shared" si="643"/>
        <v>0</v>
      </c>
      <c r="CB233" s="226">
        <f t="shared" si="644"/>
        <v>0</v>
      </c>
      <c r="CC233" s="26"/>
      <c r="CE233" s="33"/>
      <c r="CF233" s="126" t="s">
        <v>63</v>
      </c>
      <c r="CG233" s="319" t="s">
        <v>16</v>
      </c>
      <c r="CH233" s="319"/>
      <c r="CI233" s="54">
        <f t="shared" si="645"/>
        <v>0</v>
      </c>
      <c r="CJ233" s="54">
        <f t="shared" si="645"/>
        <v>0</v>
      </c>
      <c r="CK233" s="54">
        <f t="shared" si="645"/>
        <v>0</v>
      </c>
      <c r="CL233" s="143"/>
      <c r="CM233" s="195"/>
      <c r="CN233" s="200"/>
      <c r="CO233" s="66"/>
      <c r="CP233" s="66"/>
      <c r="CQ233" s="66"/>
      <c r="CR233" s="51"/>
      <c r="CS233" s="26"/>
      <c r="CT233" s="1"/>
      <c r="CU233" s="27"/>
      <c r="CV233" s="130" t="s">
        <v>161</v>
      </c>
      <c r="CW233" s="319" t="s">
        <v>112</v>
      </c>
      <c r="CX233" s="319"/>
      <c r="CY233" s="54">
        <f t="shared" si="647"/>
        <v>0</v>
      </c>
      <c r="CZ233" s="54">
        <f t="shared" si="647"/>
        <v>0</v>
      </c>
      <c r="DA233" s="54">
        <f t="shared" si="647"/>
        <v>0</v>
      </c>
      <c r="DB233" s="143" t="s">
        <v>177</v>
      </c>
      <c r="DC233" s="319" t="s">
        <v>113</v>
      </c>
      <c r="DD233" s="319"/>
      <c r="DE233" s="54">
        <f t="shared" si="648"/>
        <v>0</v>
      </c>
      <c r="DF233" s="54">
        <f t="shared" si="648"/>
        <v>0</v>
      </c>
      <c r="DG233" s="54">
        <f t="shared" si="648"/>
        <v>0</v>
      </c>
      <c r="DH233" s="42"/>
      <c r="DI233" s="77"/>
      <c r="DJ233" s="1"/>
      <c r="DK233" s="27"/>
      <c r="DL233" s="130" t="s">
        <v>161</v>
      </c>
      <c r="DM233" s="319" t="s">
        <v>112</v>
      </c>
      <c r="DN233" s="319"/>
      <c r="DO233" s="54">
        <f t="shared" si="624"/>
        <v>0</v>
      </c>
      <c r="DP233" s="54">
        <f t="shared" si="625"/>
        <v>0</v>
      </c>
      <c r="DQ233" s="54">
        <f t="shared" si="626"/>
        <v>0</v>
      </c>
      <c r="DR233" s="54">
        <f t="shared" si="627"/>
        <v>0</v>
      </c>
      <c r="DS233" s="143" t="s">
        <v>177</v>
      </c>
      <c r="DT233" s="319" t="s">
        <v>113</v>
      </c>
      <c r="DU233" s="319"/>
      <c r="DV233" s="54">
        <f t="shared" si="628"/>
        <v>0</v>
      </c>
      <c r="DW233" s="54">
        <f t="shared" si="629"/>
        <v>0</v>
      </c>
      <c r="DX233" s="54">
        <f t="shared" si="630"/>
        <v>0</v>
      </c>
      <c r="DY233" s="54">
        <f t="shared" si="631"/>
        <v>0</v>
      </c>
      <c r="DZ233" s="42"/>
      <c r="EA233" s="77"/>
      <c r="EB233" s="1"/>
      <c r="EC233" s="27"/>
      <c r="ED233" s="126" t="s">
        <v>61</v>
      </c>
      <c r="EE233" s="1"/>
      <c r="EF233" s="4" t="s">
        <v>203</v>
      </c>
      <c r="EG233" s="54">
        <f t="shared" ref="EG233:EG239" si="663">+CI231</f>
        <v>0</v>
      </c>
      <c r="EH233" s="54">
        <f t="shared" si="659"/>
        <v>0</v>
      </c>
      <c r="EI233" s="160"/>
      <c r="EJ233" s="200"/>
      <c r="EK233" s="9" t="s">
        <v>131</v>
      </c>
      <c r="EL233" s="54">
        <v>0</v>
      </c>
      <c r="EM233" s="54">
        <v>0</v>
      </c>
      <c r="EN233" s="42"/>
      <c r="EO233" s="26"/>
      <c r="EP233" s="1"/>
      <c r="EQ233" s="27"/>
      <c r="ER233" s="126" t="s">
        <v>61</v>
      </c>
      <c r="ES233" s="1"/>
      <c r="ET233" s="4" t="s">
        <v>203</v>
      </c>
      <c r="EU233" s="54">
        <f t="shared" si="660"/>
        <v>0</v>
      </c>
      <c r="EV233" s="54">
        <f t="shared" si="661"/>
        <v>0</v>
      </c>
      <c r="EW233" s="160"/>
      <c r="EX233" s="200"/>
      <c r="EY233" s="9" t="s">
        <v>131</v>
      </c>
      <c r="EZ233" s="54">
        <f t="shared" si="662"/>
        <v>0</v>
      </c>
      <c r="FA233" s="54">
        <f t="shared" si="662"/>
        <v>0</v>
      </c>
      <c r="FB233" s="42"/>
      <c r="FC233" s="26"/>
      <c r="FD233" s="26"/>
      <c r="FE233" s="1"/>
      <c r="FF233" s="27"/>
      <c r="FG233" s="130" t="s">
        <v>188</v>
      </c>
      <c r="FH233" s="319" t="s">
        <v>220</v>
      </c>
      <c r="FI233" s="319"/>
      <c r="FJ233" s="173">
        <f>+DF253</f>
        <v>0</v>
      </c>
      <c r="FK233" s="179"/>
      <c r="FL233" s="179"/>
      <c r="FM233" s="68">
        <v>0</v>
      </c>
      <c r="FN233" s="62">
        <f t="shared" ref="FN233:FN235" si="664">SUM(FJ233:FM233)</f>
        <v>0</v>
      </c>
      <c r="FO233" s="58"/>
      <c r="FP233" s="26"/>
      <c r="FQ233" s="1"/>
      <c r="FR233" s="1"/>
    </row>
    <row r="234" spans="2:174" ht="13.9" customHeight="1" x14ac:dyDescent="0.2">
      <c r="B234" s="33"/>
      <c r="C234" s="126">
        <v>4130</v>
      </c>
      <c r="D234" s="234" t="s">
        <v>204</v>
      </c>
      <c r="E234" s="234"/>
      <c r="F234" s="215">
        <v>0</v>
      </c>
      <c r="G234" s="215">
        <v>0</v>
      </c>
      <c r="H234" s="215">
        <v>0</v>
      </c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6">
        <f t="shared" si="634"/>
        <v>0</v>
      </c>
      <c r="Y234" s="224">
        <f t="shared" si="635"/>
        <v>0</v>
      </c>
      <c r="Z234" s="226">
        <f t="shared" si="636"/>
        <v>0</v>
      </c>
      <c r="AA234" s="26"/>
      <c r="AC234" s="27"/>
      <c r="AD234" s="130">
        <v>1130</v>
      </c>
      <c r="AE234" s="223" t="s">
        <v>473</v>
      </c>
      <c r="AF234" s="223"/>
      <c r="AG234" s="215">
        <v>0</v>
      </c>
      <c r="AH234" s="215">
        <v>0</v>
      </c>
      <c r="AI234" s="215">
        <v>0</v>
      </c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6">
        <f t="shared" si="639"/>
        <v>0</v>
      </c>
      <c r="AZ234" s="224">
        <f t="shared" si="640"/>
        <v>0</v>
      </c>
      <c r="BA234" s="226">
        <f t="shared" si="641"/>
        <v>0</v>
      </c>
      <c r="BB234" s="26"/>
      <c r="BD234" s="27"/>
      <c r="BE234" s="130">
        <v>4130</v>
      </c>
      <c r="BF234" s="223" t="s">
        <v>204</v>
      </c>
      <c r="BG234" s="223"/>
      <c r="BH234" s="215">
        <v>0</v>
      </c>
      <c r="BI234" s="215">
        <v>0</v>
      </c>
      <c r="BJ234" s="215">
        <v>0</v>
      </c>
      <c r="BK234" s="215"/>
      <c r="BL234" s="215"/>
      <c r="BM234" s="215"/>
      <c r="BN234" s="215"/>
      <c r="BO234" s="215"/>
      <c r="BP234" s="215"/>
      <c r="BQ234" s="215"/>
      <c r="BR234" s="215"/>
      <c r="BS234" s="215"/>
      <c r="BT234" s="215"/>
      <c r="BU234" s="215"/>
      <c r="BV234" s="215"/>
      <c r="BW234" s="215"/>
      <c r="BX234" s="215"/>
      <c r="BY234" s="215"/>
      <c r="BZ234" s="216">
        <f t="shared" si="642"/>
        <v>0</v>
      </c>
      <c r="CA234" s="224">
        <f t="shared" si="643"/>
        <v>0</v>
      </c>
      <c r="CB234" s="226">
        <f t="shared" si="644"/>
        <v>0</v>
      </c>
      <c r="CC234" s="26"/>
      <c r="CE234" s="33"/>
      <c r="CF234" s="126" t="s">
        <v>64</v>
      </c>
      <c r="CG234" s="319" t="s">
        <v>17</v>
      </c>
      <c r="CH234" s="319"/>
      <c r="CI234" s="54">
        <f t="shared" si="645"/>
        <v>0</v>
      </c>
      <c r="CJ234" s="54">
        <f t="shared" si="645"/>
        <v>0</v>
      </c>
      <c r="CK234" s="54">
        <f t="shared" si="645"/>
        <v>0</v>
      </c>
      <c r="CL234" s="143"/>
      <c r="CM234" s="325" t="s">
        <v>18</v>
      </c>
      <c r="CN234" s="325"/>
      <c r="CO234" s="50">
        <f>SUM(CO235:CO243)</f>
        <v>0</v>
      </c>
      <c r="CP234" s="50">
        <f t="shared" ref="CP234" si="665">SUM(CP235:CP243)</f>
        <v>0</v>
      </c>
      <c r="CQ234" s="50">
        <f t="shared" ref="CQ234" si="666">SUM(CQ235:CQ243)</f>
        <v>0</v>
      </c>
      <c r="CR234" s="51"/>
      <c r="CS234" s="26"/>
      <c r="CT234" s="1"/>
      <c r="CU234" s="27"/>
      <c r="CV234" s="130" t="s">
        <v>162</v>
      </c>
      <c r="CW234" s="319" t="s">
        <v>114</v>
      </c>
      <c r="CX234" s="319"/>
      <c r="CY234" s="54">
        <f t="shared" si="647"/>
        <v>0</v>
      </c>
      <c r="CZ234" s="54">
        <f t="shared" si="647"/>
        <v>0</v>
      </c>
      <c r="DA234" s="54">
        <f t="shared" si="647"/>
        <v>0</v>
      </c>
      <c r="DB234" s="143" t="s">
        <v>178</v>
      </c>
      <c r="DC234" s="319" t="s">
        <v>115</v>
      </c>
      <c r="DD234" s="319"/>
      <c r="DE234" s="54">
        <f t="shared" si="648"/>
        <v>0</v>
      </c>
      <c r="DF234" s="54">
        <f t="shared" si="648"/>
        <v>0</v>
      </c>
      <c r="DG234" s="54">
        <f t="shared" si="648"/>
        <v>0</v>
      </c>
      <c r="DH234" s="42"/>
      <c r="DI234" s="77"/>
      <c r="DJ234" s="1"/>
      <c r="DK234" s="27"/>
      <c r="DL234" s="130" t="s">
        <v>162</v>
      </c>
      <c r="DM234" s="319" t="s">
        <v>114</v>
      </c>
      <c r="DN234" s="319"/>
      <c r="DO234" s="54">
        <f t="shared" si="624"/>
        <v>0</v>
      </c>
      <c r="DP234" s="54">
        <f t="shared" si="625"/>
        <v>0</v>
      </c>
      <c r="DQ234" s="54">
        <f t="shared" si="626"/>
        <v>0</v>
      </c>
      <c r="DR234" s="54">
        <f t="shared" si="627"/>
        <v>0</v>
      </c>
      <c r="DS234" s="143" t="s">
        <v>178</v>
      </c>
      <c r="DT234" s="319" t="s">
        <v>115</v>
      </c>
      <c r="DU234" s="319"/>
      <c r="DV234" s="54">
        <f t="shared" si="628"/>
        <v>0</v>
      </c>
      <c r="DW234" s="54">
        <f t="shared" si="629"/>
        <v>0</v>
      </c>
      <c r="DX234" s="54">
        <f t="shared" si="630"/>
        <v>0</v>
      </c>
      <c r="DY234" s="54">
        <f t="shared" si="631"/>
        <v>0</v>
      </c>
      <c r="DZ234" s="42"/>
      <c r="EA234" s="77"/>
      <c r="EB234" s="1"/>
      <c r="EC234" s="27"/>
      <c r="ED234" s="126" t="s">
        <v>62</v>
      </c>
      <c r="EE234" s="1"/>
      <c r="EF234" s="4" t="s">
        <v>204</v>
      </c>
      <c r="EG234" s="54">
        <f t="shared" si="663"/>
        <v>0</v>
      </c>
      <c r="EH234" s="54">
        <f t="shared" si="659"/>
        <v>0</v>
      </c>
      <c r="EI234" s="163" t="s">
        <v>188</v>
      </c>
      <c r="EJ234" s="1"/>
      <c r="EK234" s="9" t="s">
        <v>205</v>
      </c>
      <c r="EL234" s="173">
        <f>+DV253-DW253</f>
        <v>0</v>
      </c>
      <c r="EM234" s="173">
        <f>+DX253-DY253</f>
        <v>0</v>
      </c>
      <c r="EN234" s="42"/>
      <c r="EO234" s="26"/>
      <c r="EP234" s="1"/>
      <c r="EQ234" s="27"/>
      <c r="ER234" s="126" t="s">
        <v>62</v>
      </c>
      <c r="ES234" s="1"/>
      <c r="ET234" s="4" t="s">
        <v>204</v>
      </c>
      <c r="EU234" s="54">
        <f t="shared" si="660"/>
        <v>0</v>
      </c>
      <c r="EV234" s="54">
        <f t="shared" si="661"/>
        <v>0</v>
      </c>
      <c r="EW234" s="163" t="s">
        <v>188</v>
      </c>
      <c r="EX234" s="1"/>
      <c r="EY234" s="9" t="s">
        <v>205</v>
      </c>
      <c r="EZ234" s="54">
        <f t="shared" si="662"/>
        <v>0</v>
      </c>
      <c r="FA234" s="54">
        <f t="shared" si="662"/>
        <v>0</v>
      </c>
      <c r="FB234" s="42"/>
      <c r="FC234" s="26"/>
      <c r="FD234" s="26"/>
      <c r="FE234" s="1"/>
      <c r="FF234" s="27"/>
      <c r="FG234" s="130" t="s">
        <v>189</v>
      </c>
      <c r="FH234" s="319" t="s">
        <v>145</v>
      </c>
      <c r="FI234" s="319"/>
      <c r="FJ234" s="173">
        <f t="shared" ref="FJ234:FJ235" si="667">+DF254</f>
        <v>0</v>
      </c>
      <c r="FK234" s="179"/>
      <c r="FL234" s="179"/>
      <c r="FM234" s="68">
        <v>0</v>
      </c>
      <c r="FN234" s="62">
        <f t="shared" si="664"/>
        <v>0</v>
      </c>
      <c r="FO234" s="58"/>
      <c r="FP234" s="26"/>
      <c r="FQ234" s="1"/>
      <c r="FR234" s="1"/>
    </row>
    <row r="235" spans="2:174" ht="11.45" customHeight="1" x14ac:dyDescent="0.2">
      <c r="B235" s="33"/>
      <c r="C235" s="126">
        <v>4140</v>
      </c>
      <c r="D235" s="234" t="s">
        <v>16</v>
      </c>
      <c r="E235" s="234"/>
      <c r="F235" s="215">
        <v>0</v>
      </c>
      <c r="G235" s="215">
        <v>0</v>
      </c>
      <c r="H235" s="215">
        <v>0</v>
      </c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6">
        <f t="shared" si="634"/>
        <v>0</v>
      </c>
      <c r="Y235" s="224">
        <f t="shared" si="635"/>
        <v>0</v>
      </c>
      <c r="Z235" s="226">
        <f t="shared" si="636"/>
        <v>0</v>
      </c>
      <c r="AA235" s="26"/>
      <c r="AC235" s="27"/>
      <c r="AD235" s="130">
        <v>1140</v>
      </c>
      <c r="AE235" s="223" t="s">
        <v>249</v>
      </c>
      <c r="AF235" s="223"/>
      <c r="AG235" s="215">
        <v>0</v>
      </c>
      <c r="AH235" s="215">
        <v>0</v>
      </c>
      <c r="AI235" s="215">
        <v>0</v>
      </c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6">
        <f t="shared" si="639"/>
        <v>0</v>
      </c>
      <c r="AZ235" s="224">
        <f t="shared" si="640"/>
        <v>0</v>
      </c>
      <c r="BA235" s="226">
        <f t="shared" si="641"/>
        <v>0</v>
      </c>
      <c r="BB235" s="26"/>
      <c r="BD235" s="27"/>
      <c r="BE235" s="130">
        <v>4140</v>
      </c>
      <c r="BF235" s="223" t="s">
        <v>16</v>
      </c>
      <c r="BG235" s="223"/>
      <c r="BH235" s="215">
        <v>0</v>
      </c>
      <c r="BI235" s="215">
        <v>0</v>
      </c>
      <c r="BJ235" s="215">
        <v>0</v>
      </c>
      <c r="BK235" s="215"/>
      <c r="BL235" s="215"/>
      <c r="BM235" s="215"/>
      <c r="BN235" s="215"/>
      <c r="BO235" s="215"/>
      <c r="BP235" s="215"/>
      <c r="BQ235" s="215"/>
      <c r="BR235" s="215"/>
      <c r="BS235" s="215"/>
      <c r="BT235" s="215"/>
      <c r="BU235" s="215"/>
      <c r="BV235" s="215"/>
      <c r="BW235" s="215"/>
      <c r="BX235" s="215"/>
      <c r="BY235" s="215"/>
      <c r="BZ235" s="216">
        <f t="shared" si="642"/>
        <v>0</v>
      </c>
      <c r="CA235" s="224">
        <f t="shared" si="643"/>
        <v>0</v>
      </c>
      <c r="CB235" s="226">
        <f t="shared" si="644"/>
        <v>0</v>
      </c>
      <c r="CC235" s="26"/>
      <c r="CE235" s="33"/>
      <c r="CF235" s="126" t="s">
        <v>65</v>
      </c>
      <c r="CG235" s="319" t="s">
        <v>19</v>
      </c>
      <c r="CH235" s="319"/>
      <c r="CI235" s="54">
        <f t="shared" si="645"/>
        <v>0</v>
      </c>
      <c r="CJ235" s="54">
        <f t="shared" si="645"/>
        <v>0</v>
      </c>
      <c r="CK235" s="54">
        <f t="shared" si="645"/>
        <v>0</v>
      </c>
      <c r="CL235" s="143" t="s">
        <v>78</v>
      </c>
      <c r="CM235" s="319" t="s">
        <v>20</v>
      </c>
      <c r="CN235" s="319"/>
      <c r="CO235" s="173">
        <f t="shared" ref="CO235:CO243" si="668">+X255</f>
        <v>0</v>
      </c>
      <c r="CP235" s="173">
        <f t="shared" ref="CP235:CP243" si="669">+Y255</f>
        <v>0</v>
      </c>
      <c r="CQ235" s="173">
        <f t="shared" ref="CQ235:CQ243" si="670">+Z255</f>
        <v>0</v>
      </c>
      <c r="CR235" s="51"/>
      <c r="CS235" s="26"/>
      <c r="CT235" s="1"/>
      <c r="CU235" s="27"/>
      <c r="CV235" s="130" t="s">
        <v>163</v>
      </c>
      <c r="CW235" s="319" t="s">
        <v>116</v>
      </c>
      <c r="CX235" s="319"/>
      <c r="CY235" s="54">
        <f t="shared" si="647"/>
        <v>0</v>
      </c>
      <c r="CZ235" s="54">
        <f t="shared" si="647"/>
        <v>0</v>
      </c>
      <c r="DA235" s="54">
        <f t="shared" si="647"/>
        <v>0</v>
      </c>
      <c r="DB235" s="143" t="s">
        <v>179</v>
      </c>
      <c r="DC235" s="321" t="s">
        <v>117</v>
      </c>
      <c r="DD235" s="321"/>
      <c r="DE235" s="54">
        <f t="shared" si="648"/>
        <v>0</v>
      </c>
      <c r="DF235" s="54">
        <f t="shared" si="648"/>
        <v>0</v>
      </c>
      <c r="DG235" s="54">
        <f t="shared" si="648"/>
        <v>0</v>
      </c>
      <c r="DH235" s="42"/>
      <c r="DI235" s="77"/>
      <c r="DJ235" s="1"/>
      <c r="DK235" s="27"/>
      <c r="DL235" s="130" t="s">
        <v>163</v>
      </c>
      <c r="DM235" s="319" t="s">
        <v>116</v>
      </c>
      <c r="DN235" s="319"/>
      <c r="DO235" s="54">
        <f t="shared" si="624"/>
        <v>0</v>
      </c>
      <c r="DP235" s="54">
        <f t="shared" si="625"/>
        <v>0</v>
      </c>
      <c r="DQ235" s="54">
        <f t="shared" si="626"/>
        <v>0</v>
      </c>
      <c r="DR235" s="54">
        <f t="shared" si="627"/>
        <v>0</v>
      </c>
      <c r="DS235" s="143" t="s">
        <v>179</v>
      </c>
      <c r="DT235" s="321" t="s">
        <v>117</v>
      </c>
      <c r="DU235" s="321"/>
      <c r="DV235" s="54">
        <f t="shared" si="628"/>
        <v>0</v>
      </c>
      <c r="DW235" s="54">
        <f t="shared" si="629"/>
        <v>0</v>
      </c>
      <c r="DX235" s="54">
        <f t="shared" si="630"/>
        <v>0</v>
      </c>
      <c r="DY235" s="54">
        <f t="shared" si="631"/>
        <v>0</v>
      </c>
      <c r="DZ235" s="42"/>
      <c r="EA235" s="77"/>
      <c r="EB235" s="1"/>
      <c r="EC235" s="27"/>
      <c r="ED235" s="126" t="s">
        <v>63</v>
      </c>
      <c r="EE235" s="1"/>
      <c r="EF235" s="4" t="s">
        <v>16</v>
      </c>
      <c r="EG235" s="54">
        <f t="shared" si="663"/>
        <v>0</v>
      </c>
      <c r="EH235" s="54">
        <f t="shared" si="659"/>
        <v>0</v>
      </c>
      <c r="EI235" s="160"/>
      <c r="EJ235" s="1"/>
      <c r="EK235" s="8"/>
      <c r="EL235" s="181"/>
      <c r="EM235" s="181"/>
      <c r="EN235" s="42"/>
      <c r="EO235" s="26"/>
      <c r="EP235" s="1"/>
      <c r="EQ235" s="27"/>
      <c r="ER235" s="126" t="s">
        <v>63</v>
      </c>
      <c r="ES235" s="1"/>
      <c r="ET235" s="4" t="s">
        <v>16</v>
      </c>
      <c r="EU235" s="54">
        <f t="shared" si="660"/>
        <v>0</v>
      </c>
      <c r="EV235" s="54">
        <f t="shared" si="661"/>
        <v>0</v>
      </c>
      <c r="EW235" s="160"/>
      <c r="EX235" s="1"/>
      <c r="EY235" s="8"/>
      <c r="EZ235" s="181"/>
      <c r="FA235" s="181"/>
      <c r="FB235" s="42"/>
      <c r="FC235" s="26"/>
      <c r="FD235" s="26"/>
      <c r="FE235" s="1"/>
      <c r="FF235" s="27"/>
      <c r="FG235" s="130" t="s">
        <v>190</v>
      </c>
      <c r="FH235" s="319" t="s">
        <v>234</v>
      </c>
      <c r="FI235" s="319"/>
      <c r="FJ235" s="173">
        <f t="shared" si="667"/>
        <v>0</v>
      </c>
      <c r="FK235" s="179"/>
      <c r="FL235" s="179"/>
      <c r="FM235" s="68">
        <v>0</v>
      </c>
      <c r="FN235" s="62">
        <f t="shared" si="664"/>
        <v>0</v>
      </c>
      <c r="FO235" s="58"/>
      <c r="FP235" s="26"/>
      <c r="FQ235" s="1"/>
      <c r="FR235" s="1"/>
    </row>
    <row r="236" spans="2:174" ht="13.9" customHeight="1" x14ac:dyDescent="0.2">
      <c r="B236" s="33"/>
      <c r="C236" s="126">
        <v>4150</v>
      </c>
      <c r="D236" s="234" t="s">
        <v>427</v>
      </c>
      <c r="E236" s="234"/>
      <c r="F236" s="215">
        <v>0</v>
      </c>
      <c r="G236" s="215">
        <v>0</v>
      </c>
      <c r="H236" s="215">
        <v>0</v>
      </c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6">
        <f t="shared" si="634"/>
        <v>0</v>
      </c>
      <c r="Y236" s="224">
        <f t="shared" si="635"/>
        <v>0</v>
      </c>
      <c r="Z236" s="226">
        <f t="shared" si="636"/>
        <v>0</v>
      </c>
      <c r="AA236" s="26"/>
      <c r="AC236" s="27"/>
      <c r="AD236" s="130">
        <v>1150</v>
      </c>
      <c r="AE236" s="223" t="s">
        <v>114</v>
      </c>
      <c r="AF236" s="223"/>
      <c r="AG236" s="215">
        <v>0</v>
      </c>
      <c r="AH236" s="215">
        <v>0</v>
      </c>
      <c r="AI236" s="215">
        <v>0</v>
      </c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6">
        <f t="shared" si="639"/>
        <v>0</v>
      </c>
      <c r="AZ236" s="224">
        <f t="shared" si="640"/>
        <v>0</v>
      </c>
      <c r="BA236" s="226">
        <f t="shared" si="641"/>
        <v>0</v>
      </c>
      <c r="BB236" s="26"/>
      <c r="BD236" s="27"/>
      <c r="BE236" s="130">
        <v>4150</v>
      </c>
      <c r="BF236" s="223" t="s">
        <v>427</v>
      </c>
      <c r="BG236" s="223"/>
      <c r="BH236" s="215">
        <v>0</v>
      </c>
      <c r="BI236" s="215">
        <v>0</v>
      </c>
      <c r="BJ236" s="215">
        <v>0</v>
      </c>
      <c r="BK236" s="215"/>
      <c r="BL236" s="215"/>
      <c r="BM236" s="215"/>
      <c r="BN236" s="215"/>
      <c r="BO236" s="215"/>
      <c r="BP236" s="215"/>
      <c r="BQ236" s="215"/>
      <c r="BR236" s="215"/>
      <c r="BS236" s="215"/>
      <c r="BT236" s="215"/>
      <c r="BU236" s="215"/>
      <c r="BV236" s="215"/>
      <c r="BW236" s="215"/>
      <c r="BX236" s="215"/>
      <c r="BY236" s="215"/>
      <c r="BZ236" s="216">
        <f t="shared" si="642"/>
        <v>0</v>
      </c>
      <c r="CA236" s="224">
        <f t="shared" si="643"/>
        <v>0</v>
      </c>
      <c r="CB236" s="226">
        <f t="shared" si="644"/>
        <v>0</v>
      </c>
      <c r="CC236" s="26"/>
      <c r="CE236" s="33"/>
      <c r="CF236" s="126" t="s">
        <v>66</v>
      </c>
      <c r="CG236" s="319" t="s">
        <v>21</v>
      </c>
      <c r="CH236" s="319"/>
      <c r="CI236" s="54">
        <f t="shared" si="645"/>
        <v>0</v>
      </c>
      <c r="CJ236" s="54">
        <f t="shared" si="645"/>
        <v>0</v>
      </c>
      <c r="CK236" s="54">
        <f t="shared" si="645"/>
        <v>0</v>
      </c>
      <c r="CL236" s="143" t="s">
        <v>79</v>
      </c>
      <c r="CM236" s="319" t="s">
        <v>22</v>
      </c>
      <c r="CN236" s="319"/>
      <c r="CO236" s="173">
        <f t="shared" si="668"/>
        <v>0</v>
      </c>
      <c r="CP236" s="173">
        <f t="shared" si="669"/>
        <v>0</v>
      </c>
      <c r="CQ236" s="173">
        <f t="shared" si="670"/>
        <v>0</v>
      </c>
      <c r="CR236" s="51"/>
      <c r="CS236" s="26"/>
      <c r="CT236" s="1"/>
      <c r="CU236" s="27"/>
      <c r="CV236" s="130" t="s">
        <v>164</v>
      </c>
      <c r="CW236" s="319" t="s">
        <v>118</v>
      </c>
      <c r="CX236" s="319"/>
      <c r="CY236" s="54">
        <f t="shared" si="647"/>
        <v>0</v>
      </c>
      <c r="CZ236" s="54">
        <f t="shared" si="647"/>
        <v>0</v>
      </c>
      <c r="DA236" s="54">
        <f t="shared" si="647"/>
        <v>0</v>
      </c>
      <c r="DB236" s="143" t="s">
        <v>180</v>
      </c>
      <c r="DC236" s="319" t="s">
        <v>119</v>
      </c>
      <c r="DD236" s="319"/>
      <c r="DE236" s="54">
        <f t="shared" si="648"/>
        <v>0</v>
      </c>
      <c r="DF236" s="54">
        <f t="shared" si="648"/>
        <v>0</v>
      </c>
      <c r="DG236" s="54">
        <f t="shared" si="648"/>
        <v>0</v>
      </c>
      <c r="DH236" s="42"/>
      <c r="DI236" s="77"/>
      <c r="DJ236" s="1"/>
      <c r="DK236" s="27"/>
      <c r="DL236" s="130" t="s">
        <v>164</v>
      </c>
      <c r="DM236" s="319" t="s">
        <v>118</v>
      </c>
      <c r="DN236" s="319"/>
      <c r="DO236" s="54">
        <f t="shared" si="624"/>
        <v>0</v>
      </c>
      <c r="DP236" s="54">
        <f t="shared" si="625"/>
        <v>0</v>
      </c>
      <c r="DQ236" s="54">
        <f t="shared" si="626"/>
        <v>0</v>
      </c>
      <c r="DR236" s="54">
        <f t="shared" si="627"/>
        <v>0</v>
      </c>
      <c r="DS236" s="143" t="s">
        <v>180</v>
      </c>
      <c r="DT236" s="319" t="s">
        <v>119</v>
      </c>
      <c r="DU236" s="319"/>
      <c r="DV236" s="54">
        <f t="shared" si="628"/>
        <v>0</v>
      </c>
      <c r="DW236" s="54">
        <f t="shared" si="629"/>
        <v>0</v>
      </c>
      <c r="DX236" s="54">
        <f t="shared" si="630"/>
        <v>0</v>
      </c>
      <c r="DY236" s="54">
        <f t="shared" si="631"/>
        <v>0</v>
      </c>
      <c r="DZ236" s="42"/>
      <c r="EA236" s="77"/>
      <c r="EB236" s="1"/>
      <c r="EC236" s="27"/>
      <c r="ED236" s="126" t="s">
        <v>64</v>
      </c>
      <c r="EE236" s="1"/>
      <c r="EF236" s="4" t="s">
        <v>17</v>
      </c>
      <c r="EG236" s="54">
        <f t="shared" si="663"/>
        <v>0</v>
      </c>
      <c r="EH236" s="54">
        <f t="shared" si="659"/>
        <v>0</v>
      </c>
      <c r="EI236" s="160"/>
      <c r="EJ236" s="279" t="s">
        <v>199</v>
      </c>
      <c r="EK236" s="279"/>
      <c r="EL236" s="182">
        <f>SUM(EL237:EL239)</f>
        <v>0</v>
      </c>
      <c r="EM236" s="182">
        <f t="shared" ref="EM236" si="671">SUM(EM237:EM239)</f>
        <v>0</v>
      </c>
      <c r="EN236" s="42"/>
      <c r="EO236" s="26"/>
      <c r="EP236" s="1"/>
      <c r="EQ236" s="27"/>
      <c r="ER236" s="126" t="s">
        <v>64</v>
      </c>
      <c r="ES236" s="1"/>
      <c r="ET236" s="4" t="s">
        <v>17</v>
      </c>
      <c r="EU236" s="54">
        <f t="shared" si="660"/>
        <v>0</v>
      </c>
      <c r="EV236" s="54">
        <f t="shared" si="661"/>
        <v>0</v>
      </c>
      <c r="EW236" s="160"/>
      <c r="EX236" s="279" t="s">
        <v>199</v>
      </c>
      <c r="EY236" s="279"/>
      <c r="EZ236" s="182">
        <f>SUM(EZ237:EZ239)</f>
        <v>0</v>
      </c>
      <c r="FA236" s="182">
        <f t="shared" ref="FA236" si="672">SUM(FA237:FA239)</f>
        <v>0</v>
      </c>
      <c r="FB236" s="42"/>
      <c r="FC236" s="26"/>
      <c r="FD236" s="26"/>
      <c r="FE236" s="1"/>
      <c r="FF236" s="27"/>
      <c r="FG236" s="130"/>
      <c r="FH236" s="196"/>
      <c r="FI236" s="56"/>
      <c r="FJ236" s="177"/>
      <c r="FK236" s="177"/>
      <c r="FL236" s="177"/>
      <c r="FM236" s="62"/>
      <c r="FN236" s="62"/>
      <c r="FO236" s="58"/>
      <c r="FP236" s="26"/>
      <c r="FQ236" s="1"/>
      <c r="FR236" s="1"/>
    </row>
    <row r="237" spans="2:174" ht="13.9" customHeight="1" x14ac:dyDescent="0.2">
      <c r="B237" s="33"/>
      <c r="C237" s="126">
        <v>4160</v>
      </c>
      <c r="D237" s="234" t="s">
        <v>428</v>
      </c>
      <c r="E237" s="234"/>
      <c r="F237" s="215">
        <v>0</v>
      </c>
      <c r="G237" s="215">
        <v>0</v>
      </c>
      <c r="H237" s="215">
        <v>0</v>
      </c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6">
        <f t="shared" si="634"/>
        <v>0</v>
      </c>
      <c r="Y237" s="224">
        <f t="shared" si="635"/>
        <v>0</v>
      </c>
      <c r="Z237" s="226">
        <f t="shared" si="636"/>
        <v>0</v>
      </c>
      <c r="AA237" s="26"/>
      <c r="AC237" s="27"/>
      <c r="AD237" s="130">
        <v>1160</v>
      </c>
      <c r="AE237" s="223" t="s">
        <v>474</v>
      </c>
      <c r="AF237" s="223"/>
      <c r="AG237" s="215">
        <v>0</v>
      </c>
      <c r="AH237" s="215">
        <v>0</v>
      </c>
      <c r="AI237" s="215">
        <v>0</v>
      </c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6">
        <f t="shared" si="639"/>
        <v>0</v>
      </c>
      <c r="AZ237" s="224">
        <f t="shared" si="640"/>
        <v>0</v>
      </c>
      <c r="BA237" s="226">
        <f t="shared" si="641"/>
        <v>0</v>
      </c>
      <c r="BB237" s="26"/>
      <c r="BD237" s="27"/>
      <c r="BE237" s="130">
        <v>4160</v>
      </c>
      <c r="BF237" s="223" t="s">
        <v>428</v>
      </c>
      <c r="BG237" s="223"/>
      <c r="BH237" s="215">
        <v>0</v>
      </c>
      <c r="BI237" s="215">
        <v>0</v>
      </c>
      <c r="BJ237" s="215">
        <v>0</v>
      </c>
      <c r="BK237" s="215"/>
      <c r="BL237" s="215"/>
      <c r="BM237" s="215"/>
      <c r="BN237" s="215"/>
      <c r="BO237" s="215"/>
      <c r="BP237" s="215"/>
      <c r="BQ237" s="215"/>
      <c r="BR237" s="215"/>
      <c r="BS237" s="215"/>
      <c r="BT237" s="215"/>
      <c r="BU237" s="215"/>
      <c r="BV237" s="215"/>
      <c r="BW237" s="215"/>
      <c r="BX237" s="215"/>
      <c r="BY237" s="215"/>
      <c r="BZ237" s="216">
        <f t="shared" si="642"/>
        <v>0</v>
      </c>
      <c r="CA237" s="224">
        <f t="shared" si="643"/>
        <v>0</v>
      </c>
      <c r="CB237" s="226">
        <f t="shared" si="644"/>
        <v>0</v>
      </c>
      <c r="CC237" s="26"/>
      <c r="CE237" s="33"/>
      <c r="CF237" s="126" t="s">
        <v>67</v>
      </c>
      <c r="CG237" s="321" t="s">
        <v>23</v>
      </c>
      <c r="CH237" s="321"/>
      <c r="CI237" s="54">
        <f t="shared" si="645"/>
        <v>0</v>
      </c>
      <c r="CJ237" s="54">
        <f t="shared" si="645"/>
        <v>0</v>
      </c>
      <c r="CK237" s="54">
        <f t="shared" si="645"/>
        <v>0</v>
      </c>
      <c r="CL237" s="143" t="s">
        <v>80</v>
      </c>
      <c r="CM237" s="319" t="s">
        <v>24</v>
      </c>
      <c r="CN237" s="319"/>
      <c r="CO237" s="173">
        <f t="shared" si="668"/>
        <v>0</v>
      </c>
      <c r="CP237" s="173">
        <f t="shared" si="669"/>
        <v>0</v>
      </c>
      <c r="CQ237" s="173">
        <f t="shared" si="670"/>
        <v>0</v>
      </c>
      <c r="CR237" s="51"/>
      <c r="CS237" s="26"/>
      <c r="CT237" s="1"/>
      <c r="CU237" s="27"/>
      <c r="CV237" s="131"/>
      <c r="CW237" s="308" t="s">
        <v>121</v>
      </c>
      <c r="CX237" s="308"/>
      <c r="CY237" s="48">
        <f>+CY229</f>
        <v>0</v>
      </c>
      <c r="CZ237" s="48">
        <f t="shared" ref="CZ237:DA237" si="673">+CZ229</f>
        <v>0</v>
      </c>
      <c r="DA237" s="48">
        <f t="shared" si="673"/>
        <v>0</v>
      </c>
      <c r="DB237" s="143" t="s">
        <v>181</v>
      </c>
      <c r="DC237" s="319" t="s">
        <v>120</v>
      </c>
      <c r="DD237" s="319"/>
      <c r="DE237" s="54">
        <f t="shared" si="648"/>
        <v>0</v>
      </c>
      <c r="DF237" s="54">
        <f t="shared" si="648"/>
        <v>0</v>
      </c>
      <c r="DG237" s="54">
        <f t="shared" si="648"/>
        <v>0</v>
      </c>
      <c r="DH237" s="42"/>
      <c r="DI237" s="77"/>
      <c r="DJ237" s="1"/>
      <c r="DK237" s="27"/>
      <c r="DL237" s="130"/>
      <c r="DM237" s="308"/>
      <c r="DN237" s="308"/>
      <c r="DO237" s="54"/>
      <c r="DP237" s="54"/>
      <c r="DQ237" s="54"/>
      <c r="DR237" s="54"/>
      <c r="DS237" s="143" t="s">
        <v>181</v>
      </c>
      <c r="DT237" s="319" t="s">
        <v>120</v>
      </c>
      <c r="DU237" s="319"/>
      <c r="DV237" s="54">
        <f t="shared" si="628"/>
        <v>0</v>
      </c>
      <c r="DW237" s="54">
        <f t="shared" si="629"/>
        <v>0</v>
      </c>
      <c r="DX237" s="54">
        <f t="shared" si="630"/>
        <v>0</v>
      </c>
      <c r="DY237" s="54">
        <f t="shared" si="631"/>
        <v>0</v>
      </c>
      <c r="DZ237" s="42"/>
      <c r="EA237" s="77"/>
      <c r="EB237" s="1"/>
      <c r="EC237" s="27"/>
      <c r="ED237" s="126" t="s">
        <v>65</v>
      </c>
      <c r="EE237" s="1"/>
      <c r="EF237" s="4" t="s">
        <v>19</v>
      </c>
      <c r="EG237" s="54">
        <f t="shared" si="663"/>
        <v>0</v>
      </c>
      <c r="EH237" s="54">
        <f t="shared" si="659"/>
        <v>0</v>
      </c>
      <c r="EI237" s="163" t="s">
        <v>167</v>
      </c>
      <c r="EJ237" s="1"/>
      <c r="EK237" s="9" t="s">
        <v>202</v>
      </c>
      <c r="EL237" s="173">
        <f>+DP243-DO243+CO266</f>
        <v>0</v>
      </c>
      <c r="EM237" s="173">
        <f>+DR243-DQ243+CP266</f>
        <v>0</v>
      </c>
      <c r="EN237" s="42"/>
      <c r="EO237" s="26"/>
      <c r="EP237" s="1"/>
      <c r="EQ237" s="27"/>
      <c r="ER237" s="126" t="s">
        <v>65</v>
      </c>
      <c r="ES237" s="1"/>
      <c r="ET237" s="4" t="s">
        <v>19</v>
      </c>
      <c r="EU237" s="54">
        <f t="shared" si="660"/>
        <v>0</v>
      </c>
      <c r="EV237" s="54">
        <f t="shared" si="661"/>
        <v>0</v>
      </c>
      <c r="EW237" s="163" t="s">
        <v>167</v>
      </c>
      <c r="EX237" s="1"/>
      <c r="EY237" s="9" t="s">
        <v>202</v>
      </c>
      <c r="EZ237" s="173">
        <f t="shared" ref="EZ237:FA239" si="674">+BZ267</f>
        <v>0</v>
      </c>
      <c r="FA237" s="173">
        <f t="shared" si="674"/>
        <v>0</v>
      </c>
      <c r="FB237" s="42"/>
      <c r="FC237" s="26"/>
      <c r="FD237" s="26"/>
      <c r="FE237" s="1"/>
      <c r="FF237" s="27"/>
      <c r="FG237" s="130"/>
      <c r="FH237" s="322" t="s">
        <v>235</v>
      </c>
      <c r="FI237" s="322"/>
      <c r="FJ237" s="178"/>
      <c r="FK237" s="178">
        <f>SUM(FK238:FK241)+FK230</f>
        <v>0</v>
      </c>
      <c r="FL237" s="178"/>
      <c r="FM237" s="67">
        <f>SUM(FM238:FM241)</f>
        <v>0</v>
      </c>
      <c r="FN237" s="67">
        <f t="shared" ref="FN237:FN241" si="675">SUM(FJ237:FM237)</f>
        <v>0</v>
      </c>
      <c r="FO237" s="58"/>
      <c r="FP237" s="26"/>
      <c r="FQ237" s="1"/>
      <c r="FR237" s="1"/>
    </row>
    <row r="238" spans="2:174" ht="13.9" customHeight="1" x14ac:dyDescent="0.2">
      <c r="B238" s="33"/>
      <c r="C238" s="126">
        <v>4170</v>
      </c>
      <c r="D238" s="234" t="s">
        <v>429</v>
      </c>
      <c r="E238" s="234"/>
      <c r="F238" s="215">
        <v>0</v>
      </c>
      <c r="G238" s="215">
        <v>0</v>
      </c>
      <c r="H238" s="215">
        <v>0</v>
      </c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6">
        <f t="shared" si="634"/>
        <v>0</v>
      </c>
      <c r="Y238" s="224">
        <f t="shared" si="635"/>
        <v>0</v>
      </c>
      <c r="Z238" s="226">
        <f t="shared" si="636"/>
        <v>0</v>
      </c>
      <c r="AA238" s="26"/>
      <c r="AC238" s="27"/>
      <c r="AD238" s="130">
        <v>1190</v>
      </c>
      <c r="AE238" s="223" t="s">
        <v>475</v>
      </c>
      <c r="AF238" s="223"/>
      <c r="AG238" s="215">
        <v>0</v>
      </c>
      <c r="AH238" s="215">
        <v>0</v>
      </c>
      <c r="AI238" s="215">
        <v>0</v>
      </c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6">
        <f t="shared" si="639"/>
        <v>0</v>
      </c>
      <c r="AZ238" s="224">
        <f t="shared" si="640"/>
        <v>0</v>
      </c>
      <c r="BA238" s="226">
        <f t="shared" si="641"/>
        <v>0</v>
      </c>
      <c r="BB238" s="26"/>
      <c r="BD238" s="27"/>
      <c r="BE238" s="130">
        <v>4170</v>
      </c>
      <c r="BF238" s="223" t="s">
        <v>429</v>
      </c>
      <c r="BG238" s="223"/>
      <c r="BH238" s="215">
        <v>0</v>
      </c>
      <c r="BI238" s="215">
        <v>0</v>
      </c>
      <c r="BJ238" s="215">
        <v>0</v>
      </c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6">
        <f t="shared" si="642"/>
        <v>0</v>
      </c>
      <c r="CA238" s="224">
        <f t="shared" si="643"/>
        <v>0</v>
      </c>
      <c r="CB238" s="226">
        <f t="shared" si="644"/>
        <v>0</v>
      </c>
      <c r="CC238" s="26"/>
      <c r="CE238" s="33"/>
      <c r="CF238" s="127"/>
      <c r="CG238" s="195"/>
      <c r="CH238" s="200"/>
      <c r="CI238" s="66"/>
      <c r="CJ238" s="66"/>
      <c r="CK238" s="66"/>
      <c r="CL238" s="143" t="s">
        <v>240</v>
      </c>
      <c r="CM238" s="319" t="s">
        <v>25</v>
      </c>
      <c r="CN238" s="319"/>
      <c r="CO238" s="173">
        <f t="shared" si="668"/>
        <v>0</v>
      </c>
      <c r="CP238" s="173">
        <f t="shared" si="669"/>
        <v>0</v>
      </c>
      <c r="CQ238" s="173">
        <f t="shared" si="670"/>
        <v>0</v>
      </c>
      <c r="CR238" s="51"/>
      <c r="CS238" s="26"/>
      <c r="CT238" s="1"/>
      <c r="CU238" s="27"/>
      <c r="CV238" s="131"/>
      <c r="CW238" s="195"/>
      <c r="CX238" s="196"/>
      <c r="CY238" s="50"/>
      <c r="CZ238" s="50"/>
      <c r="DA238" s="50"/>
      <c r="DB238" s="149"/>
      <c r="DC238" s="308" t="s">
        <v>122</v>
      </c>
      <c r="DD238" s="308"/>
      <c r="DE238" s="48">
        <f>+DE229</f>
        <v>0</v>
      </c>
      <c r="DF238" s="48">
        <f t="shared" ref="DF238:DG238" si="676">+DF229</f>
        <v>0</v>
      </c>
      <c r="DG238" s="48">
        <f t="shared" si="676"/>
        <v>0</v>
      </c>
      <c r="DH238" s="42"/>
      <c r="DI238" s="77"/>
      <c r="DJ238" s="1"/>
      <c r="DK238" s="27"/>
      <c r="DL238" s="130"/>
      <c r="DM238" s="195"/>
      <c r="DN238" s="196"/>
      <c r="DO238" s="54"/>
      <c r="DP238" s="54"/>
      <c r="DQ238" s="54"/>
      <c r="DR238" s="54"/>
      <c r="DS238" s="149"/>
      <c r="DT238" s="308"/>
      <c r="DU238" s="308"/>
      <c r="DV238" s="54"/>
      <c r="DW238" s="54"/>
      <c r="DX238" s="54"/>
      <c r="DY238" s="54"/>
      <c r="DZ238" s="42"/>
      <c r="EA238" s="77"/>
      <c r="EB238" s="1"/>
      <c r="EC238" s="27"/>
      <c r="ED238" s="126" t="s">
        <v>66</v>
      </c>
      <c r="EE238" s="1"/>
      <c r="EF238" s="4" t="s">
        <v>21</v>
      </c>
      <c r="EG238" s="54">
        <f t="shared" si="663"/>
        <v>0</v>
      </c>
      <c r="EH238" s="54">
        <f t="shared" si="659"/>
        <v>0</v>
      </c>
      <c r="EI238" s="163" t="s">
        <v>168</v>
      </c>
      <c r="EJ238" s="1"/>
      <c r="EK238" s="9" t="s">
        <v>131</v>
      </c>
      <c r="EL238" s="173">
        <f>+DP244+DP245-DO244-DO245</f>
        <v>0</v>
      </c>
      <c r="EM238" s="173">
        <f>+DR244+DR245-DQ244-DQ245</f>
        <v>0</v>
      </c>
      <c r="EN238" s="42"/>
      <c r="EO238" s="26"/>
      <c r="EP238" s="1"/>
      <c r="EQ238" s="27"/>
      <c r="ER238" s="126" t="s">
        <v>66</v>
      </c>
      <c r="ES238" s="1"/>
      <c r="ET238" s="4" t="s">
        <v>21</v>
      </c>
      <c r="EU238" s="54">
        <f t="shared" si="660"/>
        <v>0</v>
      </c>
      <c r="EV238" s="54">
        <f t="shared" si="661"/>
        <v>0</v>
      </c>
      <c r="EW238" s="163" t="s">
        <v>168</v>
      </c>
      <c r="EX238" s="1"/>
      <c r="EY238" s="9" t="s">
        <v>131</v>
      </c>
      <c r="EZ238" s="173">
        <f t="shared" si="674"/>
        <v>0</v>
      </c>
      <c r="FA238" s="173">
        <f t="shared" si="674"/>
        <v>0</v>
      </c>
      <c r="FB238" s="42"/>
      <c r="FC238" s="26"/>
      <c r="FD238" s="26"/>
      <c r="FE238" s="1"/>
      <c r="FF238" s="27"/>
      <c r="FG238" s="130" t="s">
        <v>191</v>
      </c>
      <c r="FH238" s="319" t="s">
        <v>236</v>
      </c>
      <c r="FI238" s="319"/>
      <c r="FJ238" s="179"/>
      <c r="FK238" s="173">
        <f>+DF258</f>
        <v>0</v>
      </c>
      <c r="FL238" s="179"/>
      <c r="FM238" s="68">
        <v>0</v>
      </c>
      <c r="FN238" s="62">
        <f t="shared" si="675"/>
        <v>0</v>
      </c>
      <c r="FO238" s="58"/>
      <c r="FP238" s="26"/>
      <c r="FQ238" s="1"/>
      <c r="FR238" s="1"/>
    </row>
    <row r="239" spans="2:174" ht="13.9" customHeight="1" x14ac:dyDescent="0.2">
      <c r="B239" s="33"/>
      <c r="C239" s="126">
        <v>4190</v>
      </c>
      <c r="D239" s="234" t="s">
        <v>430</v>
      </c>
      <c r="E239" s="234"/>
      <c r="F239" s="215">
        <v>0</v>
      </c>
      <c r="G239" s="215">
        <v>0</v>
      </c>
      <c r="H239" s="215">
        <v>0</v>
      </c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6">
        <f t="shared" si="634"/>
        <v>0</v>
      </c>
      <c r="Y239" s="224">
        <f t="shared" si="635"/>
        <v>0</v>
      </c>
      <c r="Z239" s="226">
        <f t="shared" si="636"/>
        <v>0</v>
      </c>
      <c r="AA239" s="26"/>
      <c r="AC239" s="27"/>
      <c r="AD239" s="131">
        <v>1200</v>
      </c>
      <c r="AE239" s="232" t="s">
        <v>476</v>
      </c>
      <c r="AF239" s="232"/>
      <c r="AG239" s="235">
        <f>SUM(AG240:AG248)</f>
        <v>0</v>
      </c>
      <c r="AH239" s="235">
        <f t="shared" ref="AH239" si="677">SUM(AH240:AH248)</f>
        <v>0</v>
      </c>
      <c r="AI239" s="235">
        <f t="shared" ref="AI239" si="678">SUM(AI240:AI248)</f>
        <v>0</v>
      </c>
      <c r="AJ239" s="235"/>
      <c r="AK239" s="235"/>
      <c r="AL239" s="235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1">
        <f t="shared" si="639"/>
        <v>0</v>
      </c>
      <c r="AZ239" s="210">
        <f t="shared" si="640"/>
        <v>0</v>
      </c>
      <c r="BA239" s="212">
        <f t="shared" si="641"/>
        <v>0</v>
      </c>
      <c r="BB239" s="26"/>
      <c r="BD239" s="27"/>
      <c r="BE239" s="130">
        <v>4190</v>
      </c>
      <c r="BF239" s="223" t="s">
        <v>515</v>
      </c>
      <c r="BG239" s="223"/>
      <c r="BH239" s="215">
        <v>0</v>
      </c>
      <c r="BI239" s="215">
        <v>0</v>
      </c>
      <c r="BJ239" s="215">
        <v>0</v>
      </c>
      <c r="BK239" s="245"/>
      <c r="BL239" s="245"/>
      <c r="BM239" s="245"/>
      <c r="BN239" s="215"/>
      <c r="BO239" s="215"/>
      <c r="BP239" s="215"/>
      <c r="BQ239" s="215"/>
      <c r="BR239" s="215"/>
      <c r="BS239" s="215"/>
      <c r="BT239" s="215"/>
      <c r="BU239" s="215"/>
      <c r="BV239" s="215"/>
      <c r="BW239" s="215"/>
      <c r="BX239" s="215"/>
      <c r="BY239" s="215"/>
      <c r="BZ239" s="216">
        <f t="shared" si="642"/>
        <v>0</v>
      </c>
      <c r="CA239" s="224">
        <f t="shared" si="643"/>
        <v>0</v>
      </c>
      <c r="CB239" s="226">
        <f t="shared" si="644"/>
        <v>0</v>
      </c>
      <c r="CC239" s="26"/>
      <c r="CE239" s="33"/>
      <c r="CF239" s="127"/>
      <c r="CG239" s="322" t="s">
        <v>26</v>
      </c>
      <c r="CH239" s="322"/>
      <c r="CI239" s="50">
        <f>SUM(CI240:CI241)</f>
        <v>0</v>
      </c>
      <c r="CJ239" s="50">
        <f t="shared" ref="CJ239" si="679">SUM(CJ240:CJ241)</f>
        <v>0</v>
      </c>
      <c r="CK239" s="50">
        <f t="shared" ref="CK239" si="680">SUM(CK240:CK241)</f>
        <v>0</v>
      </c>
      <c r="CL239" s="143" t="s">
        <v>81</v>
      </c>
      <c r="CM239" s="319" t="s">
        <v>27</v>
      </c>
      <c r="CN239" s="319"/>
      <c r="CO239" s="173">
        <f t="shared" si="668"/>
        <v>0</v>
      </c>
      <c r="CP239" s="173">
        <f t="shared" si="669"/>
        <v>0</v>
      </c>
      <c r="CQ239" s="173">
        <f t="shared" si="670"/>
        <v>0</v>
      </c>
      <c r="CR239" s="51"/>
      <c r="CS239" s="26"/>
      <c r="CT239" s="1"/>
      <c r="CU239" s="27"/>
      <c r="CV239" s="131"/>
      <c r="CW239" s="195"/>
      <c r="CX239" s="196"/>
      <c r="CY239" s="50"/>
      <c r="CZ239" s="50"/>
      <c r="DA239" s="50"/>
      <c r="DB239" s="149"/>
      <c r="DC239" s="1"/>
      <c r="DD239" s="1"/>
      <c r="DE239" s="1"/>
      <c r="DF239" s="1"/>
      <c r="DG239" s="1"/>
      <c r="DH239" s="42"/>
      <c r="DI239" s="77"/>
      <c r="DJ239" s="1"/>
      <c r="DK239" s="27"/>
      <c r="DL239" s="130"/>
      <c r="DM239" s="195"/>
      <c r="DN239" s="196"/>
      <c r="DO239" s="54"/>
      <c r="DP239" s="54"/>
      <c r="DQ239" s="54"/>
      <c r="DR239" s="54"/>
      <c r="DS239" s="149"/>
      <c r="DT239" s="202"/>
      <c r="DU239" s="202"/>
      <c r="DV239" s="54"/>
      <c r="DW239" s="54"/>
      <c r="DX239" s="54"/>
      <c r="DY239" s="54"/>
      <c r="DZ239" s="42"/>
      <c r="EA239" s="77"/>
      <c r="EB239" s="1"/>
      <c r="EC239" s="27"/>
      <c r="ED239" s="126" t="s">
        <v>67</v>
      </c>
      <c r="EE239" s="1"/>
      <c r="EF239" s="4" t="s">
        <v>23</v>
      </c>
      <c r="EG239" s="54">
        <f t="shared" si="663"/>
        <v>0</v>
      </c>
      <c r="EH239" s="54">
        <f t="shared" si="659"/>
        <v>0</v>
      </c>
      <c r="EI239" s="163" t="s">
        <v>169</v>
      </c>
      <c r="EJ239" s="1"/>
      <c r="EK239" s="9" t="s">
        <v>206</v>
      </c>
      <c r="EL239" s="173">
        <f>+DP241</f>
        <v>0</v>
      </c>
      <c r="EM239" s="173">
        <f>+DR241</f>
        <v>0</v>
      </c>
      <c r="EN239" s="42"/>
      <c r="EO239" s="26"/>
      <c r="EP239" s="1"/>
      <c r="EQ239" s="27"/>
      <c r="ER239" s="126" t="s">
        <v>67</v>
      </c>
      <c r="ES239" s="1"/>
      <c r="ET239" s="4" t="s">
        <v>23</v>
      </c>
      <c r="EU239" s="54">
        <f t="shared" si="660"/>
        <v>0</v>
      </c>
      <c r="EV239" s="54">
        <f t="shared" si="661"/>
        <v>0</v>
      </c>
      <c r="EW239" s="163" t="s">
        <v>169</v>
      </c>
      <c r="EX239" s="1"/>
      <c r="EY239" s="9" t="s">
        <v>206</v>
      </c>
      <c r="EZ239" s="173">
        <f t="shared" si="674"/>
        <v>0</v>
      </c>
      <c r="FA239" s="173">
        <f t="shared" si="674"/>
        <v>0</v>
      </c>
      <c r="FB239" s="42"/>
      <c r="FC239" s="26"/>
      <c r="FD239" s="26"/>
      <c r="FE239" s="1"/>
      <c r="FF239" s="27"/>
      <c r="FG239" s="130" t="s">
        <v>192</v>
      </c>
      <c r="FH239" s="319" t="s">
        <v>149</v>
      </c>
      <c r="FI239" s="319"/>
      <c r="FJ239" s="179"/>
      <c r="FK239" s="173">
        <f t="shared" ref="FK239:FK241" si="681">+DF259</f>
        <v>0</v>
      </c>
      <c r="FL239" s="179"/>
      <c r="FM239" s="68">
        <v>0</v>
      </c>
      <c r="FN239" s="62">
        <f t="shared" si="675"/>
        <v>0</v>
      </c>
      <c r="FO239" s="58"/>
      <c r="FP239" s="26"/>
      <c r="FQ239" s="1"/>
      <c r="FR239" s="1"/>
    </row>
    <row r="240" spans="2:174" ht="13.9" customHeight="1" x14ac:dyDescent="0.2">
      <c r="B240" s="33"/>
      <c r="C240" s="127">
        <v>4200</v>
      </c>
      <c r="D240" s="233" t="s">
        <v>431</v>
      </c>
      <c r="E240" s="233"/>
      <c r="F240" s="210">
        <f>SUM(F241:F242)</f>
        <v>0</v>
      </c>
      <c r="G240" s="210">
        <f t="shared" ref="G240" si="682">SUM(G241:G242)</f>
        <v>0</v>
      </c>
      <c r="H240" s="210">
        <f t="shared" ref="H240" si="683">SUM(H241:H242)</f>
        <v>0</v>
      </c>
      <c r="I240" s="231"/>
      <c r="J240" s="231"/>
      <c r="K240" s="231"/>
      <c r="L240" s="231"/>
      <c r="M240" s="231"/>
      <c r="N240" s="231"/>
      <c r="O240" s="231"/>
      <c r="P240" s="231"/>
      <c r="Q240" s="231"/>
      <c r="R240" s="231"/>
      <c r="S240" s="231"/>
      <c r="T240" s="231"/>
      <c r="U240" s="231"/>
      <c r="V240" s="231"/>
      <c r="W240" s="231"/>
      <c r="X240" s="221">
        <f t="shared" si="634"/>
        <v>0</v>
      </c>
      <c r="Y240" s="210">
        <f t="shared" si="635"/>
        <v>0</v>
      </c>
      <c r="Z240" s="212">
        <f t="shared" si="636"/>
        <v>0</v>
      </c>
      <c r="AA240" s="26"/>
      <c r="AC240" s="27"/>
      <c r="AD240" s="130">
        <v>1210</v>
      </c>
      <c r="AE240" s="223" t="s">
        <v>477</v>
      </c>
      <c r="AF240" s="223"/>
      <c r="AG240" s="224">
        <v>0</v>
      </c>
      <c r="AH240" s="224">
        <v>0</v>
      </c>
      <c r="AI240" s="224">
        <v>0</v>
      </c>
      <c r="AJ240" s="224"/>
      <c r="AK240" s="224"/>
      <c r="AL240" s="224"/>
      <c r="AM240" s="224"/>
      <c r="AN240" s="224"/>
      <c r="AO240" s="224"/>
      <c r="AP240" s="224"/>
      <c r="AQ240" s="224"/>
      <c r="AR240" s="224"/>
      <c r="AS240" s="224"/>
      <c r="AT240" s="224"/>
      <c r="AU240" s="224"/>
      <c r="AV240" s="224"/>
      <c r="AW240" s="224"/>
      <c r="AX240" s="224"/>
      <c r="AY240" s="216">
        <f t="shared" si="639"/>
        <v>0</v>
      </c>
      <c r="AZ240" s="224">
        <f t="shared" si="640"/>
        <v>0</v>
      </c>
      <c r="BA240" s="226">
        <f t="shared" si="641"/>
        <v>0</v>
      </c>
      <c r="BB240" s="100"/>
      <c r="BD240" s="27"/>
      <c r="BE240" s="130">
        <v>4210</v>
      </c>
      <c r="BF240" s="223" t="s">
        <v>432</v>
      </c>
      <c r="BG240" s="223"/>
      <c r="BH240" s="215">
        <v>0</v>
      </c>
      <c r="BI240" s="215">
        <v>0</v>
      </c>
      <c r="BJ240" s="215">
        <v>0</v>
      </c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16">
        <f t="shared" si="642"/>
        <v>0</v>
      </c>
      <c r="CA240" s="224">
        <f t="shared" si="643"/>
        <v>0</v>
      </c>
      <c r="CB240" s="226">
        <f t="shared" si="644"/>
        <v>0</v>
      </c>
      <c r="CC240" s="100"/>
      <c r="CE240" s="33"/>
      <c r="CF240" s="126" t="s">
        <v>68</v>
      </c>
      <c r="CG240" s="319" t="s">
        <v>28</v>
      </c>
      <c r="CH240" s="319"/>
      <c r="CI240" s="54">
        <f t="shared" ref="CI240:CK241" si="684">+X241</f>
        <v>0</v>
      </c>
      <c r="CJ240" s="54">
        <f t="shared" si="684"/>
        <v>0</v>
      </c>
      <c r="CK240" s="54">
        <f t="shared" si="684"/>
        <v>0</v>
      </c>
      <c r="CL240" s="143" t="s">
        <v>82</v>
      </c>
      <c r="CM240" s="319" t="s">
        <v>29</v>
      </c>
      <c r="CN240" s="319"/>
      <c r="CO240" s="173">
        <f t="shared" si="668"/>
        <v>0</v>
      </c>
      <c r="CP240" s="173">
        <f t="shared" si="669"/>
        <v>0</v>
      </c>
      <c r="CQ240" s="173">
        <f t="shared" si="670"/>
        <v>0</v>
      </c>
      <c r="CR240" s="51"/>
      <c r="CS240" s="26"/>
      <c r="CT240" s="1"/>
      <c r="CU240" s="27"/>
      <c r="CV240" s="130"/>
      <c r="CW240" s="308" t="s">
        <v>123</v>
      </c>
      <c r="CX240" s="308"/>
      <c r="CY240" s="47">
        <f>SUM(CY241:CY249)</f>
        <v>0</v>
      </c>
      <c r="CZ240" s="47">
        <f t="shared" ref="CZ240" si="685">SUM(CZ241:CZ249)</f>
        <v>0</v>
      </c>
      <c r="DA240" s="47">
        <f t="shared" ref="DA240" si="686">SUM(DA241:DA249)</f>
        <v>0</v>
      </c>
      <c r="DB240" s="143"/>
      <c r="DC240" s="308" t="s">
        <v>124</v>
      </c>
      <c r="DD240" s="308"/>
      <c r="DE240" s="174">
        <f>SUM(DE241:DE246)</f>
        <v>0</v>
      </c>
      <c r="DF240" s="174">
        <f t="shared" ref="DF240" si="687">SUM(DF241:DF246)</f>
        <v>0</v>
      </c>
      <c r="DG240" s="174">
        <f t="shared" ref="DG240" si="688">SUM(DG241:DG246)</f>
        <v>0</v>
      </c>
      <c r="DH240" s="42"/>
      <c r="DI240" s="77"/>
      <c r="DJ240" s="1"/>
      <c r="DK240" s="27"/>
      <c r="DL240" s="130"/>
      <c r="DM240" s="308" t="s">
        <v>123</v>
      </c>
      <c r="DN240" s="308"/>
      <c r="DO240" s="49">
        <f t="shared" ref="DO240:DO249" si="689">IF((CY240-CZ240)&gt;0,0,-CY240+CZ240)</f>
        <v>0</v>
      </c>
      <c r="DP240" s="49">
        <f t="shared" ref="DP240:DP249" si="690">IF((CY240-CZ240)&gt;0,+CY240-CZ240,0)</f>
        <v>0</v>
      </c>
      <c r="DQ240" s="49">
        <f t="shared" ref="DQ240:DQ249" si="691">IF((CZ240-DA240)&gt;0,0,-CZ240+DA240)</f>
        <v>0</v>
      </c>
      <c r="DR240" s="49">
        <f t="shared" ref="DR240:DR249" si="692">IF((CZ240-DA240)&gt;0,+CZ240-DA240,0)</f>
        <v>0</v>
      </c>
      <c r="DS240" s="143"/>
      <c r="DT240" s="308" t="s">
        <v>124</v>
      </c>
      <c r="DU240" s="308"/>
      <c r="DV240" s="49">
        <f t="shared" ref="DV240:DV246" si="693">IF((DE240-DF240)&gt;0,+DE240-DF240,0)</f>
        <v>0</v>
      </c>
      <c r="DW240" s="49">
        <f t="shared" ref="DW240:DW246" si="694">IF((DE240-DF240)&gt;0,0,-DE240+DF240)</f>
        <v>0</v>
      </c>
      <c r="DX240" s="49">
        <f t="shared" ref="DX240:DX246" si="695">IF((DF240-DG240)&gt;0,+DF240-DG240,0)</f>
        <v>0</v>
      </c>
      <c r="DY240" s="49">
        <f t="shared" ref="DY240:DY246" si="696">IF((DF240-DG240)&gt;0,0,-DF240+DG240)</f>
        <v>0</v>
      </c>
      <c r="DZ240" s="42"/>
      <c r="EA240" s="77"/>
      <c r="EB240" s="1"/>
      <c r="EC240" s="27"/>
      <c r="ED240" s="126" t="s">
        <v>68</v>
      </c>
      <c r="EE240" s="1"/>
      <c r="EF240" s="4" t="s">
        <v>28</v>
      </c>
      <c r="EG240" s="54">
        <f>+CI240</f>
        <v>0</v>
      </c>
      <c r="EH240" s="54">
        <f t="shared" ref="EH240:EH241" si="697">+CJ240</f>
        <v>0</v>
      </c>
      <c r="EI240" s="160"/>
      <c r="EJ240" s="312" t="s">
        <v>245</v>
      </c>
      <c r="EK240" s="312"/>
      <c r="EL240" s="182">
        <f>EL231-EL236</f>
        <v>0</v>
      </c>
      <c r="EM240" s="182">
        <f t="shared" ref="EM240" si="698">EM231-EM236</f>
        <v>0</v>
      </c>
      <c r="EN240" s="42"/>
      <c r="EO240" s="26"/>
      <c r="EP240" s="1"/>
      <c r="EQ240" s="27"/>
      <c r="ER240" s="126" t="s">
        <v>68</v>
      </c>
      <c r="ES240" s="1"/>
      <c r="ET240" s="4" t="s">
        <v>28</v>
      </c>
      <c r="EU240" s="54">
        <f t="shared" si="660"/>
        <v>0</v>
      </c>
      <c r="EV240" s="54">
        <f t="shared" si="661"/>
        <v>0</v>
      </c>
      <c r="EW240" s="160"/>
      <c r="EX240" s="312" t="s">
        <v>245</v>
      </c>
      <c r="EY240" s="312"/>
      <c r="EZ240" s="182">
        <f>EZ231-EZ236</f>
        <v>0</v>
      </c>
      <c r="FA240" s="182">
        <f t="shared" ref="FA240" si="699">FA231-FA236</f>
        <v>0</v>
      </c>
      <c r="FB240" s="42"/>
      <c r="FC240" s="26"/>
      <c r="FD240" s="26"/>
      <c r="FE240" s="1"/>
      <c r="FF240" s="27"/>
      <c r="FG240" s="130" t="s">
        <v>193</v>
      </c>
      <c r="FH240" s="319" t="s">
        <v>237</v>
      </c>
      <c r="FI240" s="319"/>
      <c r="FJ240" s="179"/>
      <c r="FK240" s="173">
        <f t="shared" si="681"/>
        <v>0</v>
      </c>
      <c r="FL240" s="179"/>
      <c r="FM240" s="68">
        <v>0</v>
      </c>
      <c r="FN240" s="62">
        <f t="shared" si="675"/>
        <v>0</v>
      </c>
      <c r="FO240" s="58"/>
      <c r="FP240" s="26"/>
      <c r="FQ240" s="1"/>
      <c r="FR240" s="1"/>
    </row>
    <row r="241" spans="2:174" ht="13.9" customHeight="1" x14ac:dyDescent="0.2">
      <c r="B241" s="33"/>
      <c r="C241" s="126">
        <v>4210</v>
      </c>
      <c r="D241" s="234" t="s">
        <v>432</v>
      </c>
      <c r="E241" s="234"/>
      <c r="F241" s="224">
        <v>0</v>
      </c>
      <c r="G241" s="224">
        <v>0</v>
      </c>
      <c r="H241" s="224">
        <v>0</v>
      </c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16">
        <f t="shared" si="634"/>
        <v>0</v>
      </c>
      <c r="Y241" s="224">
        <f t="shared" si="635"/>
        <v>0</v>
      </c>
      <c r="Z241" s="226">
        <f t="shared" si="636"/>
        <v>0</v>
      </c>
      <c r="AA241" s="26"/>
      <c r="AC241" s="27"/>
      <c r="AD241" s="130">
        <v>1220</v>
      </c>
      <c r="AE241" s="223" t="s">
        <v>478</v>
      </c>
      <c r="AF241" s="223"/>
      <c r="AG241" s="224">
        <v>0</v>
      </c>
      <c r="AH241" s="224">
        <v>0</v>
      </c>
      <c r="AI241" s="224">
        <v>0</v>
      </c>
      <c r="AJ241" s="245"/>
      <c r="AK241" s="245"/>
      <c r="AL241" s="245"/>
      <c r="AM241" s="224"/>
      <c r="AN241" s="224"/>
      <c r="AO241" s="224"/>
      <c r="AP241" s="224"/>
      <c r="AQ241" s="224"/>
      <c r="AR241" s="224"/>
      <c r="AS241" s="224"/>
      <c r="AT241" s="224"/>
      <c r="AU241" s="224"/>
      <c r="AV241" s="224"/>
      <c r="AW241" s="224"/>
      <c r="AX241" s="224"/>
      <c r="AY241" s="216">
        <f t="shared" si="639"/>
        <v>0</v>
      </c>
      <c r="AZ241" s="224">
        <f t="shared" si="640"/>
        <v>0</v>
      </c>
      <c r="BA241" s="226">
        <f t="shared" si="641"/>
        <v>0</v>
      </c>
      <c r="BB241" s="100"/>
      <c r="BD241" s="27"/>
      <c r="BE241" s="130">
        <v>4220</v>
      </c>
      <c r="BF241" s="223" t="s">
        <v>433</v>
      </c>
      <c r="BG241" s="223"/>
      <c r="BH241" s="215">
        <v>0</v>
      </c>
      <c r="BI241" s="215">
        <v>0</v>
      </c>
      <c r="BJ241" s="215">
        <v>0</v>
      </c>
      <c r="BK241" s="245"/>
      <c r="BL241" s="245"/>
      <c r="BM241" s="245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16">
        <f t="shared" si="642"/>
        <v>0</v>
      </c>
      <c r="CA241" s="224">
        <f t="shared" si="643"/>
        <v>0</v>
      </c>
      <c r="CB241" s="226">
        <f t="shared" si="644"/>
        <v>0</v>
      </c>
      <c r="CC241" s="100"/>
      <c r="CE241" s="33"/>
      <c r="CF241" s="126" t="s">
        <v>69</v>
      </c>
      <c r="CG241" s="319" t="s">
        <v>30</v>
      </c>
      <c r="CH241" s="319"/>
      <c r="CI241" s="54">
        <f t="shared" si="684"/>
        <v>0</v>
      </c>
      <c r="CJ241" s="54">
        <f t="shared" si="684"/>
        <v>0</v>
      </c>
      <c r="CK241" s="54">
        <f t="shared" si="684"/>
        <v>0</v>
      </c>
      <c r="CL241" s="143" t="s">
        <v>83</v>
      </c>
      <c r="CM241" s="319" t="s">
        <v>31</v>
      </c>
      <c r="CN241" s="319"/>
      <c r="CO241" s="173">
        <f t="shared" si="668"/>
        <v>0</v>
      </c>
      <c r="CP241" s="173">
        <f t="shared" si="669"/>
        <v>0</v>
      </c>
      <c r="CQ241" s="173">
        <f t="shared" si="670"/>
        <v>0</v>
      </c>
      <c r="CR241" s="51"/>
      <c r="CS241" s="26"/>
      <c r="CT241" s="1"/>
      <c r="CU241" s="27"/>
      <c r="CV241" s="130" t="s">
        <v>165</v>
      </c>
      <c r="CW241" s="319" t="s">
        <v>125</v>
      </c>
      <c r="CX241" s="319"/>
      <c r="CY241" s="173">
        <f t="shared" ref="CY241:CY249" si="700">+AY240</f>
        <v>0</v>
      </c>
      <c r="CZ241" s="173">
        <f t="shared" ref="CZ241:CZ249" si="701">+AZ240</f>
        <v>0</v>
      </c>
      <c r="DA241" s="173">
        <f t="shared" ref="DA241:DA249" si="702">+BA240</f>
        <v>0</v>
      </c>
      <c r="DB241" s="143" t="s">
        <v>182</v>
      </c>
      <c r="DC241" s="319" t="s">
        <v>126</v>
      </c>
      <c r="DD241" s="319"/>
      <c r="DE241" s="54">
        <f t="shared" ref="DE241:DG246" si="703">+AY260</f>
        <v>0</v>
      </c>
      <c r="DF241" s="54">
        <f t="shared" si="703"/>
        <v>0</v>
      </c>
      <c r="DG241" s="54">
        <f t="shared" si="703"/>
        <v>0</v>
      </c>
      <c r="DH241" s="42"/>
      <c r="DI241" s="77"/>
      <c r="DJ241" s="1"/>
      <c r="DK241" s="27"/>
      <c r="DL241" s="130" t="s">
        <v>165</v>
      </c>
      <c r="DM241" s="319" t="s">
        <v>125</v>
      </c>
      <c r="DN241" s="319"/>
      <c r="DO241" s="54">
        <f t="shared" si="689"/>
        <v>0</v>
      </c>
      <c r="DP241" s="54">
        <f t="shared" si="690"/>
        <v>0</v>
      </c>
      <c r="DQ241" s="54">
        <f t="shared" si="691"/>
        <v>0</v>
      </c>
      <c r="DR241" s="54">
        <f t="shared" si="692"/>
        <v>0</v>
      </c>
      <c r="DS241" s="143" t="s">
        <v>182</v>
      </c>
      <c r="DT241" s="319" t="s">
        <v>126</v>
      </c>
      <c r="DU241" s="319"/>
      <c r="DV241" s="54">
        <f t="shared" si="693"/>
        <v>0</v>
      </c>
      <c r="DW241" s="54">
        <f t="shared" si="694"/>
        <v>0</v>
      </c>
      <c r="DX241" s="54">
        <f t="shared" si="695"/>
        <v>0</v>
      </c>
      <c r="DY241" s="54">
        <f t="shared" si="696"/>
        <v>0</v>
      </c>
      <c r="DZ241" s="42"/>
      <c r="EA241" s="77"/>
      <c r="EB241" s="1"/>
      <c r="EC241" s="27"/>
      <c r="ED241" s="126" t="s">
        <v>69</v>
      </c>
      <c r="EE241" s="1"/>
      <c r="EF241" s="4" t="s">
        <v>207</v>
      </c>
      <c r="EG241" s="173">
        <f>+CI241</f>
        <v>0</v>
      </c>
      <c r="EH241" s="173">
        <f t="shared" si="697"/>
        <v>0</v>
      </c>
      <c r="EI241" s="160"/>
      <c r="EJ241" s="200"/>
      <c r="EK241" s="8"/>
      <c r="EL241" s="181"/>
      <c r="EM241" s="181"/>
      <c r="EN241" s="42"/>
      <c r="EO241" s="26"/>
      <c r="EP241" s="1"/>
      <c r="EQ241" s="27"/>
      <c r="ER241" s="126" t="s">
        <v>69</v>
      </c>
      <c r="ES241" s="1"/>
      <c r="ET241" s="4" t="s">
        <v>207</v>
      </c>
      <c r="EU241" s="54">
        <f t="shared" si="660"/>
        <v>0</v>
      </c>
      <c r="EV241" s="54">
        <f t="shared" si="661"/>
        <v>0</v>
      </c>
      <c r="EW241" s="160"/>
      <c r="EX241" s="200"/>
      <c r="EY241" s="8"/>
      <c r="EZ241" s="181"/>
      <c r="FA241" s="181"/>
      <c r="FB241" s="42"/>
      <c r="FC241" s="26"/>
      <c r="FD241" s="26"/>
      <c r="FE241" s="1"/>
      <c r="FF241" s="27"/>
      <c r="FG241" s="130" t="s">
        <v>194</v>
      </c>
      <c r="FH241" s="319" t="s">
        <v>151</v>
      </c>
      <c r="FI241" s="319"/>
      <c r="FJ241" s="179"/>
      <c r="FK241" s="173">
        <f t="shared" si="681"/>
        <v>0</v>
      </c>
      <c r="FL241" s="179"/>
      <c r="FM241" s="68">
        <v>0</v>
      </c>
      <c r="FN241" s="62">
        <f t="shared" si="675"/>
        <v>0</v>
      </c>
      <c r="FO241" s="58"/>
      <c r="FP241" s="26"/>
      <c r="FQ241" s="1"/>
      <c r="FR241" s="1"/>
    </row>
    <row r="242" spans="2:174" ht="13.9" customHeight="1" x14ac:dyDescent="0.2">
      <c r="B242" s="33"/>
      <c r="C242" s="126">
        <v>4220</v>
      </c>
      <c r="D242" s="234" t="s">
        <v>433</v>
      </c>
      <c r="E242" s="234"/>
      <c r="F242" s="215">
        <v>0</v>
      </c>
      <c r="G242" s="215">
        <v>0</v>
      </c>
      <c r="H242" s="215">
        <v>0</v>
      </c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6">
        <f t="shared" si="634"/>
        <v>0</v>
      </c>
      <c r="Y242" s="224">
        <f t="shared" si="635"/>
        <v>0</v>
      </c>
      <c r="Z242" s="226">
        <f t="shared" si="636"/>
        <v>0</v>
      </c>
      <c r="AA242" s="26"/>
      <c r="AC242" s="27"/>
      <c r="AD242" s="130">
        <v>1230</v>
      </c>
      <c r="AE242" s="223" t="s">
        <v>479</v>
      </c>
      <c r="AF242" s="223"/>
      <c r="AG242" s="224">
        <v>0</v>
      </c>
      <c r="AH242" s="224">
        <v>0</v>
      </c>
      <c r="AI242" s="224">
        <v>0</v>
      </c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6">
        <f t="shared" si="639"/>
        <v>0</v>
      </c>
      <c r="AZ242" s="224">
        <f t="shared" si="640"/>
        <v>0</v>
      </c>
      <c r="BA242" s="226">
        <f t="shared" si="641"/>
        <v>0</v>
      </c>
      <c r="BB242" s="100"/>
      <c r="BD242" s="27"/>
      <c r="BE242" s="130">
        <v>4400</v>
      </c>
      <c r="BF242" s="223" t="s">
        <v>516</v>
      </c>
      <c r="BG242" s="223"/>
      <c r="BH242" s="215">
        <v>0</v>
      </c>
      <c r="BI242" s="215">
        <v>0</v>
      </c>
      <c r="BJ242" s="215">
        <v>0</v>
      </c>
      <c r="BK242" s="215"/>
      <c r="BL242" s="215"/>
      <c r="BM242" s="215"/>
      <c r="BN242" s="215"/>
      <c r="BO242" s="215"/>
      <c r="BP242" s="215"/>
      <c r="BQ242" s="215"/>
      <c r="BR242" s="215"/>
      <c r="BS242" s="215"/>
      <c r="BT242" s="215"/>
      <c r="BU242" s="215"/>
      <c r="BV242" s="215"/>
      <c r="BW242" s="215"/>
      <c r="BX242" s="215"/>
      <c r="BY242" s="215"/>
      <c r="BZ242" s="216">
        <f t="shared" si="642"/>
        <v>0</v>
      </c>
      <c r="CA242" s="224">
        <f t="shared" si="643"/>
        <v>0</v>
      </c>
      <c r="CB242" s="226">
        <f t="shared" si="644"/>
        <v>0</v>
      </c>
      <c r="CC242" s="100"/>
      <c r="CE242" s="33"/>
      <c r="CF242" s="127"/>
      <c r="CG242" s="195"/>
      <c r="CH242" s="200"/>
      <c r="CI242" s="54"/>
      <c r="CJ242" s="54"/>
      <c r="CK242" s="54"/>
      <c r="CL242" s="143" t="s">
        <v>84</v>
      </c>
      <c r="CM242" s="319" t="s">
        <v>32</v>
      </c>
      <c r="CN242" s="319"/>
      <c r="CO242" s="173">
        <f t="shared" si="668"/>
        <v>0</v>
      </c>
      <c r="CP242" s="173">
        <f t="shared" si="669"/>
        <v>0</v>
      </c>
      <c r="CQ242" s="173">
        <f t="shared" si="670"/>
        <v>0</v>
      </c>
      <c r="CR242" s="51"/>
      <c r="CS242" s="26"/>
      <c r="CT242" s="1"/>
      <c r="CU242" s="27"/>
      <c r="CV242" s="130" t="s">
        <v>166</v>
      </c>
      <c r="CW242" s="319" t="s">
        <v>127</v>
      </c>
      <c r="CX242" s="319"/>
      <c r="CY242" s="173">
        <f t="shared" si="700"/>
        <v>0</v>
      </c>
      <c r="CZ242" s="173">
        <f t="shared" si="701"/>
        <v>0</v>
      </c>
      <c r="DA242" s="173">
        <f t="shared" si="702"/>
        <v>0</v>
      </c>
      <c r="DB242" s="143" t="s">
        <v>183</v>
      </c>
      <c r="DC242" s="319" t="s">
        <v>128</v>
      </c>
      <c r="DD242" s="319"/>
      <c r="DE242" s="54">
        <f t="shared" si="703"/>
        <v>0</v>
      </c>
      <c r="DF242" s="54">
        <f t="shared" si="703"/>
        <v>0</v>
      </c>
      <c r="DG242" s="54">
        <f t="shared" si="703"/>
        <v>0</v>
      </c>
      <c r="DH242" s="42"/>
      <c r="DI242" s="77"/>
      <c r="DJ242" s="1"/>
      <c r="DK242" s="27"/>
      <c r="DL242" s="130" t="s">
        <v>166</v>
      </c>
      <c r="DM242" s="319" t="s">
        <v>127</v>
      </c>
      <c r="DN242" s="319"/>
      <c r="DO242" s="54">
        <f t="shared" si="689"/>
        <v>0</v>
      </c>
      <c r="DP242" s="54">
        <f t="shared" si="690"/>
        <v>0</v>
      </c>
      <c r="DQ242" s="54">
        <f t="shared" si="691"/>
        <v>0</v>
      </c>
      <c r="DR242" s="54">
        <f t="shared" si="692"/>
        <v>0</v>
      </c>
      <c r="DS242" s="143" t="s">
        <v>183</v>
      </c>
      <c r="DT242" s="319" t="s">
        <v>128</v>
      </c>
      <c r="DU242" s="319"/>
      <c r="DV242" s="54">
        <f t="shared" si="693"/>
        <v>0</v>
      </c>
      <c r="DW242" s="54">
        <f t="shared" si="694"/>
        <v>0</v>
      </c>
      <c r="DX242" s="54">
        <f t="shared" si="695"/>
        <v>0</v>
      </c>
      <c r="DY242" s="54">
        <f t="shared" si="696"/>
        <v>0</v>
      </c>
      <c r="DZ242" s="42"/>
      <c r="EA242" s="77"/>
      <c r="EB242" s="1"/>
      <c r="EC242" s="27"/>
      <c r="ED242" s="126" t="s">
        <v>224</v>
      </c>
      <c r="EE242" s="1"/>
      <c r="EF242" s="4" t="s">
        <v>208</v>
      </c>
      <c r="EG242" s="54">
        <f>+CI243</f>
        <v>0</v>
      </c>
      <c r="EH242" s="54">
        <f t="shared" ref="EH242" si="704">+CJ243</f>
        <v>0</v>
      </c>
      <c r="EI242" s="160"/>
      <c r="EJ242" s="8"/>
      <c r="EK242" s="8"/>
      <c r="EL242" s="181"/>
      <c r="EM242" s="181"/>
      <c r="EN242" s="42"/>
      <c r="EO242" s="26"/>
      <c r="EP242" s="1"/>
      <c r="EQ242" s="27"/>
      <c r="ER242" s="126" t="s">
        <v>224</v>
      </c>
      <c r="ES242" s="1"/>
      <c r="ET242" s="4" t="s">
        <v>208</v>
      </c>
      <c r="EU242" s="54">
        <f t="shared" si="660"/>
        <v>0</v>
      </c>
      <c r="EV242" s="54">
        <f t="shared" si="661"/>
        <v>0</v>
      </c>
      <c r="EW242" s="160"/>
      <c r="EX242" s="8"/>
      <c r="EY242" s="8"/>
      <c r="EZ242" s="181"/>
      <c r="FA242" s="181"/>
      <c r="FB242" s="42"/>
      <c r="FC242" s="26"/>
      <c r="FD242" s="26"/>
      <c r="FE242" s="1"/>
      <c r="FF242" s="27"/>
      <c r="FG242" s="158"/>
      <c r="FH242" s="196"/>
      <c r="FI242" s="56"/>
      <c r="FJ242" s="177"/>
      <c r="FK242" s="177"/>
      <c r="FL242" s="177"/>
      <c r="FM242" s="62"/>
      <c r="FN242" s="62"/>
      <c r="FO242" s="58"/>
      <c r="FP242" s="26"/>
      <c r="FQ242" s="1"/>
      <c r="FR242" s="1"/>
    </row>
    <row r="243" spans="2:174" ht="13.9" customHeight="1" thickBot="1" x14ac:dyDescent="0.25">
      <c r="B243" s="33"/>
      <c r="C243" s="127">
        <v>4300</v>
      </c>
      <c r="D243" s="233" t="s">
        <v>434</v>
      </c>
      <c r="E243" s="233"/>
      <c r="F243" s="220">
        <f>SUM(F244:F248)</f>
        <v>0</v>
      </c>
      <c r="G243" s="220">
        <f t="shared" ref="G243" si="705">SUM(G244:G248)</f>
        <v>0</v>
      </c>
      <c r="H243" s="220">
        <f t="shared" ref="H243" si="706">SUM(H244:H248)</f>
        <v>0</v>
      </c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1">
        <f t="shared" si="634"/>
        <v>0</v>
      </c>
      <c r="Y243" s="210">
        <f t="shared" si="635"/>
        <v>0</v>
      </c>
      <c r="Z243" s="212">
        <f t="shared" si="636"/>
        <v>0</v>
      </c>
      <c r="AA243" s="26"/>
      <c r="AC243" s="27"/>
      <c r="AD243" s="130">
        <v>1240</v>
      </c>
      <c r="AE243" s="223" t="s">
        <v>480</v>
      </c>
      <c r="AF243" s="223"/>
      <c r="AG243" s="224">
        <v>0</v>
      </c>
      <c r="AH243" s="224">
        <v>0</v>
      </c>
      <c r="AI243" s="224">
        <v>0</v>
      </c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6">
        <f t="shared" si="639"/>
        <v>0</v>
      </c>
      <c r="AZ243" s="224">
        <f t="shared" si="640"/>
        <v>0</v>
      </c>
      <c r="BA243" s="226">
        <f t="shared" si="641"/>
        <v>0</v>
      </c>
      <c r="BB243" s="100"/>
      <c r="BD243" s="27"/>
      <c r="BE243" s="131"/>
      <c r="BF243" s="232" t="s">
        <v>517</v>
      </c>
      <c r="BG243" s="232"/>
      <c r="BH243" s="235">
        <f>SUM(BH244:BH259)</f>
        <v>0</v>
      </c>
      <c r="BI243" s="235">
        <f t="shared" ref="BI243" si="707">SUM(BI244:BI259)</f>
        <v>0</v>
      </c>
      <c r="BJ243" s="235">
        <f t="shared" ref="BJ243" si="708">SUM(BJ244:BJ259)</f>
        <v>0</v>
      </c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  <c r="BZ243" s="221">
        <f t="shared" si="642"/>
        <v>0</v>
      </c>
      <c r="CA243" s="210">
        <f t="shared" si="643"/>
        <v>0</v>
      </c>
      <c r="CB243" s="212">
        <f t="shared" si="644"/>
        <v>0</v>
      </c>
      <c r="CC243" s="100"/>
      <c r="CE243" s="33"/>
      <c r="CF243" s="126"/>
      <c r="CG243" s="322" t="s">
        <v>33</v>
      </c>
      <c r="CH243" s="322"/>
      <c r="CI243" s="49">
        <f>SUM(CI244:CI248)</f>
        <v>0</v>
      </c>
      <c r="CJ243" s="49">
        <f t="shared" ref="CJ243" si="709">SUM(CJ244:CJ248)</f>
        <v>0</v>
      </c>
      <c r="CK243" s="49">
        <f t="shared" ref="CK243" si="710">SUM(CK244:CK248)</f>
        <v>0</v>
      </c>
      <c r="CL243" s="143" t="s">
        <v>85</v>
      </c>
      <c r="CM243" s="319" t="s">
        <v>34</v>
      </c>
      <c r="CN243" s="319"/>
      <c r="CO243" s="173">
        <f t="shared" si="668"/>
        <v>0</v>
      </c>
      <c r="CP243" s="173">
        <f t="shared" si="669"/>
        <v>0</v>
      </c>
      <c r="CQ243" s="173">
        <f t="shared" si="670"/>
        <v>0</v>
      </c>
      <c r="CR243" s="51"/>
      <c r="CS243" s="26"/>
      <c r="CT243" s="1"/>
      <c r="CU243" s="27"/>
      <c r="CV243" s="130" t="s">
        <v>167</v>
      </c>
      <c r="CW243" s="319" t="s">
        <v>129</v>
      </c>
      <c r="CX243" s="319"/>
      <c r="CY243" s="173">
        <f t="shared" si="700"/>
        <v>0</v>
      </c>
      <c r="CZ243" s="173">
        <f t="shared" si="701"/>
        <v>0</v>
      </c>
      <c r="DA243" s="173">
        <f t="shared" si="702"/>
        <v>0</v>
      </c>
      <c r="DB243" s="143" t="s">
        <v>184</v>
      </c>
      <c r="DC243" s="319" t="s">
        <v>130</v>
      </c>
      <c r="DD243" s="319"/>
      <c r="DE243" s="54">
        <f t="shared" si="703"/>
        <v>0</v>
      </c>
      <c r="DF243" s="54">
        <f t="shared" si="703"/>
        <v>0</v>
      </c>
      <c r="DG243" s="54">
        <f t="shared" si="703"/>
        <v>0</v>
      </c>
      <c r="DH243" s="42"/>
      <c r="DI243" s="77"/>
      <c r="DJ243" s="1"/>
      <c r="DK243" s="27"/>
      <c r="DL243" s="130" t="s">
        <v>167</v>
      </c>
      <c r="DM243" s="319" t="s">
        <v>129</v>
      </c>
      <c r="DN243" s="319"/>
      <c r="DO243" s="54">
        <f t="shared" si="689"/>
        <v>0</v>
      </c>
      <c r="DP243" s="54">
        <f t="shared" si="690"/>
        <v>0</v>
      </c>
      <c r="DQ243" s="54">
        <f t="shared" si="691"/>
        <v>0</v>
      </c>
      <c r="DR243" s="54">
        <f t="shared" si="692"/>
        <v>0</v>
      </c>
      <c r="DS243" s="143" t="s">
        <v>184</v>
      </c>
      <c r="DT243" s="319" t="s">
        <v>130</v>
      </c>
      <c r="DU243" s="319"/>
      <c r="DV243" s="54">
        <f t="shared" si="693"/>
        <v>0</v>
      </c>
      <c r="DW243" s="54">
        <f t="shared" si="694"/>
        <v>0</v>
      </c>
      <c r="DX243" s="54">
        <f t="shared" si="695"/>
        <v>0</v>
      </c>
      <c r="DY243" s="54">
        <f t="shared" si="696"/>
        <v>0</v>
      </c>
      <c r="DZ243" s="42"/>
      <c r="EA243" s="77"/>
      <c r="EB243" s="1"/>
      <c r="EC243" s="27"/>
      <c r="ED243" s="157"/>
      <c r="EE243" s="200"/>
      <c r="EF243" s="200"/>
      <c r="EG243" s="52"/>
      <c r="EH243" s="52"/>
      <c r="EI243" s="160"/>
      <c r="EJ243" s="312" t="s">
        <v>209</v>
      </c>
      <c r="EK243" s="312"/>
      <c r="EL243" s="181"/>
      <c r="EM243" s="181"/>
      <c r="EN243" s="42"/>
      <c r="EO243" s="26"/>
      <c r="EP243" s="1"/>
      <c r="EQ243" s="27"/>
      <c r="ER243" s="157"/>
      <c r="ES243" s="200"/>
      <c r="ET243" s="200"/>
      <c r="EU243" s="52"/>
      <c r="EV243" s="52"/>
      <c r="EW243" s="160"/>
      <c r="EX243" s="312" t="s">
        <v>209</v>
      </c>
      <c r="EY243" s="312"/>
      <c r="EZ243" s="181"/>
      <c r="FA243" s="181"/>
      <c r="FB243" s="42"/>
      <c r="FC243" s="26"/>
      <c r="FD243" s="26"/>
      <c r="FE243" s="1"/>
      <c r="FF243" s="27"/>
      <c r="FG243" s="130"/>
      <c r="FH243" s="326" t="s">
        <v>258</v>
      </c>
      <c r="FI243" s="326"/>
      <c r="FJ243" s="180">
        <f>+FJ232+FJ237</f>
        <v>0</v>
      </c>
      <c r="FK243" s="180">
        <f>+FK232+FK237</f>
        <v>0</v>
      </c>
      <c r="FL243" s="180">
        <f>+FL232+FL237</f>
        <v>0</v>
      </c>
      <c r="FM243" s="69">
        <f>+FM232+FM237</f>
        <v>0</v>
      </c>
      <c r="FN243" s="69">
        <f>SUM(FJ243:FM243)</f>
        <v>0</v>
      </c>
      <c r="FO243" s="58"/>
      <c r="FP243" s="26"/>
      <c r="FQ243" s="1"/>
      <c r="FR243" s="1"/>
    </row>
    <row r="244" spans="2:174" ht="13.9" customHeight="1" x14ac:dyDescent="0.2">
      <c r="B244" s="33"/>
      <c r="C244" s="126">
        <v>4310</v>
      </c>
      <c r="D244" s="234" t="s">
        <v>435</v>
      </c>
      <c r="E244" s="234"/>
      <c r="F244" s="215">
        <v>0</v>
      </c>
      <c r="G244" s="215">
        <v>0</v>
      </c>
      <c r="H244" s="215">
        <v>0</v>
      </c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6">
        <f t="shared" si="634"/>
        <v>0</v>
      </c>
      <c r="Y244" s="224">
        <f t="shared" si="635"/>
        <v>0</v>
      </c>
      <c r="Z244" s="226">
        <f t="shared" si="636"/>
        <v>0</v>
      </c>
      <c r="AA244" s="26"/>
      <c r="AC244" s="27"/>
      <c r="AD244" s="130">
        <v>1250</v>
      </c>
      <c r="AE244" s="223" t="s">
        <v>481</v>
      </c>
      <c r="AF244" s="223"/>
      <c r="AG244" s="224">
        <v>0</v>
      </c>
      <c r="AH244" s="224">
        <v>0</v>
      </c>
      <c r="AI244" s="224">
        <v>0</v>
      </c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6">
        <f t="shared" si="639"/>
        <v>0</v>
      </c>
      <c r="AZ244" s="224">
        <f t="shared" si="640"/>
        <v>0</v>
      </c>
      <c r="BA244" s="226">
        <f t="shared" si="641"/>
        <v>0</v>
      </c>
      <c r="BB244" s="100"/>
      <c r="BD244" s="27"/>
      <c r="BE244" s="130">
        <v>5110</v>
      </c>
      <c r="BF244" s="223" t="s">
        <v>441</v>
      </c>
      <c r="BG244" s="223"/>
      <c r="BH244" s="215">
        <v>0</v>
      </c>
      <c r="BI244" s="215">
        <v>0</v>
      </c>
      <c r="BJ244" s="215">
        <v>0</v>
      </c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  <c r="BV244" s="215"/>
      <c r="BW244" s="215"/>
      <c r="BX244" s="215"/>
      <c r="BY244" s="215"/>
      <c r="BZ244" s="216">
        <f t="shared" si="642"/>
        <v>0</v>
      </c>
      <c r="CA244" s="224">
        <f t="shared" si="643"/>
        <v>0</v>
      </c>
      <c r="CB244" s="226">
        <f t="shared" si="644"/>
        <v>0</v>
      </c>
      <c r="CC244" s="100"/>
      <c r="CE244" s="33"/>
      <c r="CF244" s="126" t="s">
        <v>70</v>
      </c>
      <c r="CG244" s="319" t="s">
        <v>35</v>
      </c>
      <c r="CH244" s="319"/>
      <c r="CI244" s="54">
        <f t="shared" ref="CI244:CK248" si="711">+X244</f>
        <v>0</v>
      </c>
      <c r="CJ244" s="54">
        <f t="shared" si="711"/>
        <v>0</v>
      </c>
      <c r="CK244" s="54">
        <f t="shared" si="711"/>
        <v>0</v>
      </c>
      <c r="CL244" s="143"/>
      <c r="CM244" s="195"/>
      <c r="CN244" s="200"/>
      <c r="CO244" s="66"/>
      <c r="CP244" s="66"/>
      <c r="CQ244" s="66"/>
      <c r="CR244" s="51"/>
      <c r="CS244" s="26"/>
      <c r="CT244" s="1"/>
      <c r="CU244" s="27"/>
      <c r="CV244" s="130" t="s">
        <v>168</v>
      </c>
      <c r="CW244" s="319" t="s">
        <v>131</v>
      </c>
      <c r="CX244" s="319"/>
      <c r="CY244" s="173">
        <f t="shared" si="700"/>
        <v>0</v>
      </c>
      <c r="CZ244" s="173">
        <f t="shared" si="701"/>
        <v>0</v>
      </c>
      <c r="DA244" s="173">
        <f t="shared" si="702"/>
        <v>0</v>
      </c>
      <c r="DB244" s="143" t="s">
        <v>185</v>
      </c>
      <c r="DC244" s="319" t="s">
        <v>132</v>
      </c>
      <c r="DD244" s="319"/>
      <c r="DE244" s="54">
        <f t="shared" si="703"/>
        <v>0</v>
      </c>
      <c r="DF244" s="54">
        <f t="shared" si="703"/>
        <v>0</v>
      </c>
      <c r="DG244" s="54">
        <f t="shared" si="703"/>
        <v>0</v>
      </c>
      <c r="DH244" s="42"/>
      <c r="DI244" s="77"/>
      <c r="DJ244" s="1"/>
      <c r="DK244" s="27"/>
      <c r="DL244" s="130" t="s">
        <v>168</v>
      </c>
      <c r="DM244" s="319" t="s">
        <v>131</v>
      </c>
      <c r="DN244" s="319"/>
      <c r="DO244" s="54">
        <f t="shared" si="689"/>
        <v>0</v>
      </c>
      <c r="DP244" s="54">
        <f t="shared" si="690"/>
        <v>0</v>
      </c>
      <c r="DQ244" s="54">
        <f t="shared" si="691"/>
        <v>0</v>
      </c>
      <c r="DR244" s="54">
        <f t="shared" si="692"/>
        <v>0</v>
      </c>
      <c r="DS244" s="143" t="s">
        <v>185</v>
      </c>
      <c r="DT244" s="319" t="s">
        <v>132</v>
      </c>
      <c r="DU244" s="319"/>
      <c r="DV244" s="54">
        <f t="shared" si="693"/>
        <v>0</v>
      </c>
      <c r="DW244" s="54">
        <f t="shared" si="694"/>
        <v>0</v>
      </c>
      <c r="DX244" s="54">
        <f t="shared" si="695"/>
        <v>0</v>
      </c>
      <c r="DY244" s="54">
        <f t="shared" si="696"/>
        <v>0</v>
      </c>
      <c r="DZ244" s="42"/>
      <c r="EA244" s="77"/>
      <c r="EB244" s="1"/>
      <c r="EC244" s="27"/>
      <c r="ED244" s="157"/>
      <c r="EE244" s="279" t="s">
        <v>199</v>
      </c>
      <c r="EF244" s="279"/>
      <c r="EG244" s="50">
        <f>SUM(EG245:EG260)</f>
        <v>0</v>
      </c>
      <c r="EH244" s="50">
        <f t="shared" ref="EH244" si="712">SUM(EH245:EH260)</f>
        <v>0</v>
      </c>
      <c r="EI244" s="160"/>
      <c r="EJ244" s="200"/>
      <c r="EK244" s="200"/>
      <c r="EL244" s="183"/>
      <c r="EM244" s="183"/>
      <c r="EN244" s="42"/>
      <c r="EO244" s="26"/>
      <c r="EP244" s="1"/>
      <c r="EQ244" s="27"/>
      <c r="ER244" s="157"/>
      <c r="ES244" s="279" t="s">
        <v>199</v>
      </c>
      <c r="ET244" s="279"/>
      <c r="EU244" s="50">
        <f>SUM(EU245:EU260)</f>
        <v>0</v>
      </c>
      <c r="EV244" s="50">
        <f t="shared" ref="EV244" si="713">SUM(EV245:EV260)</f>
        <v>0</v>
      </c>
      <c r="EW244" s="160"/>
      <c r="EX244" s="200"/>
      <c r="EY244" s="200"/>
      <c r="EZ244" s="183"/>
      <c r="FA244" s="183"/>
      <c r="FB244" s="42"/>
      <c r="FC244" s="26"/>
      <c r="FD244" s="26"/>
      <c r="FE244" s="1"/>
      <c r="FF244" s="27"/>
      <c r="FG244" s="130"/>
      <c r="FH244" s="56"/>
      <c r="FI244" s="200"/>
      <c r="FJ244" s="177"/>
      <c r="FK244" s="177"/>
      <c r="FL244" s="177"/>
      <c r="FM244" s="62"/>
      <c r="FN244" s="62"/>
      <c r="FO244" s="58"/>
      <c r="FP244" s="26"/>
      <c r="FQ244" s="1"/>
      <c r="FR244" s="1"/>
    </row>
    <row r="245" spans="2:174" ht="13.9" customHeight="1" x14ac:dyDescent="0.2">
      <c r="B245" s="33"/>
      <c r="C245" s="126">
        <v>4320</v>
      </c>
      <c r="D245" s="234" t="s">
        <v>436</v>
      </c>
      <c r="E245" s="234"/>
      <c r="F245" s="215">
        <v>0</v>
      </c>
      <c r="G245" s="215">
        <v>0</v>
      </c>
      <c r="H245" s="215">
        <v>0</v>
      </c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6">
        <f t="shared" si="634"/>
        <v>0</v>
      </c>
      <c r="Y245" s="224">
        <f t="shared" si="635"/>
        <v>0</v>
      </c>
      <c r="Z245" s="226">
        <f t="shared" si="636"/>
        <v>0</v>
      </c>
      <c r="AA245" s="26"/>
      <c r="AC245" s="27"/>
      <c r="AD245" s="130">
        <v>1260</v>
      </c>
      <c r="AE245" s="223" t="s">
        <v>482</v>
      </c>
      <c r="AF245" s="223"/>
      <c r="AG245" s="224">
        <v>0</v>
      </c>
      <c r="AH245" s="224">
        <v>0</v>
      </c>
      <c r="AI245" s="224">
        <v>0</v>
      </c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6">
        <f t="shared" si="639"/>
        <v>0</v>
      </c>
      <c r="AZ245" s="224">
        <f t="shared" si="640"/>
        <v>0</v>
      </c>
      <c r="BA245" s="226">
        <f t="shared" si="641"/>
        <v>0</v>
      </c>
      <c r="BB245" s="100"/>
      <c r="BD245" s="27"/>
      <c r="BE245" s="130">
        <v>5120</v>
      </c>
      <c r="BF245" s="223" t="s">
        <v>442</v>
      </c>
      <c r="BG245" s="223"/>
      <c r="BH245" s="215">
        <v>0</v>
      </c>
      <c r="BI245" s="215">
        <v>0</v>
      </c>
      <c r="BJ245" s="215">
        <v>0</v>
      </c>
      <c r="BK245" s="215"/>
      <c r="BL245" s="215"/>
      <c r="BM245" s="215"/>
      <c r="BN245" s="215"/>
      <c r="BO245" s="215"/>
      <c r="BP245" s="215"/>
      <c r="BQ245" s="215"/>
      <c r="BR245" s="215"/>
      <c r="BS245" s="215"/>
      <c r="BT245" s="215"/>
      <c r="BU245" s="215"/>
      <c r="BV245" s="215"/>
      <c r="BW245" s="215"/>
      <c r="BX245" s="215"/>
      <c r="BY245" s="215"/>
      <c r="BZ245" s="216">
        <f t="shared" si="642"/>
        <v>0</v>
      </c>
      <c r="CA245" s="224">
        <f t="shared" si="643"/>
        <v>0</v>
      </c>
      <c r="CB245" s="226">
        <f t="shared" si="644"/>
        <v>0</v>
      </c>
      <c r="CC245" s="100"/>
      <c r="CE245" s="33"/>
      <c r="CF245" s="126" t="s">
        <v>71</v>
      </c>
      <c r="CG245" s="319" t="s">
        <v>36</v>
      </c>
      <c r="CH245" s="319"/>
      <c r="CI245" s="54">
        <f t="shared" si="711"/>
        <v>0</v>
      </c>
      <c r="CJ245" s="54">
        <f t="shared" si="711"/>
        <v>0</v>
      </c>
      <c r="CK245" s="54">
        <f t="shared" si="711"/>
        <v>0</v>
      </c>
      <c r="CL245" s="143"/>
      <c r="CM245" s="322" t="s">
        <v>28</v>
      </c>
      <c r="CN245" s="322"/>
      <c r="CO245" s="50">
        <f>SUM(CO246:CO248)</f>
        <v>0</v>
      </c>
      <c r="CP245" s="50">
        <f t="shared" ref="CP245" si="714">SUM(CP246:CP248)</f>
        <v>0</v>
      </c>
      <c r="CQ245" s="50">
        <f t="shared" ref="CQ245" si="715">SUM(CQ246:CQ248)</f>
        <v>0</v>
      </c>
      <c r="CR245" s="51"/>
      <c r="CS245" s="26"/>
      <c r="CT245" s="1"/>
      <c r="CU245" s="27"/>
      <c r="CV245" s="130" t="s">
        <v>169</v>
      </c>
      <c r="CW245" s="319" t="s">
        <v>133</v>
      </c>
      <c r="CX245" s="319"/>
      <c r="CY245" s="173">
        <f t="shared" si="700"/>
        <v>0</v>
      </c>
      <c r="CZ245" s="173">
        <f t="shared" si="701"/>
        <v>0</v>
      </c>
      <c r="DA245" s="173">
        <f t="shared" si="702"/>
        <v>0</v>
      </c>
      <c r="DB245" s="143" t="s">
        <v>186</v>
      </c>
      <c r="DC245" s="321" t="s">
        <v>134</v>
      </c>
      <c r="DD245" s="321"/>
      <c r="DE245" s="54">
        <f t="shared" si="703"/>
        <v>0</v>
      </c>
      <c r="DF245" s="54">
        <f t="shared" si="703"/>
        <v>0</v>
      </c>
      <c r="DG245" s="54">
        <f t="shared" si="703"/>
        <v>0</v>
      </c>
      <c r="DH245" s="42"/>
      <c r="DI245" s="77"/>
      <c r="DJ245" s="1"/>
      <c r="DK245" s="27"/>
      <c r="DL245" s="130" t="s">
        <v>169</v>
      </c>
      <c r="DM245" s="319" t="s">
        <v>133</v>
      </c>
      <c r="DN245" s="319"/>
      <c r="DO245" s="54">
        <f t="shared" si="689"/>
        <v>0</v>
      </c>
      <c r="DP245" s="54">
        <f t="shared" si="690"/>
        <v>0</v>
      </c>
      <c r="DQ245" s="54">
        <f t="shared" si="691"/>
        <v>0</v>
      </c>
      <c r="DR245" s="54">
        <f t="shared" si="692"/>
        <v>0</v>
      </c>
      <c r="DS245" s="143" t="s">
        <v>186</v>
      </c>
      <c r="DT245" s="321" t="s">
        <v>134</v>
      </c>
      <c r="DU245" s="321"/>
      <c r="DV245" s="54">
        <f t="shared" si="693"/>
        <v>0</v>
      </c>
      <c r="DW245" s="54">
        <f t="shared" si="694"/>
        <v>0</v>
      </c>
      <c r="DX245" s="54">
        <f t="shared" si="695"/>
        <v>0</v>
      </c>
      <c r="DY245" s="54">
        <f t="shared" si="696"/>
        <v>0</v>
      </c>
      <c r="DZ245" s="42"/>
      <c r="EA245" s="77"/>
      <c r="EB245" s="1"/>
      <c r="EC245" s="27"/>
      <c r="ED245" s="130" t="s">
        <v>75</v>
      </c>
      <c r="EE245" s="1"/>
      <c r="EF245" s="4" t="s">
        <v>210</v>
      </c>
      <c r="EG245" s="54">
        <f>+CO230</f>
        <v>0</v>
      </c>
      <c r="EH245" s="54">
        <f t="shared" ref="EH245:EH247" si="716">+CP230</f>
        <v>0</v>
      </c>
      <c r="EI245" s="160"/>
      <c r="EJ245" s="279" t="s">
        <v>198</v>
      </c>
      <c r="EK245" s="279"/>
      <c r="EL245" s="182">
        <f>EL246+EL249</f>
        <v>0</v>
      </c>
      <c r="EM245" s="182">
        <f t="shared" ref="EM245" si="717">EM246+EM249</f>
        <v>0</v>
      </c>
      <c r="EN245" s="42"/>
      <c r="EO245" s="26"/>
      <c r="EP245" s="1"/>
      <c r="EQ245" s="27"/>
      <c r="ER245" s="130" t="s">
        <v>75</v>
      </c>
      <c r="ES245" s="1"/>
      <c r="ET245" s="4" t="s">
        <v>210</v>
      </c>
      <c r="EU245" s="54">
        <f t="shared" ref="EU245:EU260" si="718">+BZ244</f>
        <v>0</v>
      </c>
      <c r="EV245" s="54">
        <f t="shared" ref="EV245:EV260" si="719">+CA244</f>
        <v>0</v>
      </c>
      <c r="EW245" s="160"/>
      <c r="EX245" s="279" t="s">
        <v>198</v>
      </c>
      <c r="EY245" s="279"/>
      <c r="EZ245" s="182">
        <f>EZ246+EZ249</f>
        <v>0</v>
      </c>
      <c r="FA245" s="182">
        <f t="shared" ref="FA245" si="720">FA246+FA249</f>
        <v>0</v>
      </c>
      <c r="FB245" s="42"/>
      <c r="FC245" s="26"/>
      <c r="FD245" s="26"/>
      <c r="FE245" s="1"/>
      <c r="FF245" s="27"/>
      <c r="FG245" s="130"/>
      <c r="FH245" s="322" t="s">
        <v>259</v>
      </c>
      <c r="FI245" s="322"/>
      <c r="FJ245" s="178">
        <f>SUM(FJ246:FJ248)</f>
        <v>0</v>
      </c>
      <c r="FK245" s="178"/>
      <c r="FL245" s="178"/>
      <c r="FM245" s="67">
        <f>SUM(FM246:FM248)</f>
        <v>0</v>
      </c>
      <c r="FN245" s="67">
        <f>SUM(FJ245:FM245)</f>
        <v>0</v>
      </c>
      <c r="FO245" s="58"/>
      <c r="FP245" s="26"/>
      <c r="FQ245" s="1"/>
      <c r="FR245" s="1"/>
    </row>
    <row r="246" spans="2:174" ht="13.9" customHeight="1" x14ac:dyDescent="0.2">
      <c r="B246" s="33"/>
      <c r="C246" s="126">
        <v>4330</v>
      </c>
      <c r="D246" s="234" t="s">
        <v>437</v>
      </c>
      <c r="E246" s="234"/>
      <c r="F246" s="215">
        <v>0</v>
      </c>
      <c r="G246" s="215">
        <v>0</v>
      </c>
      <c r="H246" s="215">
        <v>0</v>
      </c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6">
        <f t="shared" si="634"/>
        <v>0</v>
      </c>
      <c r="Y246" s="224">
        <f t="shared" si="635"/>
        <v>0</v>
      </c>
      <c r="Z246" s="226">
        <f t="shared" si="636"/>
        <v>0</v>
      </c>
      <c r="AA246" s="26"/>
      <c r="AC246" s="27"/>
      <c r="AD246" s="130">
        <v>1270</v>
      </c>
      <c r="AE246" s="223" t="s">
        <v>483</v>
      </c>
      <c r="AF246" s="223"/>
      <c r="AG246" s="224">
        <v>0</v>
      </c>
      <c r="AH246" s="224">
        <v>0</v>
      </c>
      <c r="AI246" s="224">
        <v>0</v>
      </c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6">
        <f t="shared" si="639"/>
        <v>0</v>
      </c>
      <c r="AZ246" s="224">
        <f t="shared" si="640"/>
        <v>0</v>
      </c>
      <c r="BA246" s="226">
        <f t="shared" si="641"/>
        <v>0</v>
      </c>
      <c r="BB246" s="100"/>
      <c r="BD246" s="27"/>
      <c r="BE246" s="130">
        <v>5130</v>
      </c>
      <c r="BF246" s="223" t="s">
        <v>443</v>
      </c>
      <c r="BG246" s="223"/>
      <c r="BH246" s="215">
        <v>0</v>
      </c>
      <c r="BI246" s="215">
        <v>0</v>
      </c>
      <c r="BJ246" s="215">
        <v>0</v>
      </c>
      <c r="BK246" s="215"/>
      <c r="BL246" s="215"/>
      <c r="BM246" s="215"/>
      <c r="BN246" s="215"/>
      <c r="BO246" s="215"/>
      <c r="BP246" s="215"/>
      <c r="BQ246" s="215"/>
      <c r="BR246" s="215"/>
      <c r="BS246" s="215"/>
      <c r="BT246" s="215"/>
      <c r="BU246" s="215"/>
      <c r="BV246" s="215"/>
      <c r="BW246" s="215"/>
      <c r="BX246" s="215"/>
      <c r="BY246" s="215"/>
      <c r="BZ246" s="216">
        <f t="shared" si="642"/>
        <v>0</v>
      </c>
      <c r="CA246" s="224">
        <f t="shared" si="643"/>
        <v>0</v>
      </c>
      <c r="CB246" s="226">
        <f t="shared" si="644"/>
        <v>0</v>
      </c>
      <c r="CC246" s="100"/>
      <c r="CE246" s="33"/>
      <c r="CF246" s="126" t="s">
        <v>72</v>
      </c>
      <c r="CG246" s="321" t="s">
        <v>37</v>
      </c>
      <c r="CH246" s="321"/>
      <c r="CI246" s="54">
        <f t="shared" si="711"/>
        <v>0</v>
      </c>
      <c r="CJ246" s="54">
        <f t="shared" si="711"/>
        <v>0</v>
      </c>
      <c r="CK246" s="54">
        <f t="shared" si="711"/>
        <v>0</v>
      </c>
      <c r="CL246" s="143" t="s">
        <v>86</v>
      </c>
      <c r="CM246" s="319" t="s">
        <v>38</v>
      </c>
      <c r="CN246" s="319"/>
      <c r="CO246" s="54">
        <f t="shared" ref="CO246:CQ248" si="721">+X265</f>
        <v>0</v>
      </c>
      <c r="CP246" s="54">
        <f t="shared" si="721"/>
        <v>0</v>
      </c>
      <c r="CQ246" s="54">
        <f t="shared" si="721"/>
        <v>0</v>
      </c>
      <c r="CR246" s="51"/>
      <c r="CS246" s="26"/>
      <c r="CT246" s="1"/>
      <c r="CU246" s="27"/>
      <c r="CV246" s="130" t="s">
        <v>170</v>
      </c>
      <c r="CW246" s="319" t="s">
        <v>135</v>
      </c>
      <c r="CX246" s="319"/>
      <c r="CY246" s="173">
        <f t="shared" si="700"/>
        <v>0</v>
      </c>
      <c r="CZ246" s="173">
        <f t="shared" si="701"/>
        <v>0</v>
      </c>
      <c r="DA246" s="173">
        <f t="shared" si="702"/>
        <v>0</v>
      </c>
      <c r="DB246" s="143" t="s">
        <v>187</v>
      </c>
      <c r="DC246" s="319" t="s">
        <v>136</v>
      </c>
      <c r="DD246" s="319"/>
      <c r="DE246" s="54">
        <f t="shared" si="703"/>
        <v>0</v>
      </c>
      <c r="DF246" s="54">
        <f t="shared" si="703"/>
        <v>0</v>
      </c>
      <c r="DG246" s="54">
        <f t="shared" si="703"/>
        <v>0</v>
      </c>
      <c r="DH246" s="42"/>
      <c r="DI246" s="77"/>
      <c r="DJ246" s="1"/>
      <c r="DK246" s="27"/>
      <c r="DL246" s="130" t="s">
        <v>170</v>
      </c>
      <c r="DM246" s="319" t="s">
        <v>135</v>
      </c>
      <c r="DN246" s="319"/>
      <c r="DO246" s="54">
        <f t="shared" si="689"/>
        <v>0</v>
      </c>
      <c r="DP246" s="54">
        <f t="shared" si="690"/>
        <v>0</v>
      </c>
      <c r="DQ246" s="54">
        <f t="shared" si="691"/>
        <v>0</v>
      </c>
      <c r="DR246" s="54">
        <f t="shared" si="692"/>
        <v>0</v>
      </c>
      <c r="DS246" s="143" t="s">
        <v>187</v>
      </c>
      <c r="DT246" s="319" t="s">
        <v>136</v>
      </c>
      <c r="DU246" s="319"/>
      <c r="DV246" s="54">
        <f t="shared" si="693"/>
        <v>0</v>
      </c>
      <c r="DW246" s="54">
        <f t="shared" si="694"/>
        <v>0</v>
      </c>
      <c r="DX246" s="54">
        <f t="shared" si="695"/>
        <v>0</v>
      </c>
      <c r="DY246" s="54">
        <f t="shared" si="696"/>
        <v>0</v>
      </c>
      <c r="DZ246" s="42"/>
      <c r="EA246" s="77"/>
      <c r="EB246" s="1"/>
      <c r="EC246" s="27"/>
      <c r="ED246" s="130" t="s">
        <v>76</v>
      </c>
      <c r="EE246" s="1"/>
      <c r="EF246" s="4" t="s">
        <v>13</v>
      </c>
      <c r="EG246" s="54">
        <f>+CO231</f>
        <v>0</v>
      </c>
      <c r="EH246" s="54">
        <f t="shared" si="716"/>
        <v>0</v>
      </c>
      <c r="EI246" s="163" t="s">
        <v>184</v>
      </c>
      <c r="EJ246" s="8"/>
      <c r="EK246" s="9" t="s">
        <v>211</v>
      </c>
      <c r="EL246" s="173">
        <f>+EL247+EL248</f>
        <v>0</v>
      </c>
      <c r="EM246" s="173">
        <f t="shared" ref="EM246" si="722">+EM247+EM248</f>
        <v>0</v>
      </c>
      <c r="EN246" s="42"/>
      <c r="EO246" s="26"/>
      <c r="EP246" s="1"/>
      <c r="EQ246" s="27"/>
      <c r="ER246" s="130" t="s">
        <v>76</v>
      </c>
      <c r="ES246" s="1"/>
      <c r="ET246" s="4" t="s">
        <v>13</v>
      </c>
      <c r="EU246" s="54">
        <f t="shared" si="718"/>
        <v>0</v>
      </c>
      <c r="EV246" s="54">
        <f t="shared" si="719"/>
        <v>0</v>
      </c>
      <c r="EW246" s="163" t="s">
        <v>184</v>
      </c>
      <c r="EX246" s="8"/>
      <c r="EY246" s="9" t="s">
        <v>211</v>
      </c>
      <c r="EZ246" s="173">
        <f>+EZ247+EZ248</f>
        <v>0</v>
      </c>
      <c r="FA246" s="173">
        <f t="shared" ref="FA246" si="723">+FA247+FA248</f>
        <v>0</v>
      </c>
      <c r="FB246" s="42"/>
      <c r="FC246" s="26"/>
      <c r="FD246" s="26"/>
      <c r="FE246" s="1"/>
      <c r="FF246" s="27"/>
      <c r="FG246" s="130" t="s">
        <v>188</v>
      </c>
      <c r="FH246" s="319" t="s">
        <v>0</v>
      </c>
      <c r="FI246" s="319"/>
      <c r="FJ246" s="173">
        <f>+DE253-DF253</f>
        <v>0</v>
      </c>
      <c r="FK246" s="179"/>
      <c r="FL246" s="179"/>
      <c r="FM246" s="68">
        <v>0</v>
      </c>
      <c r="FN246" s="62">
        <f>SUM(FJ246:FM246)</f>
        <v>0</v>
      </c>
      <c r="FO246" s="58"/>
      <c r="FP246" s="26"/>
      <c r="FQ246" s="1"/>
      <c r="FR246" s="1"/>
    </row>
    <row r="247" spans="2:174" ht="13.9" customHeight="1" x14ac:dyDescent="0.2">
      <c r="B247" s="33"/>
      <c r="C247" s="126">
        <v>4340</v>
      </c>
      <c r="D247" s="234" t="s">
        <v>438</v>
      </c>
      <c r="E247" s="234"/>
      <c r="F247" s="215">
        <v>0</v>
      </c>
      <c r="G247" s="215">
        <v>0</v>
      </c>
      <c r="H247" s="215">
        <v>0</v>
      </c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6">
        <f t="shared" si="634"/>
        <v>0</v>
      </c>
      <c r="Y247" s="224">
        <f t="shared" si="635"/>
        <v>0</v>
      </c>
      <c r="Z247" s="226">
        <f t="shared" si="636"/>
        <v>0</v>
      </c>
      <c r="AA247" s="26"/>
      <c r="AC247" s="27"/>
      <c r="AD247" s="130">
        <v>1280</v>
      </c>
      <c r="AE247" s="223" t="s">
        <v>484</v>
      </c>
      <c r="AF247" s="223"/>
      <c r="AG247" s="224">
        <v>0</v>
      </c>
      <c r="AH247" s="224">
        <v>0</v>
      </c>
      <c r="AI247" s="224">
        <v>0</v>
      </c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6">
        <f t="shared" si="639"/>
        <v>0</v>
      </c>
      <c r="AZ247" s="224">
        <f t="shared" si="640"/>
        <v>0</v>
      </c>
      <c r="BA247" s="226">
        <f t="shared" si="641"/>
        <v>0</v>
      </c>
      <c r="BB247" s="100"/>
      <c r="BD247" s="27"/>
      <c r="BE247" s="130">
        <v>5210</v>
      </c>
      <c r="BF247" s="223" t="s">
        <v>445</v>
      </c>
      <c r="BG247" s="223"/>
      <c r="BH247" s="215">
        <v>0</v>
      </c>
      <c r="BI247" s="215">
        <v>0</v>
      </c>
      <c r="BJ247" s="215">
        <v>0</v>
      </c>
      <c r="BK247" s="215"/>
      <c r="BL247" s="215"/>
      <c r="BM247" s="215"/>
      <c r="BN247" s="215"/>
      <c r="BO247" s="215"/>
      <c r="BP247" s="215"/>
      <c r="BQ247" s="215"/>
      <c r="BR247" s="215"/>
      <c r="BS247" s="215"/>
      <c r="BT247" s="215"/>
      <c r="BU247" s="215"/>
      <c r="BV247" s="215"/>
      <c r="BW247" s="215"/>
      <c r="BX247" s="215"/>
      <c r="BY247" s="215"/>
      <c r="BZ247" s="216">
        <f t="shared" si="642"/>
        <v>0</v>
      </c>
      <c r="CA247" s="224">
        <f t="shared" si="643"/>
        <v>0</v>
      </c>
      <c r="CB247" s="226">
        <f t="shared" si="644"/>
        <v>0</v>
      </c>
      <c r="CC247" s="100"/>
      <c r="CE247" s="33"/>
      <c r="CF247" s="126" t="s">
        <v>73</v>
      </c>
      <c r="CG247" s="319" t="s">
        <v>39</v>
      </c>
      <c r="CH247" s="319"/>
      <c r="CI247" s="54">
        <f t="shared" si="711"/>
        <v>0</v>
      </c>
      <c r="CJ247" s="54">
        <f t="shared" si="711"/>
        <v>0</v>
      </c>
      <c r="CK247" s="54">
        <f t="shared" si="711"/>
        <v>0</v>
      </c>
      <c r="CL247" s="143" t="s">
        <v>87</v>
      </c>
      <c r="CM247" s="319" t="s">
        <v>0</v>
      </c>
      <c r="CN247" s="319"/>
      <c r="CO247" s="54">
        <f t="shared" si="721"/>
        <v>0</v>
      </c>
      <c r="CP247" s="54">
        <f t="shared" si="721"/>
        <v>0</v>
      </c>
      <c r="CQ247" s="54">
        <f t="shared" si="721"/>
        <v>0</v>
      </c>
      <c r="CR247" s="51"/>
      <c r="CS247" s="26"/>
      <c r="CT247" s="1"/>
      <c r="CU247" s="27"/>
      <c r="CV247" s="130" t="s">
        <v>171</v>
      </c>
      <c r="CW247" s="319" t="s">
        <v>137</v>
      </c>
      <c r="CX247" s="319"/>
      <c r="CY247" s="173">
        <f t="shared" si="700"/>
        <v>0</v>
      </c>
      <c r="CZ247" s="173">
        <f t="shared" si="701"/>
        <v>0</v>
      </c>
      <c r="DA247" s="173">
        <f t="shared" si="702"/>
        <v>0</v>
      </c>
      <c r="DB247" s="143"/>
      <c r="DC247" s="308" t="s">
        <v>139</v>
      </c>
      <c r="DD247" s="308"/>
      <c r="DE247" s="48">
        <f>+DE240</f>
        <v>0</v>
      </c>
      <c r="DF247" s="48">
        <f t="shared" ref="DF247:DG247" si="724">+DF240</f>
        <v>0</v>
      </c>
      <c r="DG247" s="48">
        <f t="shared" si="724"/>
        <v>0</v>
      </c>
      <c r="DH247" s="42"/>
      <c r="DI247" s="77"/>
      <c r="DJ247" s="1"/>
      <c r="DK247" s="27"/>
      <c r="DL247" s="130" t="s">
        <v>171</v>
      </c>
      <c r="DM247" s="319" t="s">
        <v>137</v>
      </c>
      <c r="DN247" s="319"/>
      <c r="DO247" s="54">
        <f t="shared" si="689"/>
        <v>0</v>
      </c>
      <c r="DP247" s="54">
        <f t="shared" si="690"/>
        <v>0</v>
      </c>
      <c r="DQ247" s="54">
        <f t="shared" si="691"/>
        <v>0</v>
      </c>
      <c r="DR247" s="54">
        <f t="shared" si="692"/>
        <v>0</v>
      </c>
      <c r="DS247" s="143"/>
      <c r="DT247" s="308"/>
      <c r="DU247" s="308"/>
      <c r="DV247" s="54"/>
      <c r="DW247" s="54"/>
      <c r="DX247" s="54"/>
      <c r="DY247" s="54"/>
      <c r="DZ247" s="42"/>
      <c r="EA247" s="77"/>
      <c r="EB247" s="1"/>
      <c r="EC247" s="27"/>
      <c r="ED247" s="130" t="s">
        <v>77</v>
      </c>
      <c r="EE247" s="1"/>
      <c r="EF247" s="4" t="s">
        <v>15</v>
      </c>
      <c r="EG247" s="54">
        <f>+CO232</f>
        <v>0</v>
      </c>
      <c r="EH247" s="54">
        <f t="shared" si="716"/>
        <v>0</v>
      </c>
      <c r="EI247" s="163" t="s">
        <v>1</v>
      </c>
      <c r="EJ247" s="200"/>
      <c r="EK247" s="9" t="s">
        <v>212</v>
      </c>
      <c r="EL247" s="54">
        <f>+DV243</f>
        <v>0</v>
      </c>
      <c r="EM247" s="54">
        <f>+DX243</f>
        <v>0</v>
      </c>
      <c r="EN247" s="42"/>
      <c r="EO247" s="26"/>
      <c r="EP247" s="1"/>
      <c r="EQ247" s="27"/>
      <c r="ER247" s="130" t="s">
        <v>77</v>
      </c>
      <c r="ES247" s="1"/>
      <c r="ET247" s="4" t="s">
        <v>15</v>
      </c>
      <c r="EU247" s="54">
        <f t="shared" si="718"/>
        <v>0</v>
      </c>
      <c r="EV247" s="54">
        <f t="shared" si="719"/>
        <v>0</v>
      </c>
      <c r="EW247" s="163" t="s">
        <v>1</v>
      </c>
      <c r="EX247" s="200"/>
      <c r="EY247" s="9" t="s">
        <v>212</v>
      </c>
      <c r="EZ247" s="54">
        <f t="shared" ref="EZ247:FA249" si="725">+BZ274</f>
        <v>0</v>
      </c>
      <c r="FA247" s="54">
        <f t="shared" si="725"/>
        <v>0</v>
      </c>
      <c r="FB247" s="42"/>
      <c r="FC247" s="26"/>
      <c r="FD247" s="26"/>
      <c r="FE247" s="1"/>
      <c r="FF247" s="27"/>
      <c r="FG247" s="130" t="s">
        <v>189</v>
      </c>
      <c r="FH247" s="319" t="s">
        <v>145</v>
      </c>
      <c r="FI247" s="319"/>
      <c r="FJ247" s="173">
        <f t="shared" ref="FJ247:FJ248" si="726">+DE254-DF254</f>
        <v>0</v>
      </c>
      <c r="FK247" s="179"/>
      <c r="FL247" s="179"/>
      <c r="FM247" s="68">
        <v>0</v>
      </c>
      <c r="FN247" s="62">
        <f>SUM(FJ247:FM247)</f>
        <v>0</v>
      </c>
      <c r="FO247" s="58"/>
      <c r="FP247" s="26"/>
      <c r="FQ247" s="1"/>
      <c r="FR247" s="1"/>
    </row>
    <row r="248" spans="2:174" ht="13.9" customHeight="1" x14ac:dyDescent="0.2">
      <c r="B248" s="33"/>
      <c r="C248" s="126">
        <v>4390</v>
      </c>
      <c r="D248" s="234" t="s">
        <v>439</v>
      </c>
      <c r="E248" s="234"/>
      <c r="F248" s="215">
        <v>0</v>
      </c>
      <c r="G248" s="215">
        <v>0</v>
      </c>
      <c r="H248" s="215">
        <v>0</v>
      </c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6">
        <f t="shared" si="634"/>
        <v>0</v>
      </c>
      <c r="Y248" s="224">
        <f t="shared" si="635"/>
        <v>0</v>
      </c>
      <c r="Z248" s="226">
        <f t="shared" si="636"/>
        <v>0</v>
      </c>
      <c r="AA248" s="26"/>
      <c r="AC248" s="27"/>
      <c r="AD248" s="130">
        <v>1290</v>
      </c>
      <c r="AE248" s="223" t="s">
        <v>485</v>
      </c>
      <c r="AF248" s="223"/>
      <c r="AG248" s="224">
        <v>0</v>
      </c>
      <c r="AH248" s="224">
        <v>0</v>
      </c>
      <c r="AI248" s="224">
        <v>0</v>
      </c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6">
        <f t="shared" si="639"/>
        <v>0</v>
      </c>
      <c r="AZ248" s="224">
        <f t="shared" si="640"/>
        <v>0</v>
      </c>
      <c r="BA248" s="226">
        <f t="shared" si="641"/>
        <v>0</v>
      </c>
      <c r="BB248" s="100"/>
      <c r="BD248" s="27"/>
      <c r="BE248" s="130">
        <v>5220</v>
      </c>
      <c r="BF248" s="223" t="s">
        <v>446</v>
      </c>
      <c r="BG248" s="223"/>
      <c r="BH248" s="215">
        <v>0</v>
      </c>
      <c r="BI248" s="215">
        <v>0</v>
      </c>
      <c r="BJ248" s="215">
        <v>0</v>
      </c>
      <c r="BK248" s="215"/>
      <c r="BL248" s="215"/>
      <c r="BM248" s="215"/>
      <c r="BN248" s="215"/>
      <c r="BO248" s="215"/>
      <c r="BP248" s="215"/>
      <c r="BQ248" s="215"/>
      <c r="BR248" s="215"/>
      <c r="BS248" s="215"/>
      <c r="BT248" s="215"/>
      <c r="BU248" s="215"/>
      <c r="BV248" s="215"/>
      <c r="BW248" s="215"/>
      <c r="BX248" s="215"/>
      <c r="BY248" s="215"/>
      <c r="BZ248" s="216">
        <f t="shared" si="642"/>
        <v>0</v>
      </c>
      <c r="CA248" s="224">
        <f t="shared" si="643"/>
        <v>0</v>
      </c>
      <c r="CB248" s="226">
        <f t="shared" si="644"/>
        <v>0</v>
      </c>
      <c r="CC248" s="100"/>
      <c r="CE248" s="33"/>
      <c r="CF248" s="126" t="s">
        <v>74</v>
      </c>
      <c r="CG248" s="319" t="s">
        <v>40</v>
      </c>
      <c r="CH248" s="319"/>
      <c r="CI248" s="54">
        <f t="shared" si="711"/>
        <v>0</v>
      </c>
      <c r="CJ248" s="54">
        <f t="shared" si="711"/>
        <v>0</v>
      </c>
      <c r="CK248" s="54">
        <f t="shared" si="711"/>
        <v>0</v>
      </c>
      <c r="CL248" s="143" t="s">
        <v>88</v>
      </c>
      <c r="CM248" s="319" t="s">
        <v>41</v>
      </c>
      <c r="CN248" s="319"/>
      <c r="CO248" s="54">
        <f t="shared" si="721"/>
        <v>0</v>
      </c>
      <c r="CP248" s="54">
        <f t="shared" si="721"/>
        <v>0</v>
      </c>
      <c r="CQ248" s="54">
        <f t="shared" si="721"/>
        <v>0</v>
      </c>
      <c r="CR248" s="51"/>
      <c r="CS248" s="26"/>
      <c r="CT248" s="1"/>
      <c r="CU248" s="27"/>
      <c r="CV248" s="130" t="s">
        <v>172</v>
      </c>
      <c r="CW248" s="319" t="s">
        <v>138</v>
      </c>
      <c r="CX248" s="319"/>
      <c r="CY248" s="173">
        <f t="shared" si="700"/>
        <v>0</v>
      </c>
      <c r="CZ248" s="173">
        <f t="shared" si="701"/>
        <v>0</v>
      </c>
      <c r="DA248" s="173">
        <f t="shared" si="702"/>
        <v>0</v>
      </c>
      <c r="DB248" s="143"/>
      <c r="DC248" s="1"/>
      <c r="DD248" s="1"/>
      <c r="DE248" s="1"/>
      <c r="DF248" s="1"/>
      <c r="DG248" s="1"/>
      <c r="DH248" s="42"/>
      <c r="DI248" s="77"/>
      <c r="DJ248" s="1"/>
      <c r="DK248" s="27"/>
      <c r="DL248" s="130" t="s">
        <v>172</v>
      </c>
      <c r="DM248" s="319" t="s">
        <v>138</v>
      </c>
      <c r="DN248" s="319"/>
      <c r="DO248" s="54">
        <f t="shared" si="689"/>
        <v>0</v>
      </c>
      <c r="DP248" s="54">
        <f t="shared" si="690"/>
        <v>0</v>
      </c>
      <c r="DQ248" s="54">
        <f t="shared" si="691"/>
        <v>0</v>
      </c>
      <c r="DR248" s="54">
        <f t="shared" si="692"/>
        <v>0</v>
      </c>
      <c r="DS248" s="143"/>
      <c r="DT248" s="202"/>
      <c r="DU248" s="202"/>
      <c r="DV248" s="54"/>
      <c r="DW248" s="54"/>
      <c r="DX248" s="54"/>
      <c r="DY248" s="54"/>
      <c r="DZ248" s="42"/>
      <c r="EA248" s="77"/>
      <c r="EB248" s="1"/>
      <c r="EC248" s="27"/>
      <c r="ED248" s="130" t="s">
        <v>78</v>
      </c>
      <c r="EE248" s="1"/>
      <c r="EF248" s="4" t="s">
        <v>20</v>
      </c>
      <c r="EG248" s="173">
        <f t="shared" ref="EG248:EH256" si="727">+CO235</f>
        <v>0</v>
      </c>
      <c r="EH248" s="173">
        <f t="shared" si="727"/>
        <v>0</v>
      </c>
      <c r="EI248" s="160"/>
      <c r="EJ248" s="200"/>
      <c r="EK248" s="9" t="s">
        <v>213</v>
      </c>
      <c r="EL248" s="54">
        <v>0</v>
      </c>
      <c r="EM248" s="54">
        <v>0</v>
      </c>
      <c r="EN248" s="42"/>
      <c r="EO248" s="26"/>
      <c r="EP248" s="1"/>
      <c r="EQ248" s="27"/>
      <c r="ER248" s="130" t="s">
        <v>78</v>
      </c>
      <c r="ES248" s="1"/>
      <c r="ET248" s="4" t="s">
        <v>20</v>
      </c>
      <c r="EU248" s="54">
        <f t="shared" si="718"/>
        <v>0</v>
      </c>
      <c r="EV248" s="54">
        <f t="shared" si="719"/>
        <v>0</v>
      </c>
      <c r="EW248" s="160"/>
      <c r="EX248" s="200"/>
      <c r="EY248" s="9" t="s">
        <v>213</v>
      </c>
      <c r="EZ248" s="54">
        <f t="shared" si="725"/>
        <v>0</v>
      </c>
      <c r="FA248" s="54">
        <f t="shared" si="725"/>
        <v>0</v>
      </c>
      <c r="FB248" s="42"/>
      <c r="FC248" s="26"/>
      <c r="FD248" s="26"/>
      <c r="FE248" s="1"/>
      <c r="FF248" s="27"/>
      <c r="FG248" s="130" t="s">
        <v>190</v>
      </c>
      <c r="FH248" s="319" t="s">
        <v>234</v>
      </c>
      <c r="FI248" s="319"/>
      <c r="FJ248" s="173">
        <f t="shared" si="726"/>
        <v>0</v>
      </c>
      <c r="FK248" s="179"/>
      <c r="FL248" s="179"/>
      <c r="FM248" s="68">
        <v>0</v>
      </c>
      <c r="FN248" s="62">
        <f>SUM(FJ248:FM248)</f>
        <v>0</v>
      </c>
      <c r="FO248" s="58"/>
      <c r="FP248" s="26"/>
      <c r="FQ248" s="1"/>
      <c r="FR248" s="1"/>
    </row>
    <row r="249" spans="2:174" ht="13.9" customHeight="1" x14ac:dyDescent="0.2">
      <c r="B249" s="33"/>
      <c r="C249" s="127">
        <v>5000</v>
      </c>
      <c r="D249" s="233" t="s">
        <v>7</v>
      </c>
      <c r="E249" s="233"/>
      <c r="F249" s="220">
        <f>+F250+F254+F264+F268+F274+F281</f>
        <v>0</v>
      </c>
      <c r="G249" s="220">
        <f t="shared" ref="G249" si="728">+G250+G254+G264+G268+G274+G281</f>
        <v>0</v>
      </c>
      <c r="H249" s="220">
        <f t="shared" ref="H249" si="729">+H250+H254+H264+H268+H274+H281</f>
        <v>0</v>
      </c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1">
        <f t="shared" si="634"/>
        <v>0</v>
      </c>
      <c r="Y249" s="210">
        <f t="shared" si="635"/>
        <v>0</v>
      </c>
      <c r="Z249" s="212">
        <f t="shared" si="636"/>
        <v>0</v>
      </c>
      <c r="AA249" s="26"/>
      <c r="AC249" s="27"/>
      <c r="AD249" s="131">
        <v>2000</v>
      </c>
      <c r="AE249" s="232" t="s">
        <v>103</v>
      </c>
      <c r="AF249" s="232"/>
      <c r="AG249" s="220">
        <f>+AG250+AG259</f>
        <v>0</v>
      </c>
      <c r="AH249" s="220">
        <f t="shared" ref="AH249" si="730">+AH250+AH259</f>
        <v>0</v>
      </c>
      <c r="AI249" s="220">
        <f t="shared" ref="AI249" si="731">+AI250+AI259</f>
        <v>0</v>
      </c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1">
        <f t="shared" si="639"/>
        <v>0</v>
      </c>
      <c r="AZ249" s="210">
        <f t="shared" si="640"/>
        <v>0</v>
      </c>
      <c r="BA249" s="212">
        <f t="shared" si="641"/>
        <v>0</v>
      </c>
      <c r="BB249" s="100"/>
      <c r="BD249" s="27"/>
      <c r="BE249" s="130">
        <v>5230</v>
      </c>
      <c r="BF249" s="223" t="s">
        <v>447</v>
      </c>
      <c r="BG249" s="223"/>
      <c r="BH249" s="215">
        <v>0</v>
      </c>
      <c r="BI249" s="215">
        <v>0</v>
      </c>
      <c r="BJ249" s="215">
        <v>0</v>
      </c>
      <c r="BK249" s="215"/>
      <c r="BL249" s="215"/>
      <c r="BM249" s="215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5"/>
      <c r="BX249" s="215"/>
      <c r="BY249" s="215"/>
      <c r="BZ249" s="216">
        <f t="shared" si="642"/>
        <v>0</v>
      </c>
      <c r="CA249" s="224">
        <f t="shared" si="643"/>
        <v>0</v>
      </c>
      <c r="CB249" s="226">
        <f t="shared" si="644"/>
        <v>0</v>
      </c>
      <c r="CC249" s="100"/>
      <c r="CE249" s="33"/>
      <c r="CF249" s="127"/>
      <c r="CG249" s="195"/>
      <c r="CH249" s="19"/>
      <c r="CI249" s="52"/>
      <c r="CJ249" s="52"/>
      <c r="CK249" s="52"/>
      <c r="CL249" s="143"/>
      <c r="CM249" s="195"/>
      <c r="CN249" s="200"/>
      <c r="CO249" s="66"/>
      <c r="CP249" s="66"/>
      <c r="CQ249" s="66"/>
      <c r="CR249" s="51"/>
      <c r="CS249" s="26"/>
      <c r="CT249" s="1"/>
      <c r="CU249" s="27"/>
      <c r="CV249" s="130" t="s">
        <v>173</v>
      </c>
      <c r="CW249" s="319" t="s">
        <v>140</v>
      </c>
      <c r="CX249" s="319"/>
      <c r="CY249" s="173">
        <f t="shared" si="700"/>
        <v>0</v>
      </c>
      <c r="CZ249" s="173">
        <f t="shared" si="701"/>
        <v>0</v>
      </c>
      <c r="DA249" s="173">
        <f t="shared" si="702"/>
        <v>0</v>
      </c>
      <c r="DB249" s="143"/>
      <c r="DC249" s="308" t="s">
        <v>141</v>
      </c>
      <c r="DD249" s="308"/>
      <c r="DE249" s="48">
        <f>+DE228</f>
        <v>0</v>
      </c>
      <c r="DF249" s="48">
        <f t="shared" ref="DF249:DG249" si="732">+DF228</f>
        <v>0</v>
      </c>
      <c r="DG249" s="48">
        <f t="shared" si="732"/>
        <v>0</v>
      </c>
      <c r="DH249" s="42"/>
      <c r="DI249" s="77"/>
      <c r="DJ249" s="1"/>
      <c r="DK249" s="27"/>
      <c r="DL249" s="130" t="s">
        <v>173</v>
      </c>
      <c r="DM249" s="319" t="s">
        <v>140</v>
      </c>
      <c r="DN249" s="319"/>
      <c r="DO249" s="54">
        <f t="shared" si="689"/>
        <v>0</v>
      </c>
      <c r="DP249" s="54">
        <f t="shared" si="690"/>
        <v>0</v>
      </c>
      <c r="DQ249" s="54">
        <f t="shared" si="691"/>
        <v>0</v>
      </c>
      <c r="DR249" s="54">
        <f t="shared" si="692"/>
        <v>0</v>
      </c>
      <c r="DS249" s="143"/>
      <c r="DT249" s="308"/>
      <c r="DU249" s="308"/>
      <c r="DV249" s="54"/>
      <c r="DW249" s="54"/>
      <c r="DX249" s="54"/>
      <c r="DY249" s="54"/>
      <c r="DZ249" s="42"/>
      <c r="EA249" s="77"/>
      <c r="EB249" s="1"/>
      <c r="EC249" s="27"/>
      <c r="ED249" s="130" t="s">
        <v>79</v>
      </c>
      <c r="EE249" s="1"/>
      <c r="EF249" s="4" t="s">
        <v>215</v>
      </c>
      <c r="EG249" s="54">
        <f t="shared" si="727"/>
        <v>0</v>
      </c>
      <c r="EH249" s="54">
        <f t="shared" si="727"/>
        <v>0</v>
      </c>
      <c r="EI249" s="160"/>
      <c r="EJ249" s="1"/>
      <c r="EK249" s="9" t="s">
        <v>214</v>
      </c>
      <c r="EL249" s="54">
        <f>+DO231+DO232+DO233+DO234+DO235+DO236+DO242+DO246+DO247+DO248+DO249+DV230+DV231+DV232+DV233+DV234+DV235+DV236+DV237+DV241+DV242+DV244+DV245+DV246+DV254+DV255+DV260+DV261+DV262+DV265+DV266+DV259-CO257-CO270+DV258-DW258</f>
        <v>0</v>
      </c>
      <c r="EM249" s="54">
        <f>+DQ231+DQ232+DQ233+DQ234+DQ235+DQ236+DQ242+DQ246+DQ247+DQ248+DQ249+DX230+DX231+DX232+DX233+DX234+DX235+DX236+DX237+DX241+DX242+DX244+DX245+DX246+DX254+DX255+DX260+DX261+DX262+DX265+DX266+DX259-CP257-CP270+DX258-DY258</f>
        <v>0</v>
      </c>
      <c r="EN249" s="42"/>
      <c r="EO249" s="26"/>
      <c r="EP249" s="1"/>
      <c r="EQ249" s="27"/>
      <c r="ER249" s="130" t="s">
        <v>79</v>
      </c>
      <c r="ES249" s="1"/>
      <c r="ET249" s="4" t="s">
        <v>215</v>
      </c>
      <c r="EU249" s="54">
        <f t="shared" si="718"/>
        <v>0</v>
      </c>
      <c r="EV249" s="54">
        <f t="shared" si="719"/>
        <v>0</v>
      </c>
      <c r="EW249" s="160"/>
      <c r="EX249" s="1"/>
      <c r="EY249" s="9" t="s">
        <v>214</v>
      </c>
      <c r="EZ249" s="54">
        <f t="shared" si="725"/>
        <v>0</v>
      </c>
      <c r="FA249" s="54">
        <f t="shared" si="725"/>
        <v>0</v>
      </c>
      <c r="FB249" s="42"/>
      <c r="FC249" s="26"/>
      <c r="FD249" s="26"/>
      <c r="FE249" s="1"/>
      <c r="FF249" s="27"/>
      <c r="FG249" s="130"/>
      <c r="FH249" s="196"/>
      <c r="FI249" s="56"/>
      <c r="FJ249" s="177"/>
      <c r="FK249" s="177"/>
      <c r="FL249" s="177"/>
      <c r="FM249" s="62"/>
      <c r="FN249" s="62"/>
      <c r="FO249" s="58"/>
      <c r="FP249" s="26"/>
      <c r="FQ249" s="1"/>
      <c r="FR249" s="1"/>
    </row>
    <row r="250" spans="2:174" ht="13.9" customHeight="1" x14ac:dyDescent="0.2">
      <c r="B250" s="33"/>
      <c r="C250" s="127">
        <v>5100</v>
      </c>
      <c r="D250" s="233" t="s">
        <v>440</v>
      </c>
      <c r="E250" s="233"/>
      <c r="F250" s="220">
        <f>SUM(F251:F253)</f>
        <v>0</v>
      </c>
      <c r="G250" s="220">
        <f t="shared" ref="G250" si="733">SUM(G251:G253)</f>
        <v>0</v>
      </c>
      <c r="H250" s="220">
        <f t="shared" ref="H250" si="734">SUM(H251:H253)</f>
        <v>0</v>
      </c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1">
        <f t="shared" si="634"/>
        <v>0</v>
      </c>
      <c r="Y250" s="210">
        <f t="shared" si="635"/>
        <v>0</v>
      </c>
      <c r="Z250" s="212">
        <f t="shared" si="636"/>
        <v>0</v>
      </c>
      <c r="AA250" s="26"/>
      <c r="AC250" s="27"/>
      <c r="AD250" s="131">
        <v>2100</v>
      </c>
      <c r="AE250" s="232" t="s">
        <v>486</v>
      </c>
      <c r="AF250" s="232"/>
      <c r="AG250" s="220">
        <f>SUM(AG251:AG258)</f>
        <v>0</v>
      </c>
      <c r="AH250" s="220">
        <f t="shared" ref="AH250" si="735">SUM(AH251:AH258)</f>
        <v>0</v>
      </c>
      <c r="AI250" s="220">
        <f t="shared" ref="AI250" si="736">SUM(AI251:AI258)</f>
        <v>0</v>
      </c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1">
        <f t="shared" si="639"/>
        <v>0</v>
      </c>
      <c r="AZ250" s="210">
        <f t="shared" si="640"/>
        <v>0</v>
      </c>
      <c r="BA250" s="212">
        <f t="shared" si="641"/>
        <v>0</v>
      </c>
      <c r="BB250" s="100"/>
      <c r="BD250" s="27"/>
      <c r="BE250" s="130">
        <v>5240</v>
      </c>
      <c r="BF250" s="223" t="s">
        <v>448</v>
      </c>
      <c r="BG250" s="223"/>
      <c r="BH250" s="215">
        <v>0</v>
      </c>
      <c r="BI250" s="215">
        <v>0</v>
      </c>
      <c r="BJ250" s="215">
        <v>0</v>
      </c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6">
        <f t="shared" si="642"/>
        <v>0</v>
      </c>
      <c r="CA250" s="224">
        <f t="shared" si="643"/>
        <v>0</v>
      </c>
      <c r="CB250" s="226">
        <f t="shared" si="644"/>
        <v>0</v>
      </c>
      <c r="CC250" s="100"/>
      <c r="CE250" s="33"/>
      <c r="CF250" s="139"/>
      <c r="CG250" s="308"/>
      <c r="CH250" s="308"/>
      <c r="CI250" s="1"/>
      <c r="CJ250" s="1"/>
      <c r="CK250" s="1"/>
      <c r="CL250" s="144"/>
      <c r="CM250" s="325" t="s">
        <v>43</v>
      </c>
      <c r="CN250" s="325"/>
      <c r="CO250" s="50">
        <f>SUM(CO251:CO255)</f>
        <v>0</v>
      </c>
      <c r="CP250" s="50">
        <f t="shared" ref="CP250" si="737">SUM(CP251:CP255)</f>
        <v>0</v>
      </c>
      <c r="CQ250" s="50">
        <f t="shared" ref="CQ250" si="738">SUM(CQ251:CQ255)</f>
        <v>0</v>
      </c>
      <c r="CR250" s="51"/>
      <c r="CS250" s="26"/>
      <c r="CT250" s="1"/>
      <c r="CU250" s="27"/>
      <c r="CV250" s="130"/>
      <c r="CW250" s="308" t="s">
        <v>142</v>
      </c>
      <c r="CX250" s="308"/>
      <c r="CY250" s="48">
        <f>+CY240</f>
        <v>0</v>
      </c>
      <c r="CZ250" s="48">
        <f t="shared" ref="CZ250:DA250" si="739">+CZ240</f>
        <v>0</v>
      </c>
      <c r="DA250" s="48">
        <f t="shared" si="739"/>
        <v>0</v>
      </c>
      <c r="DB250" s="149"/>
      <c r="DC250" s="325"/>
      <c r="DD250" s="325"/>
      <c r="DE250" s="50"/>
      <c r="DF250" s="50"/>
      <c r="DG250" s="50"/>
      <c r="DH250" s="42"/>
      <c r="DI250" s="77"/>
      <c r="DJ250" s="1"/>
      <c r="DK250" s="27"/>
      <c r="DL250" s="130"/>
      <c r="DM250" s="308"/>
      <c r="DN250" s="308"/>
      <c r="DO250" s="48"/>
      <c r="DP250" s="48"/>
      <c r="DQ250" s="48"/>
      <c r="DR250" s="48"/>
      <c r="DS250" s="149"/>
      <c r="DT250" s="325"/>
      <c r="DU250" s="325"/>
      <c r="DV250" s="54"/>
      <c r="DW250" s="54"/>
      <c r="DX250" s="54"/>
      <c r="DY250" s="54"/>
      <c r="DZ250" s="42"/>
      <c r="EA250" s="77"/>
      <c r="EB250" s="1"/>
      <c r="EC250" s="27"/>
      <c r="ED250" s="130" t="s">
        <v>80</v>
      </c>
      <c r="EE250" s="1"/>
      <c r="EF250" s="4" t="s">
        <v>216</v>
      </c>
      <c r="EG250" s="54">
        <f t="shared" si="727"/>
        <v>0</v>
      </c>
      <c r="EH250" s="54">
        <f t="shared" si="727"/>
        <v>0</v>
      </c>
      <c r="EI250" s="160"/>
      <c r="EJ250" s="1"/>
      <c r="EK250" s="8"/>
      <c r="EL250" s="7"/>
      <c r="EM250" s="7"/>
      <c r="EN250" s="42"/>
      <c r="EO250" s="26"/>
      <c r="EP250" s="1"/>
      <c r="EQ250" s="27"/>
      <c r="ER250" s="130" t="s">
        <v>80</v>
      </c>
      <c r="ES250" s="1"/>
      <c r="ET250" s="4" t="s">
        <v>216</v>
      </c>
      <c r="EU250" s="54">
        <f t="shared" si="718"/>
        <v>0</v>
      </c>
      <c r="EV250" s="54">
        <f t="shared" si="719"/>
        <v>0</v>
      </c>
      <c r="EW250" s="160"/>
      <c r="EX250" s="1"/>
      <c r="EY250" s="8"/>
      <c r="EZ250" s="7"/>
      <c r="FA250" s="7"/>
      <c r="FB250" s="42"/>
      <c r="FC250" s="26"/>
      <c r="FD250" s="26"/>
      <c r="FE250" s="1"/>
      <c r="FF250" s="27"/>
      <c r="FG250" s="130"/>
      <c r="FH250" s="322" t="s">
        <v>235</v>
      </c>
      <c r="FI250" s="322"/>
      <c r="FJ250" s="178"/>
      <c r="FK250" s="178"/>
      <c r="FL250" s="178">
        <f>SUM(FL251:FL254)+FL230</f>
        <v>0</v>
      </c>
      <c r="FM250" s="67">
        <f>SUM(FM251:FM254)</f>
        <v>0</v>
      </c>
      <c r="FN250" s="67">
        <f>SUM(FJ250:FM250)</f>
        <v>0</v>
      </c>
      <c r="FO250" s="58"/>
      <c r="FP250" s="26"/>
      <c r="FQ250" s="1"/>
      <c r="FR250" s="1"/>
    </row>
    <row r="251" spans="2:174" ht="13.9" customHeight="1" x14ac:dyDescent="0.2">
      <c r="B251" s="33"/>
      <c r="C251" s="126">
        <v>5110</v>
      </c>
      <c r="D251" s="234" t="s">
        <v>441</v>
      </c>
      <c r="E251" s="234"/>
      <c r="F251" s="215">
        <v>0</v>
      </c>
      <c r="G251" s="215">
        <v>0</v>
      </c>
      <c r="H251" s="215">
        <v>0</v>
      </c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16">
        <f t="shared" si="634"/>
        <v>0</v>
      </c>
      <c r="Y251" s="224">
        <f t="shared" si="635"/>
        <v>0</v>
      </c>
      <c r="Z251" s="226">
        <f t="shared" si="636"/>
        <v>0</v>
      </c>
      <c r="AA251" s="26"/>
      <c r="AC251" s="27"/>
      <c r="AD251" s="130">
        <v>2110</v>
      </c>
      <c r="AE251" s="223" t="s">
        <v>487</v>
      </c>
      <c r="AF251" s="223"/>
      <c r="AG251" s="245">
        <v>0</v>
      </c>
      <c r="AH251" s="245">
        <v>0</v>
      </c>
      <c r="AI251" s="245">
        <v>0</v>
      </c>
      <c r="AJ251" s="245"/>
      <c r="AK251" s="245"/>
      <c r="AL251" s="245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16">
        <f t="shared" si="639"/>
        <v>0</v>
      </c>
      <c r="AZ251" s="224">
        <f t="shared" si="640"/>
        <v>0</v>
      </c>
      <c r="BA251" s="226">
        <f t="shared" si="641"/>
        <v>0</v>
      </c>
      <c r="BB251" s="100"/>
      <c r="BD251" s="27"/>
      <c r="BE251" s="130">
        <v>5250</v>
      </c>
      <c r="BF251" s="223" t="s">
        <v>449</v>
      </c>
      <c r="BG251" s="223"/>
      <c r="BH251" s="215">
        <v>0</v>
      </c>
      <c r="BI251" s="215">
        <v>0</v>
      </c>
      <c r="BJ251" s="215">
        <v>0</v>
      </c>
      <c r="BK251" s="245"/>
      <c r="BL251" s="245"/>
      <c r="BM251" s="24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16">
        <f t="shared" si="642"/>
        <v>0</v>
      </c>
      <c r="CA251" s="224">
        <f t="shared" si="643"/>
        <v>0</v>
      </c>
      <c r="CB251" s="226">
        <f t="shared" si="644"/>
        <v>0</v>
      </c>
      <c r="CC251" s="100"/>
      <c r="CE251" s="33"/>
      <c r="CF251" s="127"/>
      <c r="CG251" s="308"/>
      <c r="CH251" s="308"/>
      <c r="CI251" s="71"/>
      <c r="CJ251" s="71"/>
      <c r="CK251" s="71"/>
      <c r="CL251" s="143" t="s">
        <v>89</v>
      </c>
      <c r="CM251" s="319" t="s">
        <v>44</v>
      </c>
      <c r="CN251" s="319"/>
      <c r="CO251" s="54">
        <f t="shared" ref="CO251:CQ255" si="740">+X269</f>
        <v>0</v>
      </c>
      <c r="CP251" s="54">
        <f t="shared" si="740"/>
        <v>0</v>
      </c>
      <c r="CQ251" s="54">
        <f t="shared" si="740"/>
        <v>0</v>
      </c>
      <c r="CR251" s="51"/>
      <c r="CS251" s="26"/>
      <c r="CT251" s="1"/>
      <c r="CU251" s="27"/>
      <c r="CV251" s="131"/>
      <c r="CW251" s="1"/>
      <c r="CX251" s="1"/>
      <c r="CY251" s="48"/>
      <c r="CZ251" s="48"/>
      <c r="DA251" s="48"/>
      <c r="DB251" s="143"/>
      <c r="DC251" s="322" t="s">
        <v>143</v>
      </c>
      <c r="DD251" s="322"/>
      <c r="DE251" s="48">
        <f>DE252+DE257+DE264</f>
        <v>0</v>
      </c>
      <c r="DF251" s="48">
        <f t="shared" ref="DF251" si="741">DF252+DF257+DF264</f>
        <v>0</v>
      </c>
      <c r="DG251" s="48">
        <f t="shared" ref="DG251" si="742">DG252+DG257+DG264</f>
        <v>0</v>
      </c>
      <c r="DH251" s="42"/>
      <c r="DI251" s="77"/>
      <c r="DJ251" s="1"/>
      <c r="DK251" s="27"/>
      <c r="DL251" s="131"/>
      <c r="DM251" s="202"/>
      <c r="DN251" s="202"/>
      <c r="DO251" s="202"/>
      <c r="DP251" s="202"/>
      <c r="DQ251" s="202"/>
      <c r="DR251" s="202"/>
      <c r="DS251" s="143"/>
      <c r="DT251" s="322" t="s">
        <v>143</v>
      </c>
      <c r="DU251" s="322"/>
      <c r="DV251" s="49">
        <f t="shared" ref="DV251:DV255" si="743">IF((DE251-DF251)&gt;0,+DE251-DF251,0)</f>
        <v>0</v>
      </c>
      <c r="DW251" s="49">
        <f t="shared" ref="DW251:DW255" si="744">IF((DE251-DF251)&gt;0,0,-DE251+DF251)</f>
        <v>0</v>
      </c>
      <c r="DX251" s="49">
        <f t="shared" ref="DX251:DX255" si="745">IF((DF251-DG251)&gt;0,+DF251-DG251,0)</f>
        <v>0</v>
      </c>
      <c r="DY251" s="49">
        <f t="shared" ref="DY251:DY255" si="746">IF((DF251-DG251)&gt;0,0,-DF251+DG251)</f>
        <v>0</v>
      </c>
      <c r="DZ251" s="42"/>
      <c r="EA251" s="77"/>
      <c r="EB251" s="1"/>
      <c r="EC251" s="27"/>
      <c r="ED251" s="130" t="s">
        <v>81</v>
      </c>
      <c r="EE251" s="1"/>
      <c r="EF251" s="4" t="s">
        <v>25</v>
      </c>
      <c r="EG251" s="54">
        <f t="shared" si="727"/>
        <v>0</v>
      </c>
      <c r="EH251" s="54">
        <f t="shared" si="727"/>
        <v>0</v>
      </c>
      <c r="EI251" s="160"/>
      <c r="EJ251" s="279" t="s">
        <v>199</v>
      </c>
      <c r="EK251" s="279"/>
      <c r="EL251" s="50">
        <f>EL252+EL255</f>
        <v>0</v>
      </c>
      <c r="EM251" s="50">
        <f t="shared" ref="EM251" si="747">EM252+EM255</f>
        <v>0</v>
      </c>
      <c r="EN251" s="42"/>
      <c r="EO251" s="26"/>
      <c r="EP251" s="1"/>
      <c r="EQ251" s="27"/>
      <c r="ER251" s="130" t="s">
        <v>81</v>
      </c>
      <c r="ES251" s="1"/>
      <c r="ET251" s="4" t="s">
        <v>25</v>
      </c>
      <c r="EU251" s="54">
        <f t="shared" si="718"/>
        <v>0</v>
      </c>
      <c r="EV251" s="54">
        <f t="shared" si="719"/>
        <v>0</v>
      </c>
      <c r="EW251" s="160"/>
      <c r="EX251" s="279" t="s">
        <v>199</v>
      </c>
      <c r="EY251" s="279"/>
      <c r="EZ251" s="50">
        <f>EZ252+EZ255</f>
        <v>0</v>
      </c>
      <c r="FA251" s="50">
        <f t="shared" ref="FA251" si="748">FA252+FA255</f>
        <v>0</v>
      </c>
      <c r="FB251" s="42"/>
      <c r="FC251" s="26"/>
      <c r="FD251" s="26"/>
      <c r="FE251" s="1"/>
      <c r="FF251" s="27"/>
      <c r="FG251" s="130" t="s">
        <v>191</v>
      </c>
      <c r="FH251" s="319" t="s">
        <v>236</v>
      </c>
      <c r="FI251" s="319"/>
      <c r="FJ251" s="179"/>
      <c r="FK251" s="179"/>
      <c r="FL251" s="173">
        <f>+DE258-DF258</f>
        <v>0</v>
      </c>
      <c r="FM251" s="68">
        <v>0</v>
      </c>
      <c r="FN251" s="62">
        <f>SUM(FJ251:FM251)</f>
        <v>0</v>
      </c>
      <c r="FO251" s="58"/>
      <c r="FP251" s="26"/>
      <c r="FQ251" s="1"/>
      <c r="FR251" s="1"/>
    </row>
    <row r="252" spans="2:174" ht="13.9" customHeight="1" x14ac:dyDescent="0.2">
      <c r="B252" s="33"/>
      <c r="C252" s="126">
        <v>5120</v>
      </c>
      <c r="D252" s="234" t="s">
        <v>442</v>
      </c>
      <c r="E252" s="234"/>
      <c r="F252" s="215">
        <v>0</v>
      </c>
      <c r="G252" s="215">
        <v>0</v>
      </c>
      <c r="H252" s="215">
        <v>0</v>
      </c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16">
        <f t="shared" si="634"/>
        <v>0</v>
      </c>
      <c r="Y252" s="224">
        <f t="shared" si="635"/>
        <v>0</v>
      </c>
      <c r="Z252" s="226">
        <f t="shared" si="636"/>
        <v>0</v>
      </c>
      <c r="AA252" s="26"/>
      <c r="AC252" s="27"/>
      <c r="AD252" s="130">
        <v>2120</v>
      </c>
      <c r="AE252" s="223" t="s">
        <v>488</v>
      </c>
      <c r="AF252" s="223"/>
      <c r="AG252" s="245">
        <v>0</v>
      </c>
      <c r="AH252" s="245">
        <v>0</v>
      </c>
      <c r="AI252" s="245">
        <v>0</v>
      </c>
      <c r="AJ252" s="238"/>
      <c r="AK252" s="238"/>
      <c r="AL252" s="238"/>
      <c r="AM252" s="224"/>
      <c r="AN252" s="224"/>
      <c r="AO252" s="224"/>
      <c r="AP252" s="224"/>
      <c r="AQ252" s="224"/>
      <c r="AR252" s="224"/>
      <c r="AS252" s="224"/>
      <c r="AT252" s="224"/>
      <c r="AU252" s="224"/>
      <c r="AV252" s="224"/>
      <c r="AW252" s="224"/>
      <c r="AX252" s="224"/>
      <c r="AY252" s="216">
        <f t="shared" si="639"/>
        <v>0</v>
      </c>
      <c r="AZ252" s="224">
        <f t="shared" si="640"/>
        <v>0</v>
      </c>
      <c r="BA252" s="226">
        <f t="shared" si="641"/>
        <v>0</v>
      </c>
      <c r="BB252" s="100"/>
      <c r="BD252" s="27"/>
      <c r="BE252" s="130">
        <v>5260</v>
      </c>
      <c r="BF252" s="223" t="s">
        <v>450</v>
      </c>
      <c r="BG252" s="223"/>
      <c r="BH252" s="215">
        <v>0</v>
      </c>
      <c r="BI252" s="215">
        <v>0</v>
      </c>
      <c r="BJ252" s="215">
        <v>0</v>
      </c>
      <c r="BK252" s="238"/>
      <c r="BL252" s="238"/>
      <c r="BM252" s="238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16">
        <f t="shared" si="642"/>
        <v>0</v>
      </c>
      <c r="CA252" s="224">
        <f t="shared" si="643"/>
        <v>0</v>
      </c>
      <c r="CB252" s="226">
        <f t="shared" si="644"/>
        <v>0</v>
      </c>
      <c r="CC252" s="100"/>
      <c r="CE252" s="33"/>
      <c r="CF252" s="126"/>
      <c r="CG252" s="200"/>
      <c r="CH252" s="200"/>
      <c r="CI252" s="200"/>
      <c r="CJ252" s="200"/>
      <c r="CK252" s="200"/>
      <c r="CL252" s="143" t="s">
        <v>90</v>
      </c>
      <c r="CM252" s="319" t="s">
        <v>45</v>
      </c>
      <c r="CN252" s="319"/>
      <c r="CO252" s="54">
        <f t="shared" si="740"/>
        <v>0</v>
      </c>
      <c r="CP252" s="54">
        <f t="shared" si="740"/>
        <v>0</v>
      </c>
      <c r="CQ252" s="54">
        <f t="shared" si="740"/>
        <v>0</v>
      </c>
      <c r="CR252" s="51"/>
      <c r="CS252" s="26"/>
      <c r="CT252" s="1"/>
      <c r="CU252" s="27"/>
      <c r="CV252" s="130"/>
      <c r="CW252" s="201"/>
      <c r="CX252" s="195"/>
      <c r="CY252" s="52"/>
      <c r="CZ252" s="52"/>
      <c r="DA252" s="52"/>
      <c r="DB252" s="143"/>
      <c r="DC252" s="308" t="s">
        <v>144</v>
      </c>
      <c r="DD252" s="308"/>
      <c r="DE252" s="48">
        <f>SUM(DE253:DE255)</f>
        <v>0</v>
      </c>
      <c r="DF252" s="48">
        <f t="shared" ref="DF252" si="749">SUM(DF253:DF255)</f>
        <v>0</v>
      </c>
      <c r="DG252" s="48">
        <f t="shared" ref="DG252" si="750">SUM(DG253:DG255)</f>
        <v>0</v>
      </c>
      <c r="DH252" s="42"/>
      <c r="DI252" s="77"/>
      <c r="DJ252" s="1"/>
      <c r="DK252" s="27"/>
      <c r="DL252" s="130"/>
      <c r="DM252" s="201"/>
      <c r="DN252" s="195"/>
      <c r="DO252" s="52"/>
      <c r="DP252" s="52"/>
      <c r="DQ252" s="52"/>
      <c r="DR252" s="52"/>
      <c r="DS252" s="143"/>
      <c r="DT252" s="308" t="s">
        <v>144</v>
      </c>
      <c r="DU252" s="308"/>
      <c r="DV252" s="49">
        <f t="shared" si="743"/>
        <v>0</v>
      </c>
      <c r="DW252" s="49">
        <f t="shared" si="744"/>
        <v>0</v>
      </c>
      <c r="DX252" s="49">
        <f t="shared" si="745"/>
        <v>0</v>
      </c>
      <c r="DY252" s="49">
        <f t="shared" si="746"/>
        <v>0</v>
      </c>
      <c r="DZ252" s="42"/>
      <c r="EA252" s="77"/>
      <c r="EB252" s="1"/>
      <c r="EC252" s="27"/>
      <c r="ED252" s="130" t="s">
        <v>240</v>
      </c>
      <c r="EE252" s="1"/>
      <c r="EF252" s="4" t="s">
        <v>27</v>
      </c>
      <c r="EG252" s="54">
        <f t="shared" si="727"/>
        <v>0</v>
      </c>
      <c r="EH252" s="54">
        <f t="shared" si="727"/>
        <v>0</v>
      </c>
      <c r="EI252" s="163" t="s">
        <v>184</v>
      </c>
      <c r="EJ252" s="1"/>
      <c r="EK252" s="9" t="s">
        <v>217</v>
      </c>
      <c r="EL252" s="54">
        <f>+EL253+EL254</f>
        <v>0</v>
      </c>
      <c r="EM252" s="54">
        <f t="shared" ref="EM252" si="751">+EM253+EM254</f>
        <v>0</v>
      </c>
      <c r="EN252" s="42"/>
      <c r="EO252" s="26"/>
      <c r="EP252" s="1"/>
      <c r="EQ252" s="27"/>
      <c r="ER252" s="130" t="s">
        <v>240</v>
      </c>
      <c r="ES252" s="1"/>
      <c r="ET252" s="4" t="s">
        <v>27</v>
      </c>
      <c r="EU252" s="54">
        <f t="shared" si="718"/>
        <v>0</v>
      </c>
      <c r="EV252" s="54">
        <f t="shared" si="719"/>
        <v>0</v>
      </c>
      <c r="EW252" s="163" t="s">
        <v>184</v>
      </c>
      <c r="EX252" s="1"/>
      <c r="EY252" s="9" t="s">
        <v>217</v>
      </c>
      <c r="EZ252" s="54">
        <f>+EZ253+EZ254</f>
        <v>0</v>
      </c>
      <c r="FA252" s="54">
        <f t="shared" ref="FA252" si="752">+FA253+FA254</f>
        <v>0</v>
      </c>
      <c r="FB252" s="42"/>
      <c r="FC252" s="26"/>
      <c r="FD252" s="26"/>
      <c r="FE252" s="1"/>
      <c r="FF252" s="27"/>
      <c r="FG252" s="130" t="s">
        <v>192</v>
      </c>
      <c r="FH252" s="319" t="s">
        <v>149</v>
      </c>
      <c r="FI252" s="319"/>
      <c r="FJ252" s="179"/>
      <c r="FK252" s="179"/>
      <c r="FL252" s="173">
        <f t="shared" ref="FL252:FL254" si="753">+DE259-DF259</f>
        <v>0</v>
      </c>
      <c r="FM252" s="68">
        <v>0</v>
      </c>
      <c r="FN252" s="62">
        <f>SUM(FJ252:FM252)</f>
        <v>0</v>
      </c>
      <c r="FO252" s="58"/>
      <c r="FP252" s="26"/>
      <c r="FQ252" s="1"/>
      <c r="FR252" s="1"/>
    </row>
    <row r="253" spans="2:174" ht="13.9" customHeight="1" x14ac:dyDescent="0.2">
      <c r="B253" s="33"/>
      <c r="C253" s="126">
        <v>5130</v>
      </c>
      <c r="D253" s="234" t="s">
        <v>443</v>
      </c>
      <c r="E253" s="234"/>
      <c r="F253" s="215">
        <v>0</v>
      </c>
      <c r="G253" s="215">
        <v>0</v>
      </c>
      <c r="H253" s="215">
        <v>0</v>
      </c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16">
        <f t="shared" si="634"/>
        <v>0</v>
      </c>
      <c r="Y253" s="224">
        <f t="shared" si="635"/>
        <v>0</v>
      </c>
      <c r="Z253" s="226">
        <f t="shared" si="636"/>
        <v>0</v>
      </c>
      <c r="AA253" s="26"/>
      <c r="AC253" s="27"/>
      <c r="AD253" s="130">
        <v>2130</v>
      </c>
      <c r="AE253" s="223" t="s">
        <v>489</v>
      </c>
      <c r="AF253" s="223"/>
      <c r="AG253" s="245">
        <v>0</v>
      </c>
      <c r="AH253" s="245">
        <v>0</v>
      </c>
      <c r="AI253" s="245">
        <v>0</v>
      </c>
      <c r="AJ253" s="245"/>
      <c r="AK253" s="245"/>
      <c r="AL253" s="245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16">
        <f t="shared" si="639"/>
        <v>0</v>
      </c>
      <c r="AZ253" s="224">
        <f t="shared" si="640"/>
        <v>0</v>
      </c>
      <c r="BA253" s="226">
        <f t="shared" si="641"/>
        <v>0</v>
      </c>
      <c r="BB253" s="100"/>
      <c r="BD253" s="27"/>
      <c r="BE253" s="130">
        <v>5270</v>
      </c>
      <c r="BF253" s="223" t="s">
        <v>451</v>
      </c>
      <c r="BG253" s="223"/>
      <c r="BH253" s="215">
        <v>0</v>
      </c>
      <c r="BI253" s="215">
        <v>0</v>
      </c>
      <c r="BJ253" s="215">
        <v>0</v>
      </c>
      <c r="BK253" s="245"/>
      <c r="BL253" s="245"/>
      <c r="BM253" s="24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16">
        <f t="shared" si="642"/>
        <v>0</v>
      </c>
      <c r="CA253" s="224">
        <f t="shared" si="643"/>
        <v>0</v>
      </c>
      <c r="CB253" s="226">
        <f t="shared" si="644"/>
        <v>0</v>
      </c>
      <c r="CC253" s="100"/>
      <c r="CE253" s="33"/>
      <c r="CF253" s="126"/>
      <c r="CG253" s="200"/>
      <c r="CH253" s="200"/>
      <c r="CI253" s="200"/>
      <c r="CJ253" s="200"/>
      <c r="CK253" s="200"/>
      <c r="CL253" s="143" t="s">
        <v>91</v>
      </c>
      <c r="CM253" s="319" t="s">
        <v>46</v>
      </c>
      <c r="CN253" s="319"/>
      <c r="CO253" s="54">
        <f t="shared" si="740"/>
        <v>0</v>
      </c>
      <c r="CP253" s="54">
        <f t="shared" si="740"/>
        <v>0</v>
      </c>
      <c r="CQ253" s="54">
        <f t="shared" si="740"/>
        <v>0</v>
      </c>
      <c r="CR253" s="51"/>
      <c r="CS253" s="26"/>
      <c r="CT253" s="1"/>
      <c r="CU253" s="27"/>
      <c r="CV253" s="130"/>
      <c r="CW253" s="201"/>
      <c r="CX253" s="201"/>
      <c r="CY253" s="52"/>
      <c r="CZ253" s="52"/>
      <c r="DA253" s="52"/>
      <c r="DB253" s="143" t="s">
        <v>188</v>
      </c>
      <c r="DC253" s="319" t="s">
        <v>0</v>
      </c>
      <c r="DD253" s="319"/>
      <c r="DE253" s="173">
        <f t="shared" ref="DE253:DG255" si="754">+AY268</f>
        <v>0</v>
      </c>
      <c r="DF253" s="173">
        <f t="shared" si="754"/>
        <v>0</v>
      </c>
      <c r="DG253" s="173">
        <f t="shared" si="754"/>
        <v>0</v>
      </c>
      <c r="DH253" s="42"/>
      <c r="DI253" s="77"/>
      <c r="DJ253" s="1"/>
      <c r="DK253" s="27"/>
      <c r="DL253" s="130"/>
      <c r="DM253" s="201"/>
      <c r="DN253" s="201"/>
      <c r="DO253" s="52"/>
      <c r="DP253" s="52"/>
      <c r="DQ253" s="52"/>
      <c r="DR253" s="52"/>
      <c r="DS253" s="143" t="s">
        <v>188</v>
      </c>
      <c r="DT253" s="319" t="s">
        <v>0</v>
      </c>
      <c r="DU253" s="319"/>
      <c r="DV253" s="54">
        <f t="shared" si="743"/>
        <v>0</v>
      </c>
      <c r="DW253" s="54">
        <f t="shared" si="744"/>
        <v>0</v>
      </c>
      <c r="DX253" s="54">
        <f t="shared" si="745"/>
        <v>0</v>
      </c>
      <c r="DY253" s="54">
        <f t="shared" si="746"/>
        <v>0</v>
      </c>
      <c r="DZ253" s="42"/>
      <c r="EA253" s="77"/>
      <c r="EB253" s="1"/>
      <c r="EC253" s="27"/>
      <c r="ED253" s="130" t="s">
        <v>82</v>
      </c>
      <c r="EE253" s="1"/>
      <c r="EF253" s="4" t="s">
        <v>29</v>
      </c>
      <c r="EG253" s="54">
        <f t="shared" si="727"/>
        <v>0</v>
      </c>
      <c r="EH253" s="54">
        <f t="shared" si="727"/>
        <v>0</v>
      </c>
      <c r="EI253" s="163" t="s">
        <v>1</v>
      </c>
      <c r="EJ253" s="1"/>
      <c r="EK253" s="9" t="s">
        <v>212</v>
      </c>
      <c r="EL253" s="54">
        <f>+DW232</f>
        <v>0</v>
      </c>
      <c r="EM253" s="54">
        <f>+DY232</f>
        <v>0</v>
      </c>
      <c r="EN253" s="42"/>
      <c r="EO253" s="26"/>
      <c r="EP253" s="1"/>
      <c r="EQ253" s="27"/>
      <c r="ER253" s="130" t="s">
        <v>82</v>
      </c>
      <c r="ES253" s="1"/>
      <c r="ET253" s="4" t="s">
        <v>29</v>
      </c>
      <c r="EU253" s="54">
        <f t="shared" si="718"/>
        <v>0</v>
      </c>
      <c r="EV253" s="54">
        <f t="shared" si="719"/>
        <v>0</v>
      </c>
      <c r="EW253" s="163" t="s">
        <v>1</v>
      </c>
      <c r="EX253" s="1"/>
      <c r="EY253" s="9" t="s">
        <v>212</v>
      </c>
      <c r="EZ253" s="54">
        <f t="shared" ref="EZ253:FA255" si="755">+BZ279</f>
        <v>0</v>
      </c>
      <c r="FA253" s="54">
        <f t="shared" si="755"/>
        <v>0</v>
      </c>
      <c r="FB253" s="42"/>
      <c r="FC253" s="26"/>
      <c r="FD253" s="26"/>
      <c r="FE253" s="1"/>
      <c r="FF253" s="27"/>
      <c r="FG253" s="130" t="s">
        <v>193</v>
      </c>
      <c r="FH253" s="319" t="s">
        <v>237</v>
      </c>
      <c r="FI253" s="319"/>
      <c r="FJ253" s="179"/>
      <c r="FK253" s="179"/>
      <c r="FL253" s="173">
        <f t="shared" si="753"/>
        <v>0</v>
      </c>
      <c r="FM253" s="68">
        <v>0</v>
      </c>
      <c r="FN253" s="62">
        <f>SUM(FJ253:FM253)</f>
        <v>0</v>
      </c>
      <c r="FO253" s="58"/>
      <c r="FP253" s="26"/>
      <c r="FQ253" s="1"/>
      <c r="FR253" s="1"/>
    </row>
    <row r="254" spans="2:174" ht="13.9" customHeight="1" x14ac:dyDescent="0.2">
      <c r="B254" s="33"/>
      <c r="C254" s="127">
        <v>5200</v>
      </c>
      <c r="D254" s="233" t="s">
        <v>444</v>
      </c>
      <c r="E254" s="233"/>
      <c r="F254" s="210">
        <f>SUM(F255:F263)</f>
        <v>0</v>
      </c>
      <c r="G254" s="210">
        <f t="shared" ref="G254" si="756">SUM(G255:G263)</f>
        <v>0</v>
      </c>
      <c r="H254" s="210">
        <f t="shared" ref="H254" si="757">SUM(H255:H263)</f>
        <v>0</v>
      </c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21">
        <f t="shared" si="634"/>
        <v>0</v>
      </c>
      <c r="Y254" s="210">
        <f t="shared" si="635"/>
        <v>0</v>
      </c>
      <c r="Z254" s="212">
        <f t="shared" si="636"/>
        <v>0</v>
      </c>
      <c r="AA254" s="26"/>
      <c r="AC254" s="27"/>
      <c r="AD254" s="130">
        <v>2140</v>
      </c>
      <c r="AE254" s="223" t="s">
        <v>490</v>
      </c>
      <c r="AF254" s="246"/>
      <c r="AG254" s="245">
        <v>0</v>
      </c>
      <c r="AH254" s="245">
        <v>0</v>
      </c>
      <c r="AI254" s="245">
        <v>0</v>
      </c>
      <c r="AJ254" s="239"/>
      <c r="AK254" s="239"/>
      <c r="AL254" s="239"/>
      <c r="AM254" s="224"/>
      <c r="AN254" s="224"/>
      <c r="AO254" s="224"/>
      <c r="AP254" s="224"/>
      <c r="AQ254" s="224"/>
      <c r="AR254" s="224"/>
      <c r="AS254" s="224"/>
      <c r="AT254" s="224"/>
      <c r="AU254" s="224"/>
      <c r="AV254" s="224"/>
      <c r="AW254" s="224"/>
      <c r="AX254" s="224"/>
      <c r="AY254" s="216">
        <f t="shared" si="639"/>
        <v>0</v>
      </c>
      <c r="AZ254" s="224">
        <f t="shared" si="640"/>
        <v>0</v>
      </c>
      <c r="BA254" s="226">
        <f t="shared" si="641"/>
        <v>0</v>
      </c>
      <c r="BB254" s="100"/>
      <c r="BD254" s="27"/>
      <c r="BE254" s="130">
        <v>5280</v>
      </c>
      <c r="BF254" s="223" t="s">
        <v>32</v>
      </c>
      <c r="BG254" s="247"/>
      <c r="BH254" s="215">
        <v>0</v>
      </c>
      <c r="BI254" s="215">
        <v>0</v>
      </c>
      <c r="BJ254" s="215">
        <v>0</v>
      </c>
      <c r="BK254" s="240"/>
      <c r="BL254" s="240"/>
      <c r="BM254" s="240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16">
        <f t="shared" si="642"/>
        <v>0</v>
      </c>
      <c r="CA254" s="224">
        <f t="shared" si="643"/>
        <v>0</v>
      </c>
      <c r="CB254" s="226">
        <f t="shared" si="644"/>
        <v>0</v>
      </c>
      <c r="CC254" s="100"/>
      <c r="CE254" s="33"/>
      <c r="CF254" s="126"/>
      <c r="CG254" s="200"/>
      <c r="CH254" s="200"/>
      <c r="CI254" s="200"/>
      <c r="CJ254" s="200"/>
      <c r="CK254" s="200"/>
      <c r="CL254" s="143" t="s">
        <v>92</v>
      </c>
      <c r="CM254" s="319" t="s">
        <v>47</v>
      </c>
      <c r="CN254" s="319"/>
      <c r="CO254" s="54">
        <f t="shared" si="740"/>
        <v>0</v>
      </c>
      <c r="CP254" s="54">
        <f t="shared" si="740"/>
        <v>0</v>
      </c>
      <c r="CQ254" s="54">
        <f t="shared" si="740"/>
        <v>0</v>
      </c>
      <c r="CR254" s="51"/>
      <c r="CS254" s="26"/>
      <c r="CT254" s="1"/>
      <c r="CU254" s="27"/>
      <c r="CV254" s="130"/>
      <c r="CW254" s="201"/>
      <c r="CX254" s="201"/>
      <c r="CY254" s="72"/>
      <c r="CZ254" s="72"/>
      <c r="DA254" s="72"/>
      <c r="DB254" s="143" t="s">
        <v>189</v>
      </c>
      <c r="DC254" s="319" t="s">
        <v>145</v>
      </c>
      <c r="DD254" s="319"/>
      <c r="DE254" s="173">
        <f t="shared" si="754"/>
        <v>0</v>
      </c>
      <c r="DF254" s="173">
        <f t="shared" si="754"/>
        <v>0</v>
      </c>
      <c r="DG254" s="173">
        <f t="shared" si="754"/>
        <v>0</v>
      </c>
      <c r="DH254" s="42"/>
      <c r="DI254" s="77"/>
      <c r="DJ254" s="1"/>
      <c r="DK254" s="27"/>
      <c r="DL254" s="130"/>
      <c r="DM254" s="201"/>
      <c r="DN254" s="201"/>
      <c r="DO254" s="72"/>
      <c r="DP254" s="72"/>
      <c r="DQ254" s="72"/>
      <c r="DR254" s="72"/>
      <c r="DS254" s="143" t="s">
        <v>189</v>
      </c>
      <c r="DT254" s="319" t="s">
        <v>145</v>
      </c>
      <c r="DU254" s="319"/>
      <c r="DV254" s="54">
        <f t="shared" si="743"/>
        <v>0</v>
      </c>
      <c r="DW254" s="54">
        <f t="shared" si="744"/>
        <v>0</v>
      </c>
      <c r="DX254" s="54">
        <f t="shared" si="745"/>
        <v>0</v>
      </c>
      <c r="DY254" s="54">
        <f t="shared" si="746"/>
        <v>0</v>
      </c>
      <c r="DZ254" s="42"/>
      <c r="EA254" s="77"/>
      <c r="EB254" s="1"/>
      <c r="EC254" s="27"/>
      <c r="ED254" s="130" t="s">
        <v>83</v>
      </c>
      <c r="EE254" s="1"/>
      <c r="EF254" s="4" t="s">
        <v>31</v>
      </c>
      <c r="EG254" s="54">
        <f t="shared" si="727"/>
        <v>0</v>
      </c>
      <c r="EH254" s="54">
        <f t="shared" si="727"/>
        <v>0</v>
      </c>
      <c r="EI254" s="120"/>
      <c r="EJ254" s="1"/>
      <c r="EK254" s="9" t="s">
        <v>213</v>
      </c>
      <c r="EL254" s="53">
        <v>0</v>
      </c>
      <c r="EM254" s="53">
        <v>0</v>
      </c>
      <c r="EN254" s="42"/>
      <c r="EO254" s="26"/>
      <c r="EP254" s="1"/>
      <c r="EQ254" s="27"/>
      <c r="ER254" s="130" t="s">
        <v>83</v>
      </c>
      <c r="ES254" s="1"/>
      <c r="ET254" s="4" t="s">
        <v>31</v>
      </c>
      <c r="EU254" s="54">
        <f t="shared" si="718"/>
        <v>0</v>
      </c>
      <c r="EV254" s="54">
        <f t="shared" si="719"/>
        <v>0</v>
      </c>
      <c r="EW254" s="120"/>
      <c r="EX254" s="1"/>
      <c r="EY254" s="9" t="s">
        <v>213</v>
      </c>
      <c r="EZ254" s="54">
        <f t="shared" si="755"/>
        <v>0</v>
      </c>
      <c r="FA254" s="54">
        <f t="shared" si="755"/>
        <v>0</v>
      </c>
      <c r="FB254" s="42"/>
      <c r="FC254" s="26"/>
      <c r="FD254" s="26"/>
      <c r="FE254" s="1"/>
      <c r="FF254" s="27"/>
      <c r="FG254" s="130" t="s">
        <v>194</v>
      </c>
      <c r="FH254" s="319" t="s">
        <v>151</v>
      </c>
      <c r="FI254" s="319"/>
      <c r="FJ254" s="179"/>
      <c r="FK254" s="179"/>
      <c r="FL254" s="173">
        <f t="shared" si="753"/>
        <v>0</v>
      </c>
      <c r="FM254" s="68">
        <v>0</v>
      </c>
      <c r="FN254" s="62">
        <f>SUM(FJ254:FM254)</f>
        <v>0</v>
      </c>
      <c r="FO254" s="58"/>
      <c r="FP254" s="26"/>
      <c r="FQ254" s="1"/>
      <c r="FR254" s="1"/>
    </row>
    <row r="255" spans="2:174" ht="13.9" customHeight="1" x14ac:dyDescent="0.2">
      <c r="B255" s="33"/>
      <c r="C255" s="126">
        <v>5210</v>
      </c>
      <c r="D255" s="234" t="s">
        <v>445</v>
      </c>
      <c r="E255" s="234"/>
      <c r="F255" s="224">
        <v>0</v>
      </c>
      <c r="G255" s="224">
        <v>0</v>
      </c>
      <c r="H255" s="224">
        <v>0</v>
      </c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16">
        <f t="shared" si="634"/>
        <v>0</v>
      </c>
      <c r="Y255" s="224">
        <f t="shared" si="635"/>
        <v>0</v>
      </c>
      <c r="Z255" s="226">
        <f t="shared" si="636"/>
        <v>0</v>
      </c>
      <c r="AA255" s="26"/>
      <c r="AC255" s="27"/>
      <c r="AD255" s="130">
        <v>2150</v>
      </c>
      <c r="AE255" s="223" t="s">
        <v>491</v>
      </c>
      <c r="AF255" s="223"/>
      <c r="AG255" s="245">
        <v>0</v>
      </c>
      <c r="AH255" s="245">
        <v>0</v>
      </c>
      <c r="AI255" s="245">
        <v>0</v>
      </c>
      <c r="AJ255" s="245"/>
      <c r="AK255" s="245"/>
      <c r="AL255" s="245"/>
      <c r="AM255" s="224"/>
      <c r="AN255" s="224"/>
      <c r="AO255" s="224"/>
      <c r="AP255" s="224"/>
      <c r="AQ255" s="224"/>
      <c r="AR255" s="224"/>
      <c r="AS255" s="224"/>
      <c r="AT255" s="224"/>
      <c r="AU255" s="224"/>
      <c r="AV255" s="224"/>
      <c r="AW255" s="224"/>
      <c r="AX255" s="224"/>
      <c r="AY255" s="216">
        <f t="shared" si="639"/>
        <v>0</v>
      </c>
      <c r="AZ255" s="224">
        <f t="shared" si="640"/>
        <v>0</v>
      </c>
      <c r="BA255" s="226">
        <f t="shared" si="641"/>
        <v>0</v>
      </c>
      <c r="BB255" s="100"/>
      <c r="BD255" s="27"/>
      <c r="BE255" s="130">
        <v>5290</v>
      </c>
      <c r="BF255" s="223" t="s">
        <v>452</v>
      </c>
      <c r="BG255" s="223"/>
      <c r="BH255" s="215">
        <v>0</v>
      </c>
      <c r="BI255" s="215">
        <v>0</v>
      </c>
      <c r="BJ255" s="215">
        <v>0</v>
      </c>
      <c r="BK255" s="245"/>
      <c r="BL255" s="245"/>
      <c r="BM255" s="245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16">
        <f t="shared" si="642"/>
        <v>0</v>
      </c>
      <c r="CA255" s="224">
        <f t="shared" si="643"/>
        <v>0</v>
      </c>
      <c r="CB255" s="226">
        <f t="shared" si="644"/>
        <v>0</v>
      </c>
      <c r="CC255" s="100"/>
      <c r="CE255" s="33"/>
      <c r="CF255" s="126"/>
      <c r="CG255" s="200"/>
      <c r="CH255" s="200"/>
      <c r="CI255" s="200"/>
      <c r="CJ255" s="200"/>
      <c r="CK255" s="200"/>
      <c r="CL255" s="143" t="s">
        <v>93</v>
      </c>
      <c r="CM255" s="319" t="s">
        <v>48</v>
      </c>
      <c r="CN255" s="319"/>
      <c r="CO255" s="54">
        <f t="shared" si="740"/>
        <v>0</v>
      </c>
      <c r="CP255" s="54">
        <f t="shared" si="740"/>
        <v>0</v>
      </c>
      <c r="CQ255" s="54">
        <f t="shared" si="740"/>
        <v>0</v>
      </c>
      <c r="CR255" s="51"/>
      <c r="CS255" s="26"/>
      <c r="CT255" s="1"/>
      <c r="CU255" s="27"/>
      <c r="CV255" s="130"/>
      <c r="CW255" s="201"/>
      <c r="CX255" s="73"/>
      <c r="CY255" s="73"/>
      <c r="CZ255" s="73"/>
      <c r="DA255" s="73"/>
      <c r="DB255" s="143" t="s">
        <v>190</v>
      </c>
      <c r="DC255" s="323" t="s">
        <v>146</v>
      </c>
      <c r="DD255" s="323"/>
      <c r="DE255" s="173">
        <f t="shared" si="754"/>
        <v>0</v>
      </c>
      <c r="DF255" s="173">
        <f t="shared" si="754"/>
        <v>0</v>
      </c>
      <c r="DG255" s="173">
        <f t="shared" si="754"/>
        <v>0</v>
      </c>
      <c r="DH255" s="42"/>
      <c r="DI255" s="77"/>
      <c r="DJ255" s="1"/>
      <c r="DK255" s="27"/>
      <c r="DL255" s="130"/>
      <c r="DM255" s="201"/>
      <c r="DN255" s="73"/>
      <c r="DO255" s="73"/>
      <c r="DP255" s="72"/>
      <c r="DQ255" s="73"/>
      <c r="DR255" s="72"/>
      <c r="DS255" s="143" t="s">
        <v>190</v>
      </c>
      <c r="DT255" s="323" t="s">
        <v>146</v>
      </c>
      <c r="DU255" s="323"/>
      <c r="DV255" s="54">
        <f t="shared" si="743"/>
        <v>0</v>
      </c>
      <c r="DW255" s="54">
        <f t="shared" si="744"/>
        <v>0</v>
      </c>
      <c r="DX255" s="54">
        <f t="shared" si="745"/>
        <v>0</v>
      </c>
      <c r="DY255" s="54">
        <f t="shared" si="746"/>
        <v>0</v>
      </c>
      <c r="DZ255" s="42"/>
      <c r="EA255" s="77"/>
      <c r="EB255" s="1"/>
      <c r="EC255" s="27"/>
      <c r="ED255" s="130" t="s">
        <v>84</v>
      </c>
      <c r="EE255" s="1"/>
      <c r="EF255" s="4" t="s">
        <v>32</v>
      </c>
      <c r="EG255" s="54">
        <f t="shared" si="727"/>
        <v>0</v>
      </c>
      <c r="EH255" s="54">
        <f t="shared" si="727"/>
        <v>0</v>
      </c>
      <c r="EI255" s="160"/>
      <c r="EJ255" s="1"/>
      <c r="EK255" s="9" t="s">
        <v>218</v>
      </c>
      <c r="EL255" s="54">
        <f>+DP231+DP232+DP233+DP234+DP235+DP236+DP242+DP246+DP247+DP248+DP249+DW230+DW231+DW232+DW233+DW234+DW235+DW236+DW237+DW241+DW242+DW244+DW245+DW246+DW254+DW255+DW260+DW261+DW262+DW265+DW266+DW259</f>
        <v>0</v>
      </c>
      <c r="EM255" s="54">
        <f>+DR231+DR232+DR233+DR234+DR235+DR236+DR242+DR246+DR247+DR248+DR249+DY230+DY231+DY232+DY233+DY234+DY235+DY236+DY237+DY241+DY242+DY244+DY245+DY246+DY254+DY255+DY260+DY261+DY262+DY265+DY266+DY259</f>
        <v>0</v>
      </c>
      <c r="EN255" s="42"/>
      <c r="EO255" s="26"/>
      <c r="EP255" s="1"/>
      <c r="EQ255" s="27"/>
      <c r="ER255" s="130" t="s">
        <v>84</v>
      </c>
      <c r="ES255" s="1"/>
      <c r="ET255" s="4" t="s">
        <v>32</v>
      </c>
      <c r="EU255" s="54">
        <f t="shared" si="718"/>
        <v>0</v>
      </c>
      <c r="EV255" s="54">
        <f t="shared" si="719"/>
        <v>0</v>
      </c>
      <c r="EW255" s="160"/>
      <c r="EX255" s="1"/>
      <c r="EY255" s="9" t="s">
        <v>218</v>
      </c>
      <c r="EZ255" s="54">
        <f t="shared" si="755"/>
        <v>0</v>
      </c>
      <c r="FA255" s="54">
        <f t="shared" si="755"/>
        <v>0</v>
      </c>
      <c r="FB255" s="42"/>
      <c r="FC255" s="26"/>
      <c r="FD255" s="26"/>
      <c r="FE255" s="1"/>
      <c r="FF255" s="27"/>
      <c r="FG255" s="165"/>
      <c r="FH255" s="196"/>
      <c r="FI255" s="56"/>
      <c r="FJ255" s="177"/>
      <c r="FK255" s="177"/>
      <c r="FL255" s="173"/>
      <c r="FM255" s="62"/>
      <c r="FN255" s="62"/>
      <c r="FO255" s="58"/>
      <c r="FP255" s="26"/>
      <c r="FQ255" s="1"/>
      <c r="FR255" s="1"/>
    </row>
    <row r="256" spans="2:174" ht="13.9" customHeight="1" x14ac:dyDescent="0.2">
      <c r="B256" s="33"/>
      <c r="C256" s="126">
        <v>5220</v>
      </c>
      <c r="D256" s="234" t="s">
        <v>446</v>
      </c>
      <c r="E256" s="234"/>
      <c r="F256" s="215">
        <v>0</v>
      </c>
      <c r="G256" s="215">
        <v>0</v>
      </c>
      <c r="H256" s="215">
        <v>0</v>
      </c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6">
        <f t="shared" si="634"/>
        <v>0</v>
      </c>
      <c r="Y256" s="224">
        <f t="shared" si="635"/>
        <v>0</v>
      </c>
      <c r="Z256" s="226">
        <f t="shared" si="636"/>
        <v>0</v>
      </c>
      <c r="AA256" s="26"/>
      <c r="AC256" s="27"/>
      <c r="AD256" s="130">
        <v>2160</v>
      </c>
      <c r="AE256" s="223" t="s">
        <v>492</v>
      </c>
      <c r="AF256" s="223"/>
      <c r="AG256" s="245">
        <v>0</v>
      </c>
      <c r="AH256" s="245">
        <v>0</v>
      </c>
      <c r="AI256" s="245">
        <v>0</v>
      </c>
      <c r="AJ256" s="245"/>
      <c r="AK256" s="245"/>
      <c r="AL256" s="24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6">
        <f t="shared" si="639"/>
        <v>0</v>
      </c>
      <c r="AZ256" s="224">
        <f t="shared" si="640"/>
        <v>0</v>
      </c>
      <c r="BA256" s="226">
        <f t="shared" si="641"/>
        <v>0</v>
      </c>
      <c r="BB256" s="100"/>
      <c r="BD256" s="27"/>
      <c r="BE256" s="130">
        <v>5310</v>
      </c>
      <c r="BF256" s="223" t="s">
        <v>38</v>
      </c>
      <c r="BG256" s="223"/>
      <c r="BH256" s="215">
        <v>0</v>
      </c>
      <c r="BI256" s="215">
        <v>0</v>
      </c>
      <c r="BJ256" s="215">
        <v>0</v>
      </c>
      <c r="BK256" s="245"/>
      <c r="BL256" s="245"/>
      <c r="BM256" s="245"/>
      <c r="BN256" s="215"/>
      <c r="BO256" s="215"/>
      <c r="BP256" s="215"/>
      <c r="BQ256" s="215"/>
      <c r="BR256" s="215"/>
      <c r="BS256" s="215"/>
      <c r="BT256" s="215"/>
      <c r="BU256" s="215"/>
      <c r="BV256" s="215"/>
      <c r="BW256" s="215"/>
      <c r="BX256" s="215"/>
      <c r="BY256" s="215"/>
      <c r="BZ256" s="216">
        <f t="shared" si="642"/>
        <v>0</v>
      </c>
      <c r="CA256" s="224">
        <f t="shared" si="643"/>
        <v>0</v>
      </c>
      <c r="CB256" s="226">
        <f t="shared" si="644"/>
        <v>0</v>
      </c>
      <c r="CC256" s="100"/>
      <c r="CE256" s="33"/>
      <c r="CF256" s="126"/>
      <c r="CG256" s="200"/>
      <c r="CH256" s="200"/>
      <c r="CI256" s="200"/>
      <c r="CJ256" s="200"/>
      <c r="CK256" s="200"/>
      <c r="CL256" s="143"/>
      <c r="CM256" s="195"/>
      <c r="CN256" s="200"/>
      <c r="CO256" s="66"/>
      <c r="CP256" s="66"/>
      <c r="CQ256" s="66"/>
      <c r="CR256" s="51"/>
      <c r="CS256" s="26"/>
      <c r="CT256" s="1"/>
      <c r="CU256" s="27"/>
      <c r="CV256" s="130"/>
      <c r="CW256" s="201"/>
      <c r="CX256" s="73"/>
      <c r="CY256" s="73"/>
      <c r="CZ256" s="73"/>
      <c r="DA256" s="73"/>
      <c r="DB256" s="143"/>
      <c r="DC256" s="314"/>
      <c r="DD256" s="314"/>
      <c r="DE256" s="52"/>
      <c r="DF256" s="52"/>
      <c r="DG256" s="52"/>
      <c r="DH256" s="42"/>
      <c r="DI256" s="77"/>
      <c r="DJ256" s="1"/>
      <c r="DK256" s="27"/>
      <c r="DL256" s="130"/>
      <c r="DM256" s="201"/>
      <c r="DN256" s="73"/>
      <c r="DO256" s="73"/>
      <c r="DP256" s="72"/>
      <c r="DQ256" s="73"/>
      <c r="DR256" s="72"/>
      <c r="DS256" s="143"/>
      <c r="DT256" s="314"/>
      <c r="DU256" s="314"/>
      <c r="DV256" s="54"/>
      <c r="DW256" s="54"/>
      <c r="DX256" s="54"/>
      <c r="DY256" s="54"/>
      <c r="DZ256" s="42"/>
      <c r="EA256" s="77"/>
      <c r="EB256" s="1"/>
      <c r="EC256" s="27"/>
      <c r="ED256" s="130" t="s">
        <v>85</v>
      </c>
      <c r="EE256" s="1"/>
      <c r="EF256" s="4" t="s">
        <v>34</v>
      </c>
      <c r="EG256" s="54">
        <f t="shared" si="727"/>
        <v>0</v>
      </c>
      <c r="EH256" s="54">
        <f t="shared" si="727"/>
        <v>0</v>
      </c>
      <c r="EI256" s="160"/>
      <c r="EJ256" s="200"/>
      <c r="EK256" s="8"/>
      <c r="EL256" s="7"/>
      <c r="EM256" s="7"/>
      <c r="EN256" s="42"/>
      <c r="EO256" s="26"/>
      <c r="EP256" s="1"/>
      <c r="EQ256" s="27"/>
      <c r="ER256" s="130" t="s">
        <v>85</v>
      </c>
      <c r="ES256" s="1"/>
      <c r="ET256" s="4" t="s">
        <v>34</v>
      </c>
      <c r="EU256" s="54">
        <f t="shared" si="718"/>
        <v>0</v>
      </c>
      <c r="EV256" s="54">
        <f t="shared" si="719"/>
        <v>0</v>
      </c>
      <c r="EW256" s="160"/>
      <c r="EX256" s="200"/>
      <c r="EY256" s="8"/>
      <c r="EZ256" s="7"/>
      <c r="FA256" s="7"/>
      <c r="FB256" s="42"/>
      <c r="FC256" s="26"/>
      <c r="FD256" s="26"/>
      <c r="FE256" s="1"/>
      <c r="FF256" s="27"/>
      <c r="FG256" s="166"/>
      <c r="FH256" s="324" t="s">
        <v>260</v>
      </c>
      <c r="FI256" s="324"/>
      <c r="FJ256" s="74">
        <f>FJ243+FJ245+FJ250</f>
        <v>0</v>
      </c>
      <c r="FK256" s="74">
        <f>FK243+FK245+FK250</f>
        <v>0</v>
      </c>
      <c r="FL256" s="74">
        <f>FL243+FL245+FL250</f>
        <v>0</v>
      </c>
      <c r="FM256" s="74">
        <f>FM243+FM245+FM250</f>
        <v>0</v>
      </c>
      <c r="FN256" s="74">
        <f>SUM(FJ256:FM256)</f>
        <v>0</v>
      </c>
      <c r="FO256" s="75"/>
      <c r="FP256" s="26"/>
      <c r="FQ256" s="1"/>
      <c r="FR256" s="1"/>
    </row>
    <row r="257" spans="2:174" ht="13.9" customHeight="1" x14ac:dyDescent="0.2">
      <c r="B257" s="33"/>
      <c r="C257" s="126">
        <v>5230</v>
      </c>
      <c r="D257" s="234" t="s">
        <v>447</v>
      </c>
      <c r="E257" s="234"/>
      <c r="F257" s="215">
        <v>0</v>
      </c>
      <c r="G257" s="215">
        <v>0</v>
      </c>
      <c r="H257" s="215">
        <v>0</v>
      </c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6">
        <f t="shared" si="634"/>
        <v>0</v>
      </c>
      <c r="Y257" s="224">
        <f t="shared" si="635"/>
        <v>0</v>
      </c>
      <c r="Z257" s="226">
        <f t="shared" si="636"/>
        <v>0</v>
      </c>
      <c r="AA257" s="26"/>
      <c r="AC257" s="27"/>
      <c r="AD257" s="130">
        <v>2170</v>
      </c>
      <c r="AE257" s="223" t="s">
        <v>493</v>
      </c>
      <c r="AF257" s="223"/>
      <c r="AG257" s="215">
        <v>0</v>
      </c>
      <c r="AH257" s="215">
        <v>0</v>
      </c>
      <c r="AI257" s="215">
        <v>0</v>
      </c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6">
        <f t="shared" si="639"/>
        <v>0</v>
      </c>
      <c r="AZ257" s="224">
        <f t="shared" si="640"/>
        <v>0</v>
      </c>
      <c r="BA257" s="226">
        <f t="shared" si="641"/>
        <v>0</v>
      </c>
      <c r="BB257" s="100"/>
      <c r="BD257" s="27"/>
      <c r="BE257" s="130">
        <v>5320</v>
      </c>
      <c r="BF257" s="223" t="s">
        <v>0</v>
      </c>
      <c r="BG257" s="223"/>
      <c r="BH257" s="215">
        <v>0</v>
      </c>
      <c r="BI257" s="215">
        <v>0</v>
      </c>
      <c r="BJ257" s="215">
        <v>0</v>
      </c>
      <c r="BK257" s="215"/>
      <c r="BL257" s="215"/>
      <c r="BM257" s="215"/>
      <c r="BN257" s="215"/>
      <c r="BO257" s="215"/>
      <c r="BP257" s="215"/>
      <c r="BQ257" s="215"/>
      <c r="BR257" s="215"/>
      <c r="BS257" s="215"/>
      <c r="BT257" s="215"/>
      <c r="BU257" s="215"/>
      <c r="BV257" s="215"/>
      <c r="BW257" s="215"/>
      <c r="BX257" s="215"/>
      <c r="BY257" s="215"/>
      <c r="BZ257" s="216">
        <f t="shared" si="642"/>
        <v>0</v>
      </c>
      <c r="CA257" s="224">
        <f t="shared" si="643"/>
        <v>0</v>
      </c>
      <c r="CB257" s="226">
        <f t="shared" si="644"/>
        <v>0</v>
      </c>
      <c r="CC257" s="100"/>
      <c r="CE257" s="33"/>
      <c r="CF257" s="126"/>
      <c r="CG257" s="200"/>
      <c r="CH257" s="200"/>
      <c r="CI257" s="200"/>
      <c r="CJ257" s="200"/>
      <c r="CK257" s="200"/>
      <c r="CL257" s="143"/>
      <c r="CM257" s="322" t="s">
        <v>49</v>
      </c>
      <c r="CN257" s="322"/>
      <c r="CO257" s="50">
        <f>SUM(CO258:CO263)</f>
        <v>0</v>
      </c>
      <c r="CP257" s="50">
        <f t="shared" ref="CP257" si="758">SUM(CP258:CP263)</f>
        <v>0</v>
      </c>
      <c r="CQ257" s="50">
        <f t="shared" ref="CQ257" si="759">SUM(CQ258:CQ263)</f>
        <v>0</v>
      </c>
      <c r="CR257" s="51"/>
      <c r="CS257" s="26"/>
      <c r="CT257" s="1"/>
      <c r="CU257" s="27"/>
      <c r="CV257" s="130"/>
      <c r="CW257" s="201"/>
      <c r="CX257" s="73"/>
      <c r="CY257" s="73"/>
      <c r="CZ257" s="73"/>
      <c r="DA257" s="73"/>
      <c r="DB257" s="143"/>
      <c r="DC257" s="308" t="s">
        <v>147</v>
      </c>
      <c r="DD257" s="308"/>
      <c r="DE257" s="48">
        <f>SUM(DE258:DE262)</f>
        <v>0</v>
      </c>
      <c r="DF257" s="48">
        <f t="shared" ref="DF257" si="760">SUM(DF258:DF262)</f>
        <v>0</v>
      </c>
      <c r="DG257" s="48">
        <f t="shared" ref="DG257" si="761">SUM(DG258:DG262)</f>
        <v>0</v>
      </c>
      <c r="DH257" s="42"/>
      <c r="DI257" s="77"/>
      <c r="DJ257" s="1"/>
      <c r="DK257" s="27"/>
      <c r="DL257" s="130"/>
      <c r="DM257" s="201"/>
      <c r="DN257" s="73"/>
      <c r="DO257" s="73"/>
      <c r="DP257" s="72"/>
      <c r="DQ257" s="73"/>
      <c r="DR257" s="72"/>
      <c r="DS257" s="143"/>
      <c r="DT257" s="308" t="s">
        <v>147</v>
      </c>
      <c r="DU257" s="308"/>
      <c r="DV257" s="49">
        <f t="shared" ref="DV257:DV262" si="762">IF((DE257-DF257)&gt;0,+DE257-DF257,0)</f>
        <v>0</v>
      </c>
      <c r="DW257" s="49">
        <f t="shared" ref="DW257:DW262" si="763">IF((DE257-DF257)&gt;0,0,-DE257+DF257)</f>
        <v>0</v>
      </c>
      <c r="DX257" s="49">
        <f t="shared" ref="DX257:DX262" si="764">IF((DF257-DG257)&gt;0,+DF257-DG257,0)</f>
        <v>0</v>
      </c>
      <c r="DY257" s="49">
        <f t="shared" ref="DY257:DY262" si="765">IF((DF257-DG257)&gt;0,0,-DF257+DG257)</f>
        <v>0</v>
      </c>
      <c r="DZ257" s="42"/>
      <c r="EA257" s="77"/>
      <c r="EB257" s="1"/>
      <c r="EC257" s="27"/>
      <c r="ED257" s="130" t="s">
        <v>86</v>
      </c>
      <c r="EE257" s="1"/>
      <c r="EF257" s="4" t="s">
        <v>219</v>
      </c>
      <c r="EG257" s="54">
        <f>+CO246</f>
        <v>0</v>
      </c>
      <c r="EH257" s="54">
        <f t="shared" ref="EH257:EH259" si="766">+CP246</f>
        <v>0</v>
      </c>
      <c r="EI257" s="160"/>
      <c r="EJ257" s="312" t="s">
        <v>238</v>
      </c>
      <c r="EK257" s="312"/>
      <c r="EL257" s="50">
        <f>EL245-EL251</f>
        <v>0</v>
      </c>
      <c r="EM257" s="50">
        <f t="shared" ref="EM257" si="767">EM245-EM251</f>
        <v>0</v>
      </c>
      <c r="EN257" s="42"/>
      <c r="EO257" s="26"/>
      <c r="EP257" s="1"/>
      <c r="EQ257" s="27"/>
      <c r="ER257" s="130" t="s">
        <v>86</v>
      </c>
      <c r="ES257" s="1"/>
      <c r="ET257" s="4" t="s">
        <v>219</v>
      </c>
      <c r="EU257" s="54">
        <f t="shared" si="718"/>
        <v>0</v>
      </c>
      <c r="EV257" s="54">
        <f t="shared" si="719"/>
        <v>0</v>
      </c>
      <c r="EW257" s="160"/>
      <c r="EX257" s="312" t="s">
        <v>238</v>
      </c>
      <c r="EY257" s="312"/>
      <c r="EZ257" s="50">
        <f>EZ245-EZ251</f>
        <v>0</v>
      </c>
      <c r="FA257" s="50">
        <f t="shared" ref="FA257" si="768">FA245-FA251</f>
        <v>0</v>
      </c>
      <c r="FB257" s="42"/>
      <c r="FC257" s="26"/>
      <c r="FD257" s="26"/>
      <c r="FE257" s="1"/>
      <c r="FF257" s="27"/>
      <c r="FG257" s="120"/>
      <c r="FH257" s="76"/>
      <c r="FI257" s="76"/>
      <c r="FJ257" s="76"/>
      <c r="FK257" s="76"/>
      <c r="FL257" s="76"/>
      <c r="FM257" s="76"/>
      <c r="FN257" s="76"/>
      <c r="FO257" s="195"/>
      <c r="FP257" s="26"/>
      <c r="FQ257" s="1"/>
      <c r="FR257" s="1"/>
    </row>
    <row r="258" spans="2:174" ht="13.9" customHeight="1" thickBot="1" x14ac:dyDescent="0.25">
      <c r="B258" s="33"/>
      <c r="C258" s="126">
        <v>5240</v>
      </c>
      <c r="D258" s="234" t="s">
        <v>448</v>
      </c>
      <c r="E258" s="234"/>
      <c r="F258" s="215">
        <v>0</v>
      </c>
      <c r="G258" s="215">
        <v>0</v>
      </c>
      <c r="H258" s="215">
        <v>0</v>
      </c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6">
        <f t="shared" si="634"/>
        <v>0</v>
      </c>
      <c r="Y258" s="224">
        <f t="shared" si="635"/>
        <v>0</v>
      </c>
      <c r="Z258" s="226">
        <f t="shared" si="636"/>
        <v>0</v>
      </c>
      <c r="AA258" s="26"/>
      <c r="AC258" s="27"/>
      <c r="AD258" s="130">
        <v>2190</v>
      </c>
      <c r="AE258" s="223" t="s">
        <v>494</v>
      </c>
      <c r="AF258" s="223"/>
      <c r="AG258" s="215">
        <v>0</v>
      </c>
      <c r="AH258" s="215">
        <v>0</v>
      </c>
      <c r="AI258" s="215">
        <v>0</v>
      </c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6">
        <f t="shared" si="639"/>
        <v>0</v>
      </c>
      <c r="AZ258" s="224">
        <f t="shared" si="640"/>
        <v>0</v>
      </c>
      <c r="BA258" s="226">
        <f t="shared" si="641"/>
        <v>0</v>
      </c>
      <c r="BB258" s="100"/>
      <c r="BD258" s="27"/>
      <c r="BE258" s="130">
        <v>5330</v>
      </c>
      <c r="BF258" s="223" t="s">
        <v>41</v>
      </c>
      <c r="BG258" s="223"/>
      <c r="BH258" s="215">
        <v>0</v>
      </c>
      <c r="BI258" s="215">
        <v>0</v>
      </c>
      <c r="BJ258" s="215">
        <v>0</v>
      </c>
      <c r="BK258" s="215"/>
      <c r="BL258" s="215"/>
      <c r="BM258" s="215"/>
      <c r="BN258" s="215"/>
      <c r="BO258" s="215"/>
      <c r="BP258" s="215"/>
      <c r="BQ258" s="215"/>
      <c r="BR258" s="215"/>
      <c r="BS258" s="215"/>
      <c r="BT258" s="215"/>
      <c r="BU258" s="215"/>
      <c r="BV258" s="215"/>
      <c r="BW258" s="215"/>
      <c r="BX258" s="215"/>
      <c r="BY258" s="215"/>
      <c r="BZ258" s="216">
        <f t="shared" si="642"/>
        <v>0</v>
      </c>
      <c r="CA258" s="224">
        <f t="shared" si="643"/>
        <v>0</v>
      </c>
      <c r="CB258" s="226">
        <f t="shared" si="644"/>
        <v>0</v>
      </c>
      <c r="CC258" s="100"/>
      <c r="CE258" s="33"/>
      <c r="CF258" s="126"/>
      <c r="CG258" s="200"/>
      <c r="CH258" s="200"/>
      <c r="CI258" s="200"/>
      <c r="CJ258" s="200"/>
      <c r="CK258" s="200"/>
      <c r="CL258" s="143" t="s">
        <v>94</v>
      </c>
      <c r="CM258" s="321" t="s">
        <v>50</v>
      </c>
      <c r="CN258" s="321"/>
      <c r="CO258" s="54">
        <f t="shared" ref="CO258:CQ263" si="769">+X275</f>
        <v>0</v>
      </c>
      <c r="CP258" s="54">
        <f t="shared" si="769"/>
        <v>0</v>
      </c>
      <c r="CQ258" s="54">
        <f t="shared" si="769"/>
        <v>0</v>
      </c>
      <c r="CR258" s="51"/>
      <c r="CS258" s="26"/>
      <c r="CT258" s="1"/>
      <c r="CU258" s="27"/>
      <c r="CV258" s="130"/>
      <c r="CW258" s="201"/>
      <c r="CX258" s="73"/>
      <c r="CY258" s="73"/>
      <c r="CZ258" s="73"/>
      <c r="DA258" s="73"/>
      <c r="DB258" s="143" t="s">
        <v>191</v>
      </c>
      <c r="DC258" s="319" t="s">
        <v>148</v>
      </c>
      <c r="DD258" s="319"/>
      <c r="DE258" s="54">
        <f t="shared" ref="DE258:DG262" si="770">+AY272</f>
        <v>0</v>
      </c>
      <c r="DF258" s="54">
        <f t="shared" si="770"/>
        <v>0</v>
      </c>
      <c r="DG258" s="54">
        <f t="shared" si="770"/>
        <v>0</v>
      </c>
      <c r="DH258" s="42"/>
      <c r="DI258" s="77"/>
      <c r="DJ258" s="1"/>
      <c r="DK258" s="27"/>
      <c r="DL258" s="130"/>
      <c r="DM258" s="201"/>
      <c r="DN258" s="73"/>
      <c r="DO258" s="73"/>
      <c r="DP258" s="72"/>
      <c r="DQ258" s="73"/>
      <c r="DR258" s="72"/>
      <c r="DS258" s="143" t="s">
        <v>191</v>
      </c>
      <c r="DT258" s="319" t="s">
        <v>148</v>
      </c>
      <c r="DU258" s="319"/>
      <c r="DV258" s="54">
        <f t="shared" si="762"/>
        <v>0</v>
      </c>
      <c r="DW258" s="54">
        <f t="shared" si="763"/>
        <v>0</v>
      </c>
      <c r="DX258" s="54">
        <f t="shared" si="764"/>
        <v>0</v>
      </c>
      <c r="DY258" s="54">
        <f t="shared" si="765"/>
        <v>0</v>
      </c>
      <c r="DZ258" s="42"/>
      <c r="EA258" s="77"/>
      <c r="EB258" s="1"/>
      <c r="EC258" s="27"/>
      <c r="ED258" s="130" t="s">
        <v>87</v>
      </c>
      <c r="EE258" s="1"/>
      <c r="EF258" s="4" t="s">
        <v>220</v>
      </c>
      <c r="EG258" s="54">
        <f>+CO247</f>
        <v>0</v>
      </c>
      <c r="EH258" s="54">
        <f t="shared" si="766"/>
        <v>0</v>
      </c>
      <c r="EI258" s="160"/>
      <c r="EJ258" s="200"/>
      <c r="EK258" s="8"/>
      <c r="EL258" s="7"/>
      <c r="EM258" s="7"/>
      <c r="EN258" s="42"/>
      <c r="EO258" s="26"/>
      <c r="EP258" s="1"/>
      <c r="EQ258" s="27"/>
      <c r="ER258" s="130" t="s">
        <v>87</v>
      </c>
      <c r="ES258" s="1"/>
      <c r="ET258" s="4" t="s">
        <v>220</v>
      </c>
      <c r="EU258" s="54">
        <f t="shared" si="718"/>
        <v>0</v>
      </c>
      <c r="EV258" s="54">
        <f t="shared" si="719"/>
        <v>0</v>
      </c>
      <c r="EW258" s="160"/>
      <c r="EX258" s="200"/>
      <c r="EY258" s="8"/>
      <c r="EZ258" s="7"/>
      <c r="FA258" s="7"/>
      <c r="FB258" s="42"/>
      <c r="FC258" s="26"/>
      <c r="FD258" s="26"/>
      <c r="FE258" s="1"/>
      <c r="FF258" s="63"/>
      <c r="FG258" s="129"/>
      <c r="FH258" s="17"/>
      <c r="FI258" s="17"/>
      <c r="FJ258" s="17"/>
      <c r="FK258" s="17"/>
      <c r="FL258" s="17"/>
      <c r="FM258" s="17"/>
      <c r="FN258" s="17"/>
      <c r="FO258" s="80"/>
      <c r="FP258" s="81"/>
      <c r="FQ258" s="1"/>
      <c r="FR258" s="1"/>
    </row>
    <row r="259" spans="2:174" ht="13.9" customHeight="1" x14ac:dyDescent="0.2">
      <c r="B259" s="33"/>
      <c r="C259" s="126">
        <v>5250</v>
      </c>
      <c r="D259" s="234" t="s">
        <v>449</v>
      </c>
      <c r="E259" s="234"/>
      <c r="F259" s="224">
        <v>0</v>
      </c>
      <c r="G259" s="224">
        <v>0</v>
      </c>
      <c r="H259" s="224">
        <v>0</v>
      </c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6">
        <f t="shared" si="634"/>
        <v>0</v>
      </c>
      <c r="Y259" s="224">
        <f t="shared" si="635"/>
        <v>0</v>
      </c>
      <c r="Z259" s="226">
        <f t="shared" si="636"/>
        <v>0</v>
      </c>
      <c r="AA259" s="26"/>
      <c r="AC259" s="27"/>
      <c r="AD259" s="131">
        <v>2200</v>
      </c>
      <c r="AE259" s="232" t="s">
        <v>495</v>
      </c>
      <c r="AF259" s="232"/>
      <c r="AG259" s="220">
        <f>SUM(AG260:AG265)</f>
        <v>0</v>
      </c>
      <c r="AH259" s="220">
        <f t="shared" ref="AH259" si="771">SUM(AH260:AH265)</f>
        <v>0</v>
      </c>
      <c r="AI259" s="220">
        <f t="shared" ref="AI259" si="772">SUM(AI260:AI265)</f>
        <v>0</v>
      </c>
      <c r="AJ259" s="220"/>
      <c r="AK259" s="220"/>
      <c r="AL259" s="22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21">
        <f t="shared" si="639"/>
        <v>0</v>
      </c>
      <c r="AZ259" s="210">
        <f t="shared" si="640"/>
        <v>0</v>
      </c>
      <c r="BA259" s="212">
        <f t="shared" si="641"/>
        <v>0</v>
      </c>
      <c r="BB259" s="100"/>
      <c r="BD259" s="27"/>
      <c r="BE259" s="130">
        <v>4500</v>
      </c>
      <c r="BF259" s="223" t="s">
        <v>518</v>
      </c>
      <c r="BG259" s="223"/>
      <c r="BH259" s="215">
        <v>0</v>
      </c>
      <c r="BI259" s="215">
        <v>0</v>
      </c>
      <c r="BJ259" s="215">
        <v>0</v>
      </c>
      <c r="BK259" s="215"/>
      <c r="BL259" s="215"/>
      <c r="BM259" s="215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16">
        <f t="shared" si="642"/>
        <v>0</v>
      </c>
      <c r="CA259" s="224">
        <f t="shared" si="643"/>
        <v>0</v>
      </c>
      <c r="CB259" s="226">
        <f t="shared" si="644"/>
        <v>0</v>
      </c>
      <c r="CC259" s="100"/>
      <c r="CE259" s="33"/>
      <c r="CF259" s="126"/>
      <c r="CG259" s="200"/>
      <c r="CH259" s="200"/>
      <c r="CI259" s="200"/>
      <c r="CJ259" s="200"/>
      <c r="CK259" s="200"/>
      <c r="CL259" s="143" t="s">
        <v>95</v>
      </c>
      <c r="CM259" s="319" t="s">
        <v>51</v>
      </c>
      <c r="CN259" s="319"/>
      <c r="CO259" s="54">
        <f t="shared" si="769"/>
        <v>0</v>
      </c>
      <c r="CP259" s="54">
        <f t="shared" si="769"/>
        <v>0</v>
      </c>
      <c r="CQ259" s="54">
        <f t="shared" si="769"/>
        <v>0</v>
      </c>
      <c r="CR259" s="51"/>
      <c r="CS259" s="26"/>
      <c r="CT259" s="1"/>
      <c r="CU259" s="27"/>
      <c r="CV259" s="130"/>
      <c r="CW259" s="201"/>
      <c r="CX259" s="73"/>
      <c r="CY259" s="73"/>
      <c r="CZ259" s="73"/>
      <c r="DA259" s="73"/>
      <c r="DB259" s="143" t="s">
        <v>192</v>
      </c>
      <c r="DC259" s="319" t="s">
        <v>149</v>
      </c>
      <c r="DD259" s="319"/>
      <c r="DE259" s="54">
        <f t="shared" si="770"/>
        <v>0</v>
      </c>
      <c r="DF259" s="54">
        <f t="shared" si="770"/>
        <v>0</v>
      </c>
      <c r="DG259" s="54">
        <f t="shared" si="770"/>
        <v>0</v>
      </c>
      <c r="DH259" s="42"/>
      <c r="DI259" s="77"/>
      <c r="DJ259" s="1"/>
      <c r="DK259" s="27"/>
      <c r="DL259" s="130"/>
      <c r="DM259" s="201"/>
      <c r="DN259" s="73"/>
      <c r="DO259" s="73"/>
      <c r="DP259" s="72"/>
      <c r="DQ259" s="73"/>
      <c r="DR259" s="72"/>
      <c r="DS259" s="143" t="s">
        <v>192</v>
      </c>
      <c r="DT259" s="319" t="s">
        <v>149</v>
      </c>
      <c r="DU259" s="319"/>
      <c r="DV259" s="54">
        <f t="shared" si="762"/>
        <v>0</v>
      </c>
      <c r="DW259" s="54">
        <f t="shared" si="763"/>
        <v>0</v>
      </c>
      <c r="DX259" s="54">
        <f t="shared" si="764"/>
        <v>0</v>
      </c>
      <c r="DY259" s="54">
        <f t="shared" si="765"/>
        <v>0</v>
      </c>
      <c r="DZ259" s="42"/>
      <c r="EA259" s="77"/>
      <c r="EB259" s="1"/>
      <c r="EC259" s="27"/>
      <c r="ED259" s="130" t="s">
        <v>88</v>
      </c>
      <c r="EE259" s="1"/>
      <c r="EF259" s="4" t="s">
        <v>41</v>
      </c>
      <c r="EG259" s="54">
        <f>+CO248</f>
        <v>0</v>
      </c>
      <c r="EH259" s="54">
        <f t="shared" si="766"/>
        <v>0</v>
      </c>
      <c r="EI259" s="160"/>
      <c r="EJ259" s="200"/>
      <c r="EK259" s="8"/>
      <c r="EL259" s="7"/>
      <c r="EM259" s="7"/>
      <c r="EN259" s="42"/>
      <c r="EO259" s="26"/>
      <c r="EP259" s="1"/>
      <c r="EQ259" s="27"/>
      <c r="ER259" s="130" t="s">
        <v>88</v>
      </c>
      <c r="ES259" s="1"/>
      <c r="ET259" s="4" t="s">
        <v>41</v>
      </c>
      <c r="EU259" s="54">
        <f t="shared" si="718"/>
        <v>0</v>
      </c>
      <c r="EV259" s="54">
        <f t="shared" si="719"/>
        <v>0</v>
      </c>
      <c r="EW259" s="160"/>
      <c r="EX259" s="200"/>
      <c r="EY259" s="8"/>
      <c r="EZ259" s="7"/>
      <c r="FA259" s="7"/>
      <c r="FB259" s="42"/>
      <c r="FC259" s="26"/>
      <c r="FD259" s="26"/>
      <c r="FE259" s="1"/>
      <c r="FF259" s="1"/>
      <c r="FG259" s="20"/>
      <c r="FH259" s="1"/>
      <c r="FI259" s="1"/>
      <c r="FJ259" s="1"/>
      <c r="FK259" s="1"/>
      <c r="FL259" s="1"/>
      <c r="FM259" s="1"/>
      <c r="FN259" s="175">
        <f>+FN243-DF251</f>
        <v>0</v>
      </c>
      <c r="FO259" s="1"/>
      <c r="FP259" s="1"/>
      <c r="FQ259" s="1"/>
      <c r="FR259" s="1"/>
    </row>
    <row r="260" spans="2:174" ht="13.9" customHeight="1" x14ac:dyDescent="0.2">
      <c r="B260" s="33"/>
      <c r="C260" s="126">
        <v>5260</v>
      </c>
      <c r="D260" s="234" t="s">
        <v>450</v>
      </c>
      <c r="E260" s="234"/>
      <c r="F260" s="224">
        <v>0</v>
      </c>
      <c r="G260" s="224">
        <v>0</v>
      </c>
      <c r="H260" s="224">
        <v>0</v>
      </c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16">
        <f t="shared" si="634"/>
        <v>0</v>
      </c>
      <c r="Y260" s="224">
        <f t="shared" si="635"/>
        <v>0</v>
      </c>
      <c r="Z260" s="226">
        <f t="shared" si="636"/>
        <v>0</v>
      </c>
      <c r="AA260" s="26"/>
      <c r="AC260" s="27"/>
      <c r="AD260" s="130">
        <v>2210</v>
      </c>
      <c r="AE260" s="223" t="s">
        <v>496</v>
      </c>
      <c r="AF260" s="223"/>
      <c r="AG260" s="215">
        <v>0</v>
      </c>
      <c r="AH260" s="215">
        <v>0</v>
      </c>
      <c r="AI260" s="215">
        <v>0</v>
      </c>
      <c r="AJ260" s="215"/>
      <c r="AK260" s="215"/>
      <c r="AL260" s="215"/>
      <c r="AM260" s="224"/>
      <c r="AN260" s="224"/>
      <c r="AO260" s="224"/>
      <c r="AP260" s="224"/>
      <c r="AQ260" s="224"/>
      <c r="AR260" s="224"/>
      <c r="AS260" s="224"/>
      <c r="AT260" s="224"/>
      <c r="AU260" s="224"/>
      <c r="AV260" s="224"/>
      <c r="AW260" s="224"/>
      <c r="AX260" s="224"/>
      <c r="AY260" s="216">
        <f t="shared" si="639"/>
        <v>0</v>
      </c>
      <c r="AZ260" s="224">
        <f t="shared" si="640"/>
        <v>0</v>
      </c>
      <c r="BA260" s="226">
        <f t="shared" si="641"/>
        <v>0</v>
      </c>
      <c r="BB260" s="100"/>
      <c r="BD260" s="27"/>
      <c r="BE260" s="131"/>
      <c r="BF260" s="232" t="s">
        <v>519</v>
      </c>
      <c r="BG260" s="232"/>
      <c r="BH260" s="220">
        <f>+BH231-BH243</f>
        <v>0</v>
      </c>
      <c r="BI260" s="220">
        <f t="shared" ref="BI260:BJ260" si="773">+BI231-BI243</f>
        <v>0</v>
      </c>
      <c r="BJ260" s="220">
        <f t="shared" si="773"/>
        <v>0</v>
      </c>
      <c r="BK260" s="220"/>
      <c r="BL260" s="220"/>
      <c r="BM260" s="220"/>
      <c r="BN260" s="210"/>
      <c r="BO260" s="210"/>
      <c r="BP260" s="210"/>
      <c r="BQ260" s="210"/>
      <c r="BR260" s="210"/>
      <c r="BS260" s="210"/>
      <c r="BT260" s="210"/>
      <c r="BU260" s="210"/>
      <c r="BV260" s="210"/>
      <c r="BW260" s="210"/>
      <c r="BX260" s="210"/>
      <c r="BY260" s="210"/>
      <c r="BZ260" s="221">
        <f t="shared" si="642"/>
        <v>0</v>
      </c>
      <c r="CA260" s="210">
        <f t="shared" si="643"/>
        <v>0</v>
      </c>
      <c r="CB260" s="212">
        <f t="shared" si="644"/>
        <v>0</v>
      </c>
      <c r="CC260" s="100"/>
      <c r="CE260" s="33"/>
      <c r="CF260" s="126"/>
      <c r="CG260" s="200"/>
      <c r="CH260" s="200"/>
      <c r="CI260" s="200"/>
      <c r="CJ260" s="200"/>
      <c r="CK260" s="200"/>
      <c r="CL260" s="143" t="s">
        <v>96</v>
      </c>
      <c r="CM260" s="319" t="s">
        <v>52</v>
      </c>
      <c r="CN260" s="319"/>
      <c r="CO260" s="54">
        <f t="shared" si="769"/>
        <v>0</v>
      </c>
      <c r="CP260" s="54">
        <f t="shared" si="769"/>
        <v>0</v>
      </c>
      <c r="CQ260" s="54">
        <f t="shared" si="769"/>
        <v>0</v>
      </c>
      <c r="CR260" s="51"/>
      <c r="CS260" s="26"/>
      <c r="CT260" s="1"/>
      <c r="CU260" s="27"/>
      <c r="CV260" s="130"/>
      <c r="CW260" s="201"/>
      <c r="CX260" s="73"/>
      <c r="CY260" s="73"/>
      <c r="CZ260" s="73"/>
      <c r="DA260" s="73"/>
      <c r="DB260" s="143" t="s">
        <v>193</v>
      </c>
      <c r="DC260" s="319" t="s">
        <v>150</v>
      </c>
      <c r="DD260" s="319"/>
      <c r="DE260" s="54">
        <f t="shared" si="770"/>
        <v>0</v>
      </c>
      <c r="DF260" s="54">
        <f t="shared" si="770"/>
        <v>0</v>
      </c>
      <c r="DG260" s="54">
        <f t="shared" si="770"/>
        <v>0</v>
      </c>
      <c r="DH260" s="42"/>
      <c r="DI260" s="77"/>
      <c r="DJ260" s="1"/>
      <c r="DK260" s="27"/>
      <c r="DL260" s="130"/>
      <c r="DM260" s="201"/>
      <c r="DN260" s="73"/>
      <c r="DO260" s="73"/>
      <c r="DP260" s="72"/>
      <c r="DQ260" s="73"/>
      <c r="DR260" s="72"/>
      <c r="DS260" s="143" t="s">
        <v>193</v>
      </c>
      <c r="DT260" s="319" t="s">
        <v>150</v>
      </c>
      <c r="DU260" s="319"/>
      <c r="DV260" s="54">
        <f t="shared" si="762"/>
        <v>0</v>
      </c>
      <c r="DW260" s="54">
        <f t="shared" si="763"/>
        <v>0</v>
      </c>
      <c r="DX260" s="54">
        <f t="shared" si="764"/>
        <v>0</v>
      </c>
      <c r="DY260" s="54">
        <f t="shared" si="765"/>
        <v>0</v>
      </c>
      <c r="DZ260" s="42"/>
      <c r="EA260" s="77"/>
      <c r="EB260" s="1"/>
      <c r="EC260" s="27"/>
      <c r="ED260" s="130" t="s">
        <v>225</v>
      </c>
      <c r="EE260" s="1"/>
      <c r="EF260" s="4" t="s">
        <v>222</v>
      </c>
      <c r="EG260" s="54">
        <f>+CO250</f>
        <v>0</v>
      </c>
      <c r="EH260" s="54">
        <f t="shared" ref="EH260" si="774">+CP250</f>
        <v>0</v>
      </c>
      <c r="EI260" s="160"/>
      <c r="EJ260" s="313" t="s">
        <v>221</v>
      </c>
      <c r="EK260" s="313"/>
      <c r="EL260" s="78">
        <f>+EG265+EL240+EL257</f>
        <v>0</v>
      </c>
      <c r="EM260" s="78">
        <f>+EH265+EM240+EM257</f>
        <v>0</v>
      </c>
      <c r="EN260" s="42"/>
      <c r="EO260" s="26"/>
      <c r="EP260" s="1"/>
      <c r="EQ260" s="27"/>
      <c r="ER260" s="130" t="s">
        <v>225</v>
      </c>
      <c r="ES260" s="1"/>
      <c r="ET260" s="4" t="s">
        <v>222</v>
      </c>
      <c r="EU260" s="54">
        <f t="shared" si="718"/>
        <v>0</v>
      </c>
      <c r="EV260" s="54">
        <f t="shared" si="719"/>
        <v>0</v>
      </c>
      <c r="EW260" s="160"/>
      <c r="EX260" s="313" t="s">
        <v>221</v>
      </c>
      <c r="EY260" s="313"/>
      <c r="EZ260" s="78">
        <f>+EU265+EZ240+EZ257</f>
        <v>0</v>
      </c>
      <c r="FA260" s="78">
        <f>+EV265+FA240+FA257</f>
        <v>0</v>
      </c>
      <c r="FB260" s="42"/>
      <c r="FC260" s="26"/>
      <c r="FD260" s="26"/>
      <c r="FE260" s="1"/>
      <c r="FF260" s="1"/>
      <c r="FG260" s="20"/>
      <c r="FH260" s="1"/>
      <c r="FI260" s="1"/>
      <c r="FJ260" s="1"/>
      <c r="FK260" s="1"/>
      <c r="FL260" s="1"/>
      <c r="FM260" s="1"/>
      <c r="FN260" s="175">
        <f>+FN256-DE251</f>
        <v>0</v>
      </c>
      <c r="FO260" s="1"/>
      <c r="FP260" s="1"/>
      <c r="FQ260" s="1"/>
      <c r="FR260" s="1"/>
    </row>
    <row r="261" spans="2:174" ht="14.45" customHeight="1" x14ac:dyDescent="0.2">
      <c r="B261" s="33"/>
      <c r="C261" s="126">
        <v>5270</v>
      </c>
      <c r="D261" s="234" t="s">
        <v>451</v>
      </c>
      <c r="E261" s="234"/>
      <c r="F261" s="215">
        <v>0</v>
      </c>
      <c r="G261" s="215">
        <v>0</v>
      </c>
      <c r="H261" s="215">
        <v>0</v>
      </c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6">
        <f t="shared" si="634"/>
        <v>0</v>
      </c>
      <c r="Y261" s="224">
        <f t="shared" si="635"/>
        <v>0</v>
      </c>
      <c r="Z261" s="226">
        <f t="shared" si="636"/>
        <v>0</v>
      </c>
      <c r="AA261" s="26"/>
      <c r="AC261" s="27"/>
      <c r="AD261" s="130">
        <v>2220</v>
      </c>
      <c r="AE261" s="223" t="s">
        <v>497</v>
      </c>
      <c r="AF261" s="223"/>
      <c r="AG261" s="215">
        <v>0</v>
      </c>
      <c r="AH261" s="215">
        <v>0</v>
      </c>
      <c r="AI261" s="215">
        <v>0</v>
      </c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6">
        <f t="shared" si="639"/>
        <v>0</v>
      </c>
      <c r="AZ261" s="224">
        <f t="shared" si="640"/>
        <v>0</v>
      </c>
      <c r="BA261" s="226">
        <f t="shared" si="641"/>
        <v>0</v>
      </c>
      <c r="BB261" s="100"/>
      <c r="BD261" s="27"/>
      <c r="BE261" s="131"/>
      <c r="BF261" s="232" t="s">
        <v>520</v>
      </c>
      <c r="BG261" s="232"/>
      <c r="BH261" s="220"/>
      <c r="BI261" s="220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  <c r="BZ261" s="221">
        <f t="shared" si="642"/>
        <v>0</v>
      </c>
      <c r="CA261" s="210">
        <f t="shared" si="643"/>
        <v>0</v>
      </c>
      <c r="CB261" s="212">
        <f t="shared" si="644"/>
        <v>0</v>
      </c>
      <c r="CC261" s="100"/>
      <c r="CE261" s="33"/>
      <c r="CF261" s="126"/>
      <c r="CG261" s="200"/>
      <c r="CH261" s="200"/>
      <c r="CI261" s="200"/>
      <c r="CJ261" s="200"/>
      <c r="CK261" s="200"/>
      <c r="CL261" s="143" t="s">
        <v>97</v>
      </c>
      <c r="CM261" s="321" t="s">
        <v>53</v>
      </c>
      <c r="CN261" s="321"/>
      <c r="CO261" s="54">
        <f t="shared" si="769"/>
        <v>0</v>
      </c>
      <c r="CP261" s="54">
        <f t="shared" si="769"/>
        <v>0</v>
      </c>
      <c r="CQ261" s="54">
        <f t="shared" si="769"/>
        <v>0</v>
      </c>
      <c r="CR261" s="51"/>
      <c r="CS261" s="26"/>
      <c r="CT261" s="1"/>
      <c r="CU261" s="27"/>
      <c r="CV261" s="130"/>
      <c r="CW261" s="201"/>
      <c r="CX261" s="73"/>
      <c r="CY261" s="73"/>
      <c r="CZ261" s="73"/>
      <c r="DA261" s="73"/>
      <c r="DB261" s="143" t="s">
        <v>194</v>
      </c>
      <c r="DC261" s="319" t="s">
        <v>151</v>
      </c>
      <c r="DD261" s="319"/>
      <c r="DE261" s="54">
        <f t="shared" si="770"/>
        <v>0</v>
      </c>
      <c r="DF261" s="54">
        <f t="shared" si="770"/>
        <v>0</v>
      </c>
      <c r="DG261" s="54">
        <f t="shared" si="770"/>
        <v>0</v>
      </c>
      <c r="DH261" s="42"/>
      <c r="DI261" s="77"/>
      <c r="DJ261" s="1"/>
      <c r="DK261" s="27"/>
      <c r="DL261" s="130"/>
      <c r="DM261" s="201"/>
      <c r="DN261" s="73"/>
      <c r="DO261" s="73"/>
      <c r="DP261" s="72"/>
      <c r="DQ261" s="73"/>
      <c r="DR261" s="72"/>
      <c r="DS261" s="143" t="s">
        <v>194</v>
      </c>
      <c r="DT261" s="319" t="s">
        <v>151</v>
      </c>
      <c r="DU261" s="319"/>
      <c r="DV261" s="54">
        <f t="shared" si="762"/>
        <v>0</v>
      </c>
      <c r="DW261" s="54">
        <f t="shared" si="763"/>
        <v>0</v>
      </c>
      <c r="DX261" s="54">
        <f t="shared" si="764"/>
        <v>0</v>
      </c>
      <c r="DY261" s="54">
        <f t="shared" si="765"/>
        <v>0</v>
      </c>
      <c r="DZ261" s="42"/>
      <c r="EA261" s="77"/>
      <c r="EB261" s="1"/>
      <c r="EC261" s="27"/>
      <c r="ED261" s="158"/>
      <c r="EE261" s="1"/>
      <c r="EF261" s="1"/>
      <c r="EG261" s="1"/>
      <c r="EH261" s="1"/>
      <c r="EI261" s="160"/>
      <c r="EJ261" s="8"/>
      <c r="EK261" s="8"/>
      <c r="EL261" s="7"/>
      <c r="EM261" s="7"/>
      <c r="EN261" s="42"/>
      <c r="EO261" s="26"/>
      <c r="EP261" s="1"/>
      <c r="EQ261" s="27"/>
      <c r="ER261" s="158"/>
      <c r="ES261" s="1"/>
      <c r="ET261" s="1"/>
      <c r="EU261" s="1"/>
      <c r="EV261" s="1"/>
      <c r="EW261" s="160"/>
      <c r="EX261" s="8"/>
      <c r="EY261" s="8"/>
      <c r="EZ261" s="7"/>
      <c r="FA261" s="7"/>
      <c r="FB261" s="42"/>
      <c r="FC261" s="26"/>
      <c r="FD261" s="26"/>
      <c r="FE261" s="1"/>
      <c r="FF261" s="1"/>
      <c r="FG261" s="20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</row>
    <row r="262" spans="2:174" ht="13.9" customHeight="1" x14ac:dyDescent="0.2">
      <c r="B262" s="33"/>
      <c r="C262" s="126">
        <v>5280</v>
      </c>
      <c r="D262" s="234" t="s">
        <v>32</v>
      </c>
      <c r="E262" s="234"/>
      <c r="F262" s="215">
        <v>0</v>
      </c>
      <c r="G262" s="215">
        <v>0</v>
      </c>
      <c r="H262" s="215">
        <v>0</v>
      </c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6">
        <f t="shared" ref="X262:X283" si="775">+F262+I262+L262+O262+R262+U262</f>
        <v>0</v>
      </c>
      <c r="Y262" s="224">
        <f t="shared" ref="Y262:Y283" si="776">+G262+J262+M262+P262+S262+V262</f>
        <v>0</v>
      </c>
      <c r="Z262" s="226">
        <f t="shared" ref="Z262:Z283" si="777">+H262+K262+N262+Q262+T262+W262</f>
        <v>0</v>
      </c>
      <c r="AA262" s="26"/>
      <c r="AC262" s="27"/>
      <c r="AD262" s="130">
        <v>2230</v>
      </c>
      <c r="AE262" s="223" t="s">
        <v>498</v>
      </c>
      <c r="AF262" s="223"/>
      <c r="AG262" s="215">
        <v>0</v>
      </c>
      <c r="AH262" s="215">
        <v>0</v>
      </c>
      <c r="AI262" s="215">
        <v>0</v>
      </c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6">
        <f t="shared" si="639"/>
        <v>0</v>
      </c>
      <c r="AZ262" s="224">
        <f t="shared" si="640"/>
        <v>0</v>
      </c>
      <c r="BA262" s="226">
        <f t="shared" si="641"/>
        <v>0</v>
      </c>
      <c r="BB262" s="100"/>
      <c r="BD262" s="27"/>
      <c r="BE262" s="131"/>
      <c r="BF262" s="232" t="s">
        <v>514</v>
      </c>
      <c r="BG262" s="232"/>
      <c r="BH262" s="220">
        <f>SUM(BH263:BH265)</f>
        <v>0</v>
      </c>
      <c r="BI262" s="220">
        <f t="shared" ref="BI262" si="778">SUM(BI263:BI265)</f>
        <v>0</v>
      </c>
      <c r="BJ262" s="220">
        <f t="shared" ref="BJ262" si="779">SUM(BJ263:BJ265)</f>
        <v>0</v>
      </c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  <c r="BZ262" s="221">
        <f t="shared" si="642"/>
        <v>0</v>
      </c>
      <c r="CA262" s="210">
        <f t="shared" si="643"/>
        <v>0</v>
      </c>
      <c r="CB262" s="212">
        <f t="shared" si="644"/>
        <v>0</v>
      </c>
      <c r="CC262" s="100"/>
      <c r="CE262" s="33"/>
      <c r="CF262" s="126"/>
      <c r="CG262" s="200"/>
      <c r="CH262" s="200"/>
      <c r="CI262" s="200"/>
      <c r="CJ262" s="200"/>
      <c r="CK262" s="200"/>
      <c r="CL262" s="143" t="s">
        <v>98</v>
      </c>
      <c r="CM262" s="319" t="s">
        <v>54</v>
      </c>
      <c r="CN262" s="319"/>
      <c r="CO262" s="54">
        <f t="shared" si="769"/>
        <v>0</v>
      </c>
      <c r="CP262" s="54">
        <f t="shared" si="769"/>
        <v>0</v>
      </c>
      <c r="CQ262" s="54">
        <f t="shared" si="769"/>
        <v>0</v>
      </c>
      <c r="CR262" s="51"/>
      <c r="CS262" s="26"/>
      <c r="CT262" s="1"/>
      <c r="CU262" s="27"/>
      <c r="CV262" s="130"/>
      <c r="CW262" s="201"/>
      <c r="CX262" s="201"/>
      <c r="CY262" s="72"/>
      <c r="CZ262" s="72"/>
      <c r="DA262" s="72"/>
      <c r="DB262" s="143" t="s">
        <v>195</v>
      </c>
      <c r="DC262" s="319" t="s">
        <v>152</v>
      </c>
      <c r="DD262" s="319"/>
      <c r="DE262" s="54">
        <f t="shared" si="770"/>
        <v>0</v>
      </c>
      <c r="DF262" s="54">
        <f t="shared" si="770"/>
        <v>0</v>
      </c>
      <c r="DG262" s="54">
        <f t="shared" si="770"/>
        <v>0</v>
      </c>
      <c r="DH262" s="42"/>
      <c r="DI262" s="77"/>
      <c r="DJ262" s="1"/>
      <c r="DK262" s="27"/>
      <c r="DL262" s="130"/>
      <c r="DM262" s="201"/>
      <c r="DN262" s="201"/>
      <c r="DO262" s="72"/>
      <c r="DP262" s="72"/>
      <c r="DQ262" s="72"/>
      <c r="DR262" s="72"/>
      <c r="DS262" s="143" t="s">
        <v>195</v>
      </c>
      <c r="DT262" s="319" t="s">
        <v>152</v>
      </c>
      <c r="DU262" s="319"/>
      <c r="DV262" s="54">
        <f t="shared" si="762"/>
        <v>0</v>
      </c>
      <c r="DW262" s="54">
        <f t="shared" si="763"/>
        <v>0</v>
      </c>
      <c r="DX262" s="54">
        <f t="shared" si="764"/>
        <v>0</v>
      </c>
      <c r="DY262" s="54">
        <f t="shared" si="765"/>
        <v>0</v>
      </c>
      <c r="DZ262" s="42"/>
      <c r="EA262" s="77"/>
      <c r="EB262" s="1"/>
      <c r="EC262" s="27"/>
      <c r="ED262" s="157"/>
      <c r="EE262" s="200"/>
      <c r="EF262" s="5"/>
      <c r="EG262" s="54"/>
      <c r="EH262" s="54"/>
      <c r="EI262" s="160"/>
      <c r="EJ262" s="8"/>
      <c r="EK262" s="8"/>
      <c r="EL262" s="7"/>
      <c r="EM262" s="7"/>
      <c r="EN262" s="42"/>
      <c r="EO262" s="26"/>
      <c r="EP262" s="1"/>
      <c r="EQ262" s="27"/>
      <c r="ER262" s="157"/>
      <c r="ES262" s="200"/>
      <c r="ET262" s="5"/>
      <c r="EU262" s="54"/>
      <c r="EV262" s="54"/>
      <c r="EW262" s="160"/>
      <c r="EX262" s="8"/>
      <c r="EY262" s="8"/>
      <c r="EZ262" s="7"/>
      <c r="FA262" s="7"/>
      <c r="FB262" s="42"/>
      <c r="FC262" s="26"/>
      <c r="FD262" s="26"/>
      <c r="FE262" s="1"/>
      <c r="FF262" s="1"/>
      <c r="FG262" s="20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</row>
    <row r="263" spans="2:174" ht="13.9" customHeight="1" x14ac:dyDescent="0.2">
      <c r="B263" s="33"/>
      <c r="C263" s="126">
        <v>5290</v>
      </c>
      <c r="D263" s="234" t="s">
        <v>452</v>
      </c>
      <c r="E263" s="234"/>
      <c r="F263" s="215">
        <v>0</v>
      </c>
      <c r="G263" s="215">
        <v>0</v>
      </c>
      <c r="H263" s="215">
        <v>0</v>
      </c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6">
        <f t="shared" si="775"/>
        <v>0</v>
      </c>
      <c r="Y263" s="224">
        <f t="shared" si="776"/>
        <v>0</v>
      </c>
      <c r="Z263" s="226">
        <f t="shared" si="777"/>
        <v>0</v>
      </c>
      <c r="AA263" s="26"/>
      <c r="AC263" s="27"/>
      <c r="AD263" s="130">
        <v>2240</v>
      </c>
      <c r="AE263" s="223" t="s">
        <v>499</v>
      </c>
      <c r="AF263" s="223"/>
      <c r="AG263" s="215">
        <v>0</v>
      </c>
      <c r="AH263" s="215">
        <v>0</v>
      </c>
      <c r="AI263" s="215">
        <v>0</v>
      </c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6">
        <f t="shared" si="639"/>
        <v>0</v>
      </c>
      <c r="AZ263" s="224">
        <f t="shared" si="640"/>
        <v>0</v>
      </c>
      <c r="BA263" s="226">
        <f t="shared" si="641"/>
        <v>0</v>
      </c>
      <c r="BB263" s="100"/>
      <c r="BD263" s="27"/>
      <c r="BE263" s="130"/>
      <c r="BF263" s="223" t="s">
        <v>479</v>
      </c>
      <c r="BG263" s="223"/>
      <c r="BH263" s="215">
        <v>0</v>
      </c>
      <c r="BI263" s="215">
        <v>0</v>
      </c>
      <c r="BJ263" s="215">
        <v>0</v>
      </c>
      <c r="BK263" s="215"/>
      <c r="BL263" s="215"/>
      <c r="BM263" s="215"/>
      <c r="BN263" s="215"/>
      <c r="BO263" s="215"/>
      <c r="BP263" s="215"/>
      <c r="BQ263" s="215"/>
      <c r="BR263" s="215"/>
      <c r="BS263" s="215"/>
      <c r="BT263" s="215"/>
      <c r="BU263" s="215"/>
      <c r="BV263" s="215"/>
      <c r="BW263" s="215"/>
      <c r="BX263" s="215"/>
      <c r="BY263" s="215"/>
      <c r="BZ263" s="216">
        <f t="shared" si="642"/>
        <v>0</v>
      </c>
      <c r="CA263" s="224">
        <f t="shared" si="643"/>
        <v>0</v>
      </c>
      <c r="CB263" s="226">
        <f t="shared" si="644"/>
        <v>0</v>
      </c>
      <c r="CC263" s="100"/>
      <c r="CE263" s="33"/>
      <c r="CF263" s="126"/>
      <c r="CG263" s="200"/>
      <c r="CH263" s="200"/>
      <c r="CI263" s="200"/>
      <c r="CJ263" s="200"/>
      <c r="CK263" s="200"/>
      <c r="CL263" s="143" t="s">
        <v>99</v>
      </c>
      <c r="CM263" s="319" t="s">
        <v>55</v>
      </c>
      <c r="CN263" s="319"/>
      <c r="CO263" s="54">
        <f t="shared" si="769"/>
        <v>0</v>
      </c>
      <c r="CP263" s="54">
        <f t="shared" si="769"/>
        <v>0</v>
      </c>
      <c r="CQ263" s="54">
        <f t="shared" si="769"/>
        <v>0</v>
      </c>
      <c r="CR263" s="51"/>
      <c r="CS263" s="26"/>
      <c r="CT263" s="1"/>
      <c r="CU263" s="27"/>
      <c r="CV263" s="130"/>
      <c r="CW263" s="201"/>
      <c r="CX263" s="201"/>
      <c r="CY263" s="72"/>
      <c r="CZ263" s="72"/>
      <c r="DA263" s="72"/>
      <c r="DB263" s="143"/>
      <c r="DC263" s="314"/>
      <c r="DD263" s="314"/>
      <c r="DE263" s="52"/>
      <c r="DF263" s="52"/>
      <c r="DG263" s="52"/>
      <c r="DH263" s="42"/>
      <c r="DI263" s="77"/>
      <c r="DJ263" s="1"/>
      <c r="DK263" s="27"/>
      <c r="DL263" s="130"/>
      <c r="DM263" s="201"/>
      <c r="DN263" s="201"/>
      <c r="DO263" s="72"/>
      <c r="DP263" s="72"/>
      <c r="DQ263" s="72"/>
      <c r="DR263" s="72"/>
      <c r="DS263" s="143"/>
      <c r="DT263" s="314"/>
      <c r="DU263" s="314"/>
      <c r="DV263" s="54"/>
      <c r="DW263" s="54"/>
      <c r="DX263" s="54"/>
      <c r="DY263" s="54"/>
      <c r="DZ263" s="42"/>
      <c r="EA263" s="77"/>
      <c r="EB263" s="1"/>
      <c r="EC263" s="27"/>
      <c r="ED263" s="157"/>
      <c r="EE263" s="1"/>
      <c r="EF263" s="1"/>
      <c r="EG263" s="1"/>
      <c r="EH263" s="1"/>
      <c r="EI263" s="160"/>
      <c r="EJ263" s="8"/>
      <c r="EK263" s="8"/>
      <c r="EL263" s="7"/>
      <c r="EM263" s="7"/>
      <c r="EN263" s="42"/>
      <c r="EO263" s="26"/>
      <c r="EP263" s="1"/>
      <c r="EQ263" s="27"/>
      <c r="ER263" s="157"/>
      <c r="ES263" s="1"/>
      <c r="ET263" s="1"/>
      <c r="EU263" s="1"/>
      <c r="EV263" s="1"/>
      <c r="EW263" s="160"/>
      <c r="EX263" s="8"/>
      <c r="EY263" s="8"/>
      <c r="EZ263" s="7"/>
      <c r="FA263" s="7"/>
      <c r="FB263" s="42"/>
      <c r="FC263" s="26"/>
      <c r="FD263" s="26"/>
      <c r="FE263" s="1"/>
      <c r="FF263" s="1"/>
      <c r="FG263" s="20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</row>
    <row r="264" spans="2:174" ht="14.45" customHeight="1" x14ac:dyDescent="0.2">
      <c r="B264" s="33"/>
      <c r="C264" s="127">
        <v>5300</v>
      </c>
      <c r="D264" s="233" t="s">
        <v>453</v>
      </c>
      <c r="E264" s="233"/>
      <c r="F264" s="220">
        <f>SUM(F265:F267)</f>
        <v>0</v>
      </c>
      <c r="G264" s="220">
        <f t="shared" ref="G264" si="780">SUM(G265:G267)</f>
        <v>0</v>
      </c>
      <c r="H264" s="220">
        <f t="shared" ref="H264" si="781">SUM(H265:H267)</f>
        <v>0</v>
      </c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1">
        <f t="shared" si="775"/>
        <v>0</v>
      </c>
      <c r="Y264" s="210">
        <f t="shared" si="776"/>
        <v>0</v>
      </c>
      <c r="Z264" s="212">
        <f t="shared" si="777"/>
        <v>0</v>
      </c>
      <c r="AA264" s="26"/>
      <c r="AC264" s="27"/>
      <c r="AD264" s="130">
        <v>2250</v>
      </c>
      <c r="AE264" s="223" t="s">
        <v>500</v>
      </c>
      <c r="AF264" s="223"/>
      <c r="AG264" s="215">
        <v>0</v>
      </c>
      <c r="AH264" s="215">
        <v>0</v>
      </c>
      <c r="AI264" s="215">
        <v>0</v>
      </c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6">
        <f t="shared" si="639"/>
        <v>0</v>
      </c>
      <c r="AZ264" s="224">
        <f t="shared" si="640"/>
        <v>0</v>
      </c>
      <c r="BA264" s="226">
        <f t="shared" si="641"/>
        <v>0</v>
      </c>
      <c r="BB264" s="100"/>
      <c r="BD264" s="27"/>
      <c r="BE264" s="130"/>
      <c r="BF264" s="223" t="s">
        <v>480</v>
      </c>
      <c r="BG264" s="223"/>
      <c r="BH264" s="215">
        <v>0</v>
      </c>
      <c r="BI264" s="215">
        <v>0</v>
      </c>
      <c r="BJ264" s="215">
        <v>0</v>
      </c>
      <c r="BK264" s="215"/>
      <c r="BL264" s="215"/>
      <c r="BM264" s="215"/>
      <c r="BN264" s="215"/>
      <c r="BO264" s="215"/>
      <c r="BP264" s="215"/>
      <c r="BQ264" s="215"/>
      <c r="BR264" s="215"/>
      <c r="BS264" s="215"/>
      <c r="BT264" s="215"/>
      <c r="BU264" s="215"/>
      <c r="BV264" s="215"/>
      <c r="BW264" s="215"/>
      <c r="BX264" s="215"/>
      <c r="BY264" s="215"/>
      <c r="BZ264" s="216">
        <f t="shared" si="642"/>
        <v>0</v>
      </c>
      <c r="CA264" s="224">
        <f t="shared" si="643"/>
        <v>0</v>
      </c>
      <c r="CB264" s="226">
        <f t="shared" si="644"/>
        <v>0</v>
      </c>
      <c r="CC264" s="100"/>
      <c r="CE264" s="33"/>
      <c r="CF264" s="126"/>
      <c r="CG264" s="200"/>
      <c r="CH264" s="200"/>
      <c r="CI264" s="200"/>
      <c r="CJ264" s="200"/>
      <c r="CK264" s="200"/>
      <c r="CL264" s="143"/>
      <c r="CM264" s="195"/>
      <c r="CN264" s="200"/>
      <c r="CO264" s="66"/>
      <c r="CP264" s="66"/>
      <c r="CQ264" s="66"/>
      <c r="CR264" s="51"/>
      <c r="CS264" s="26"/>
      <c r="CT264" s="1"/>
      <c r="CU264" s="27"/>
      <c r="CV264" s="130"/>
      <c r="CW264" s="201"/>
      <c r="CX264" s="201"/>
      <c r="CY264" s="72"/>
      <c r="CZ264" s="72"/>
      <c r="DA264" s="72"/>
      <c r="DB264" s="143"/>
      <c r="DC264" s="308" t="s">
        <v>153</v>
      </c>
      <c r="DD264" s="308"/>
      <c r="DE264" s="48">
        <f>SUM(DE265:DE266)</f>
        <v>0</v>
      </c>
      <c r="DF264" s="48">
        <f t="shared" ref="DF264" si="782">SUM(DF265:DF266)</f>
        <v>0</v>
      </c>
      <c r="DG264" s="48">
        <f t="shared" ref="DG264" si="783">SUM(DG265:DG266)</f>
        <v>0</v>
      </c>
      <c r="DH264" s="42"/>
      <c r="DI264" s="77"/>
      <c r="DJ264" s="1"/>
      <c r="DK264" s="27"/>
      <c r="DL264" s="130"/>
      <c r="DM264" s="201"/>
      <c r="DN264" s="201"/>
      <c r="DO264" s="72"/>
      <c r="DP264" s="72"/>
      <c r="DQ264" s="72"/>
      <c r="DR264" s="72"/>
      <c r="DS264" s="143"/>
      <c r="DT264" s="308" t="s">
        <v>153</v>
      </c>
      <c r="DU264" s="308"/>
      <c r="DV264" s="49">
        <f t="shared" ref="DV264:DV266" si="784">IF((DE264-DF264)&gt;0,+DE264-DF264,0)</f>
        <v>0</v>
      </c>
      <c r="DW264" s="49">
        <f t="shared" ref="DW264:DW266" si="785">IF((DE264-DF264)&gt;0,0,-DE264+DF264)</f>
        <v>0</v>
      </c>
      <c r="DX264" s="49">
        <f t="shared" ref="DX264:DX266" si="786">IF((DF264-DG264)&gt;0,+DF264-DG264,0)</f>
        <v>0</v>
      </c>
      <c r="DY264" s="49">
        <f t="shared" ref="DY264:DY266" si="787">IF((DF264-DG264)&gt;0,0,-DF264+DG264)</f>
        <v>0</v>
      </c>
      <c r="DZ264" s="42"/>
      <c r="EA264" s="77"/>
      <c r="EB264" s="1"/>
      <c r="EC264" s="27"/>
      <c r="ED264" s="157"/>
      <c r="EE264" s="200"/>
      <c r="EF264" s="200"/>
      <c r="EG264" s="52"/>
      <c r="EH264" s="52"/>
      <c r="EI264" s="163" t="s">
        <v>158</v>
      </c>
      <c r="EJ264" s="313" t="s">
        <v>243</v>
      </c>
      <c r="EK264" s="313"/>
      <c r="EL264" s="184">
        <f>+CZ230</f>
        <v>0</v>
      </c>
      <c r="EM264" s="184">
        <f>+DA230</f>
        <v>0</v>
      </c>
      <c r="EN264" s="42"/>
      <c r="EO264" s="26"/>
      <c r="EP264" s="1"/>
      <c r="EQ264" s="27"/>
      <c r="ER264" s="157"/>
      <c r="ES264" s="200"/>
      <c r="ET264" s="200"/>
      <c r="EU264" s="52"/>
      <c r="EV264" s="52"/>
      <c r="EW264" s="163" t="s">
        <v>158</v>
      </c>
      <c r="EX264" s="313" t="s">
        <v>243</v>
      </c>
      <c r="EY264" s="313"/>
      <c r="EZ264" s="184">
        <f>+BZ284</f>
        <v>0</v>
      </c>
      <c r="FA264" s="184">
        <f>+CA284</f>
        <v>0</v>
      </c>
      <c r="FB264" s="42"/>
      <c r="FC264" s="26"/>
      <c r="FD264" s="26"/>
      <c r="FE264" s="1"/>
      <c r="FF264" s="1"/>
      <c r="FG264" s="20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</row>
    <row r="265" spans="2:174" ht="13.9" customHeight="1" x14ac:dyDescent="0.2">
      <c r="B265" s="33"/>
      <c r="C265" s="126">
        <v>5310</v>
      </c>
      <c r="D265" s="234" t="s">
        <v>38</v>
      </c>
      <c r="E265" s="234"/>
      <c r="F265" s="215">
        <v>0</v>
      </c>
      <c r="G265" s="215">
        <v>0</v>
      </c>
      <c r="H265" s="215">
        <v>0</v>
      </c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6">
        <f t="shared" si="775"/>
        <v>0</v>
      </c>
      <c r="Y265" s="224">
        <f t="shared" si="776"/>
        <v>0</v>
      </c>
      <c r="Z265" s="226">
        <f t="shared" si="777"/>
        <v>0</v>
      </c>
      <c r="AA265" s="26"/>
      <c r="AC265" s="27"/>
      <c r="AD265" s="130">
        <v>2260</v>
      </c>
      <c r="AE265" s="223" t="s">
        <v>501</v>
      </c>
      <c r="AF265" s="223"/>
      <c r="AG265" s="215">
        <v>0</v>
      </c>
      <c r="AH265" s="215">
        <v>0</v>
      </c>
      <c r="AI265" s="215">
        <v>0</v>
      </c>
      <c r="AJ265" s="245"/>
      <c r="AK265" s="245"/>
      <c r="AL265" s="24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6">
        <f t="shared" si="639"/>
        <v>0</v>
      </c>
      <c r="AZ265" s="224">
        <f t="shared" si="640"/>
        <v>0</v>
      </c>
      <c r="BA265" s="226">
        <f t="shared" si="641"/>
        <v>0</v>
      </c>
      <c r="BB265" s="100"/>
      <c r="BD265" s="27"/>
      <c r="BE265" s="130"/>
      <c r="BF265" s="223" t="s">
        <v>521</v>
      </c>
      <c r="BG265" s="223"/>
      <c r="BH265" s="245">
        <v>0</v>
      </c>
      <c r="BI265" s="245">
        <v>0</v>
      </c>
      <c r="BJ265" s="245">
        <v>0</v>
      </c>
      <c r="BK265" s="245"/>
      <c r="BL265" s="245"/>
      <c r="BM265" s="245"/>
      <c r="BN265" s="215"/>
      <c r="BO265" s="215"/>
      <c r="BP265" s="215"/>
      <c r="BQ265" s="215"/>
      <c r="BR265" s="215"/>
      <c r="BS265" s="215"/>
      <c r="BT265" s="215"/>
      <c r="BU265" s="215"/>
      <c r="BV265" s="215"/>
      <c r="BW265" s="215"/>
      <c r="BX265" s="215"/>
      <c r="BY265" s="215"/>
      <c r="BZ265" s="216">
        <f t="shared" si="642"/>
        <v>0</v>
      </c>
      <c r="CA265" s="224">
        <f t="shared" si="643"/>
        <v>0</v>
      </c>
      <c r="CB265" s="226">
        <f t="shared" si="644"/>
        <v>0</v>
      </c>
      <c r="CC265" s="100"/>
      <c r="CE265" s="33"/>
      <c r="CF265" s="126"/>
      <c r="CG265" s="200"/>
      <c r="CH265" s="200"/>
      <c r="CI265" s="200"/>
      <c r="CJ265" s="200"/>
      <c r="CK265" s="200"/>
      <c r="CL265" s="143"/>
      <c r="CM265" s="322" t="s">
        <v>56</v>
      </c>
      <c r="CN265" s="322"/>
      <c r="CO265" s="50">
        <f>SUM(CO266)</f>
        <v>0</v>
      </c>
      <c r="CP265" s="50">
        <f t="shared" ref="CP265" si="788">SUM(CP266)</f>
        <v>0</v>
      </c>
      <c r="CQ265" s="50">
        <f t="shared" ref="CQ265" si="789">SUM(CQ266)</f>
        <v>0</v>
      </c>
      <c r="CR265" s="51"/>
      <c r="CS265" s="26"/>
      <c r="CT265" s="1"/>
      <c r="CU265" s="27"/>
      <c r="CV265" s="130"/>
      <c r="CW265" s="201"/>
      <c r="CX265" s="201"/>
      <c r="CY265" s="72"/>
      <c r="CZ265" s="72"/>
      <c r="DA265" s="72"/>
      <c r="DB265" s="143" t="s">
        <v>196</v>
      </c>
      <c r="DC265" s="319" t="s">
        <v>154</v>
      </c>
      <c r="DD265" s="319"/>
      <c r="DE265" s="54">
        <f t="shared" ref="DE265:DG266" si="790">+AY278</f>
        <v>0</v>
      </c>
      <c r="DF265" s="54">
        <f t="shared" si="790"/>
        <v>0</v>
      </c>
      <c r="DG265" s="54">
        <f t="shared" si="790"/>
        <v>0</v>
      </c>
      <c r="DH265" s="42"/>
      <c r="DI265" s="77"/>
      <c r="DJ265" s="1"/>
      <c r="DK265" s="27"/>
      <c r="DL265" s="130"/>
      <c r="DM265" s="201"/>
      <c r="DN265" s="201"/>
      <c r="DO265" s="72"/>
      <c r="DP265" s="72"/>
      <c r="DQ265" s="72"/>
      <c r="DR265" s="72"/>
      <c r="DS265" s="143" t="s">
        <v>196</v>
      </c>
      <c r="DT265" s="319" t="s">
        <v>154</v>
      </c>
      <c r="DU265" s="319"/>
      <c r="DV265" s="54">
        <f t="shared" si="784"/>
        <v>0</v>
      </c>
      <c r="DW265" s="54">
        <f t="shared" si="785"/>
        <v>0</v>
      </c>
      <c r="DX265" s="54">
        <f t="shared" si="786"/>
        <v>0</v>
      </c>
      <c r="DY265" s="54">
        <f t="shared" si="787"/>
        <v>0</v>
      </c>
      <c r="DZ265" s="42"/>
      <c r="EA265" s="77"/>
      <c r="EB265" s="1"/>
      <c r="EC265" s="27"/>
      <c r="ED265" s="159"/>
      <c r="EE265" s="312" t="s">
        <v>223</v>
      </c>
      <c r="EF265" s="312"/>
      <c r="EG265" s="78">
        <f>EG231-EG244</f>
        <v>0</v>
      </c>
      <c r="EH265" s="78">
        <f t="shared" ref="EH265" si="791">EH231-EH244</f>
        <v>0</v>
      </c>
      <c r="EI265" s="163" t="s">
        <v>158</v>
      </c>
      <c r="EJ265" s="313" t="s">
        <v>244</v>
      </c>
      <c r="EK265" s="313"/>
      <c r="EL265" s="49">
        <f>+CY230</f>
        <v>0</v>
      </c>
      <c r="EM265" s="49">
        <f>+CZ230</f>
        <v>0</v>
      </c>
      <c r="EN265" s="83"/>
      <c r="EO265" s="84"/>
      <c r="EP265" s="1"/>
      <c r="EQ265" s="27"/>
      <c r="ER265" s="159"/>
      <c r="ES265" s="312" t="s">
        <v>223</v>
      </c>
      <c r="ET265" s="312"/>
      <c r="EU265" s="78">
        <f>EU231-EU244</f>
        <v>0</v>
      </c>
      <c r="EV265" s="78">
        <f t="shared" ref="EV265" si="792">EV231-EV244</f>
        <v>0</v>
      </c>
      <c r="EW265" s="163" t="s">
        <v>158</v>
      </c>
      <c r="EX265" s="313" t="s">
        <v>244</v>
      </c>
      <c r="EY265" s="313"/>
      <c r="EZ265" s="184">
        <f>+BZ285</f>
        <v>0</v>
      </c>
      <c r="FA265" s="184">
        <f>+CA285</f>
        <v>0</v>
      </c>
      <c r="FB265" s="83"/>
      <c r="FC265" s="84"/>
      <c r="FD265" s="84"/>
      <c r="FE265" s="1"/>
      <c r="FF265" s="1"/>
      <c r="FG265" s="20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</row>
    <row r="266" spans="2:174" ht="13.9" customHeight="1" x14ac:dyDescent="0.2">
      <c r="B266" s="33"/>
      <c r="C266" s="126">
        <v>5320</v>
      </c>
      <c r="D266" s="234" t="s">
        <v>0</v>
      </c>
      <c r="E266" s="234"/>
      <c r="F266" s="215">
        <v>0</v>
      </c>
      <c r="G266" s="215">
        <v>0</v>
      </c>
      <c r="H266" s="215">
        <v>0</v>
      </c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6">
        <f t="shared" si="775"/>
        <v>0</v>
      </c>
      <c r="Y266" s="224">
        <f t="shared" si="776"/>
        <v>0</v>
      </c>
      <c r="Z266" s="226">
        <f t="shared" si="777"/>
        <v>0</v>
      </c>
      <c r="AA266" s="26"/>
      <c r="AC266" s="27"/>
      <c r="AD266" s="131">
        <v>3000</v>
      </c>
      <c r="AE266" s="248" t="s">
        <v>143</v>
      </c>
      <c r="AF266" s="248"/>
      <c r="AG266" s="258">
        <f>+AG267+AG271+AG277</f>
        <v>0</v>
      </c>
      <c r="AH266" s="258">
        <f t="shared" ref="AH266" si="793">+AH267+AH271+AH277</f>
        <v>0</v>
      </c>
      <c r="AI266" s="258">
        <f t="shared" ref="AI266" si="794">+AI267+AI271+AI277</f>
        <v>0</v>
      </c>
      <c r="AJ266" s="244"/>
      <c r="AK266" s="244"/>
      <c r="AL266" s="244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0"/>
      <c r="AW266" s="220"/>
      <c r="AX266" s="220"/>
      <c r="AY266" s="221">
        <f t="shared" si="639"/>
        <v>0</v>
      </c>
      <c r="AZ266" s="210">
        <f t="shared" si="640"/>
        <v>0</v>
      </c>
      <c r="BA266" s="212">
        <f t="shared" si="641"/>
        <v>0</v>
      </c>
      <c r="BB266" s="100"/>
      <c r="BD266" s="27"/>
      <c r="BE266" s="131"/>
      <c r="BF266" s="248" t="s">
        <v>517</v>
      </c>
      <c r="BG266" s="248"/>
      <c r="BH266" s="220">
        <f>SUM(BH267:BH269)</f>
        <v>0</v>
      </c>
      <c r="BI266" s="220">
        <f t="shared" ref="BI266" si="795">SUM(BI267:BI269)</f>
        <v>0</v>
      </c>
      <c r="BJ266" s="220">
        <f t="shared" ref="BJ266" si="796">SUM(BJ267:BJ269)</f>
        <v>0</v>
      </c>
      <c r="BK266" s="244"/>
      <c r="BL266" s="244"/>
      <c r="BM266" s="244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  <c r="BZ266" s="221">
        <f t="shared" si="642"/>
        <v>0</v>
      </c>
      <c r="CA266" s="210">
        <f t="shared" si="643"/>
        <v>0</v>
      </c>
      <c r="CB266" s="212">
        <f t="shared" si="644"/>
        <v>0</v>
      </c>
      <c r="CC266" s="100"/>
      <c r="CE266" s="33"/>
      <c r="CF266" s="126"/>
      <c r="CG266" s="200"/>
      <c r="CH266" s="200"/>
      <c r="CI266" s="200"/>
      <c r="CJ266" s="200"/>
      <c r="CK266" s="200"/>
      <c r="CL266" s="143" t="s">
        <v>100</v>
      </c>
      <c r="CM266" s="319" t="s">
        <v>57</v>
      </c>
      <c r="CN266" s="319"/>
      <c r="CO266" s="54">
        <f>+X282</f>
        <v>0</v>
      </c>
      <c r="CP266" s="54">
        <f>+Y282</f>
        <v>0</v>
      </c>
      <c r="CQ266" s="54">
        <f>+Z282</f>
        <v>0</v>
      </c>
      <c r="CR266" s="51"/>
      <c r="CS266" s="26"/>
      <c r="CT266" s="1"/>
      <c r="CU266" s="27"/>
      <c r="CV266" s="130"/>
      <c r="CW266" s="201"/>
      <c r="CX266" s="201"/>
      <c r="CY266" s="72"/>
      <c r="CZ266" s="72"/>
      <c r="DA266" s="72"/>
      <c r="DB266" s="143" t="s">
        <v>197</v>
      </c>
      <c r="DC266" s="319" t="s">
        <v>155</v>
      </c>
      <c r="DD266" s="319"/>
      <c r="DE266" s="54">
        <f t="shared" si="790"/>
        <v>0</v>
      </c>
      <c r="DF266" s="54">
        <f t="shared" si="790"/>
        <v>0</v>
      </c>
      <c r="DG266" s="54">
        <f t="shared" si="790"/>
        <v>0</v>
      </c>
      <c r="DH266" s="42"/>
      <c r="DI266" s="77"/>
      <c r="DJ266" s="1"/>
      <c r="DK266" s="27"/>
      <c r="DL266" s="130"/>
      <c r="DM266" s="201"/>
      <c r="DN266" s="201"/>
      <c r="DO266" s="72"/>
      <c r="DP266" s="72"/>
      <c r="DQ266" s="72"/>
      <c r="DR266" s="72"/>
      <c r="DS266" s="143" t="s">
        <v>197</v>
      </c>
      <c r="DT266" s="319" t="s">
        <v>155</v>
      </c>
      <c r="DU266" s="319"/>
      <c r="DV266" s="54">
        <f t="shared" si="784"/>
        <v>0</v>
      </c>
      <c r="DW266" s="54">
        <f t="shared" si="785"/>
        <v>0</v>
      </c>
      <c r="DX266" s="54">
        <f t="shared" si="786"/>
        <v>0</v>
      </c>
      <c r="DY266" s="54">
        <f t="shared" si="787"/>
        <v>0</v>
      </c>
      <c r="DZ266" s="42"/>
      <c r="EA266" s="77"/>
      <c r="EB266" s="1"/>
      <c r="EC266" s="27"/>
      <c r="ED266" s="159"/>
      <c r="EE266" s="277"/>
      <c r="EF266" s="279"/>
      <c r="EG266" s="82"/>
      <c r="EH266" s="82"/>
      <c r="EI266" s="164"/>
      <c r="EJ266" s="10"/>
      <c r="EK266" s="10"/>
      <c r="EL266" s="85"/>
      <c r="EM266" s="85"/>
      <c r="EN266" s="83"/>
      <c r="EO266" s="84"/>
      <c r="EP266" s="1"/>
      <c r="EQ266" s="27"/>
      <c r="ER266" s="159"/>
      <c r="ES266" s="277"/>
      <c r="ET266" s="279"/>
      <c r="EU266" s="82"/>
      <c r="EV266" s="82"/>
      <c r="EW266" s="164"/>
      <c r="EX266" s="10"/>
      <c r="EY266" s="10"/>
      <c r="EZ266" s="85"/>
      <c r="FA266" s="85"/>
      <c r="FB266" s="83"/>
      <c r="FC266" s="84"/>
      <c r="FD266" s="84"/>
      <c r="FE266" s="1"/>
      <c r="FF266" s="1"/>
      <c r="FG266" s="20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</row>
    <row r="267" spans="2:174" ht="13.9" customHeight="1" x14ac:dyDescent="0.2">
      <c r="B267" s="33"/>
      <c r="C267" s="126">
        <v>5330</v>
      </c>
      <c r="D267" s="234" t="s">
        <v>41</v>
      </c>
      <c r="E267" s="234"/>
      <c r="F267" s="215">
        <v>0</v>
      </c>
      <c r="G267" s="215">
        <v>0</v>
      </c>
      <c r="H267" s="215">
        <v>0</v>
      </c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6">
        <f t="shared" si="775"/>
        <v>0</v>
      </c>
      <c r="Y267" s="224">
        <f t="shared" si="776"/>
        <v>0</v>
      </c>
      <c r="Z267" s="226">
        <f t="shared" si="777"/>
        <v>0</v>
      </c>
      <c r="AA267" s="26"/>
      <c r="AC267" s="27"/>
      <c r="AD267" s="131">
        <v>3100</v>
      </c>
      <c r="AE267" s="232" t="s">
        <v>502</v>
      </c>
      <c r="AF267" s="232"/>
      <c r="AG267" s="220">
        <f>SUM(AG268:AG270)</f>
        <v>0</v>
      </c>
      <c r="AH267" s="220">
        <f t="shared" ref="AH267" si="797">SUM(AH268:AH270)</f>
        <v>0</v>
      </c>
      <c r="AI267" s="220">
        <f t="shared" ref="AI267" si="798">SUM(AI268:AI270)</f>
        <v>0</v>
      </c>
      <c r="AJ267" s="235"/>
      <c r="AK267" s="235"/>
      <c r="AL267" s="235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0"/>
      <c r="AW267" s="220"/>
      <c r="AX267" s="220"/>
      <c r="AY267" s="221">
        <f t="shared" si="639"/>
        <v>0</v>
      </c>
      <c r="AZ267" s="210">
        <f t="shared" si="640"/>
        <v>0</v>
      </c>
      <c r="BA267" s="212">
        <f t="shared" si="641"/>
        <v>0</v>
      </c>
      <c r="BB267" s="100"/>
      <c r="BD267" s="27"/>
      <c r="BE267" s="130">
        <v>1230</v>
      </c>
      <c r="BF267" s="223" t="s">
        <v>479</v>
      </c>
      <c r="BG267" s="223"/>
      <c r="BH267" s="245">
        <v>0</v>
      </c>
      <c r="BI267" s="245">
        <v>0</v>
      </c>
      <c r="BJ267" s="245">
        <v>0</v>
      </c>
      <c r="BK267" s="245"/>
      <c r="BL267" s="245"/>
      <c r="BM267" s="245"/>
      <c r="BN267" s="215"/>
      <c r="BO267" s="215"/>
      <c r="BP267" s="215"/>
      <c r="BQ267" s="215"/>
      <c r="BR267" s="215"/>
      <c r="BS267" s="215"/>
      <c r="BT267" s="215"/>
      <c r="BU267" s="215"/>
      <c r="BV267" s="215"/>
      <c r="BW267" s="215"/>
      <c r="BX267" s="215"/>
      <c r="BY267" s="215"/>
      <c r="BZ267" s="216">
        <f t="shared" si="642"/>
        <v>0</v>
      </c>
      <c r="CA267" s="224">
        <f t="shared" si="643"/>
        <v>0</v>
      </c>
      <c r="CB267" s="226">
        <f t="shared" si="644"/>
        <v>0</v>
      </c>
      <c r="CC267" s="100"/>
      <c r="CE267" s="33"/>
      <c r="CF267" s="126"/>
      <c r="CG267" s="200"/>
      <c r="CH267" s="200"/>
      <c r="CI267" s="200"/>
      <c r="CJ267" s="200"/>
      <c r="CK267" s="200"/>
      <c r="CL267" s="143"/>
      <c r="CM267" s="195"/>
      <c r="CN267" s="200"/>
      <c r="CO267" s="66"/>
      <c r="CP267" s="66"/>
      <c r="CQ267" s="66"/>
      <c r="CR267" s="51"/>
      <c r="CS267" s="26"/>
      <c r="CT267" s="1"/>
      <c r="CU267" s="27"/>
      <c r="CV267" s="130"/>
      <c r="CW267" s="201"/>
      <c r="CX267" s="201"/>
      <c r="CY267" s="72"/>
      <c r="CZ267" s="72"/>
      <c r="DA267" s="72"/>
      <c r="DB267" s="143"/>
      <c r="DC267" s="314"/>
      <c r="DD267" s="314"/>
      <c r="DE267" s="52"/>
      <c r="DF267" s="52"/>
      <c r="DG267" s="52"/>
      <c r="DH267" s="42"/>
      <c r="DI267" s="77"/>
      <c r="DJ267" s="1"/>
      <c r="DK267" s="27"/>
      <c r="DL267" s="130"/>
      <c r="DM267" s="201"/>
      <c r="DN267" s="201"/>
      <c r="DO267" s="72"/>
      <c r="DP267" s="72"/>
      <c r="DQ267" s="72"/>
      <c r="DR267" s="72"/>
      <c r="DS267" s="143"/>
      <c r="DT267" s="314"/>
      <c r="DU267" s="314"/>
      <c r="DV267" s="52"/>
      <c r="DW267" s="52"/>
      <c r="DX267" s="52"/>
      <c r="DY267" s="52"/>
      <c r="DZ267" s="42"/>
      <c r="EA267" s="77"/>
      <c r="EB267" s="1"/>
      <c r="EC267" s="27"/>
      <c r="ED267" s="130"/>
      <c r="EE267" s="278"/>
      <c r="EF267" s="278"/>
      <c r="EG267" s="72"/>
      <c r="EH267" s="72"/>
      <c r="EI267" s="143"/>
      <c r="EJ267" s="314"/>
      <c r="EK267" s="314"/>
      <c r="EL267" s="52"/>
      <c r="EM267" s="52"/>
      <c r="EN267" s="42"/>
      <c r="EO267" s="77"/>
      <c r="EP267" s="1"/>
      <c r="EQ267" s="27"/>
      <c r="ER267" s="130"/>
      <c r="ES267" s="278"/>
      <c r="ET267" s="278"/>
      <c r="EU267" s="72"/>
      <c r="EV267" s="72"/>
      <c r="EW267" s="143"/>
      <c r="EX267" s="314"/>
      <c r="EY267" s="314"/>
      <c r="EZ267" s="52"/>
      <c r="FA267" s="52"/>
      <c r="FB267" s="42"/>
      <c r="FC267" s="77"/>
      <c r="FD267" s="77"/>
      <c r="FE267" s="1"/>
      <c r="FF267" s="1"/>
      <c r="FG267" s="20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</row>
    <row r="268" spans="2:174" ht="13.9" customHeight="1" x14ac:dyDescent="0.2">
      <c r="B268" s="33"/>
      <c r="C268" s="127">
        <v>5400</v>
      </c>
      <c r="D268" s="233" t="s">
        <v>454</v>
      </c>
      <c r="E268" s="233"/>
      <c r="F268" s="220">
        <f>SUM(F269:F273)</f>
        <v>0</v>
      </c>
      <c r="G268" s="220">
        <f t="shared" ref="G268" si="799">SUM(G269:G273)</f>
        <v>0</v>
      </c>
      <c r="H268" s="220">
        <f t="shared" ref="H268" si="800">SUM(H269:H273)</f>
        <v>0</v>
      </c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1">
        <f t="shared" si="775"/>
        <v>0</v>
      </c>
      <c r="Y268" s="210">
        <f t="shared" si="776"/>
        <v>0</v>
      </c>
      <c r="Z268" s="212">
        <f t="shared" si="777"/>
        <v>0</v>
      </c>
      <c r="AA268" s="26"/>
      <c r="AC268" s="27"/>
      <c r="AD268" s="130">
        <v>3110</v>
      </c>
      <c r="AE268" s="223" t="s">
        <v>0</v>
      </c>
      <c r="AF268" s="223"/>
      <c r="AG268" s="215">
        <v>0</v>
      </c>
      <c r="AH268" s="215">
        <v>0</v>
      </c>
      <c r="AI268" s="215">
        <v>0</v>
      </c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6">
        <f t="shared" si="639"/>
        <v>0</v>
      </c>
      <c r="AZ268" s="224">
        <f t="shared" si="640"/>
        <v>0</v>
      </c>
      <c r="BA268" s="226">
        <f t="shared" si="641"/>
        <v>0</v>
      </c>
      <c r="BB268" s="100"/>
      <c r="BD268" s="27"/>
      <c r="BE268" s="130" t="s">
        <v>522</v>
      </c>
      <c r="BF268" s="223" t="s">
        <v>480</v>
      </c>
      <c r="BG268" s="223"/>
      <c r="BH268" s="215">
        <v>0</v>
      </c>
      <c r="BI268" s="215">
        <v>0</v>
      </c>
      <c r="BJ268" s="215">
        <v>0</v>
      </c>
      <c r="BK268" s="215"/>
      <c r="BL268" s="215"/>
      <c r="BM268" s="215"/>
      <c r="BN268" s="215"/>
      <c r="BO268" s="215"/>
      <c r="BP268" s="215"/>
      <c r="BQ268" s="215"/>
      <c r="BR268" s="215"/>
      <c r="BS268" s="215"/>
      <c r="BT268" s="215"/>
      <c r="BU268" s="215"/>
      <c r="BV268" s="215"/>
      <c r="BW268" s="215"/>
      <c r="BX268" s="215"/>
      <c r="BY268" s="215"/>
      <c r="BZ268" s="216">
        <f t="shared" si="642"/>
        <v>0</v>
      </c>
      <c r="CA268" s="224">
        <f t="shared" si="643"/>
        <v>0</v>
      </c>
      <c r="CB268" s="226">
        <f t="shared" si="644"/>
        <v>0</v>
      </c>
      <c r="CC268" s="100"/>
      <c r="CE268" s="33"/>
      <c r="CF268" s="126"/>
      <c r="CG268" s="308" t="s">
        <v>42</v>
      </c>
      <c r="CH268" s="308"/>
      <c r="CI268" s="50">
        <f>+CI228</f>
        <v>0</v>
      </c>
      <c r="CJ268" s="50">
        <f t="shared" ref="CJ268:CK268" si="801">+CJ228</f>
        <v>0</v>
      </c>
      <c r="CK268" s="50">
        <f t="shared" si="801"/>
        <v>0</v>
      </c>
      <c r="CL268" s="143"/>
      <c r="CM268" s="308" t="s">
        <v>58</v>
      </c>
      <c r="CN268" s="308"/>
      <c r="CO268" s="50">
        <f>+CO228</f>
        <v>0</v>
      </c>
      <c r="CP268" s="50">
        <f t="shared" ref="CP268:CQ268" si="802">+CP228</f>
        <v>0</v>
      </c>
      <c r="CQ268" s="50">
        <f t="shared" si="802"/>
        <v>0</v>
      </c>
      <c r="CR268" s="86"/>
      <c r="CS268" s="26"/>
      <c r="CT268" s="1"/>
      <c r="CU268" s="27"/>
      <c r="CV268" s="130"/>
      <c r="CW268" s="201"/>
      <c r="CX268" s="201"/>
      <c r="CY268" s="72"/>
      <c r="CZ268" s="72"/>
      <c r="DA268" s="72"/>
      <c r="DB268" s="143"/>
      <c r="DC268" s="308" t="s">
        <v>156</v>
      </c>
      <c r="DD268" s="308"/>
      <c r="DE268" s="48">
        <f>+DE251</f>
        <v>0</v>
      </c>
      <c r="DF268" s="48">
        <f t="shared" ref="DF268:DG268" si="803">+DF251</f>
        <v>0</v>
      </c>
      <c r="DG268" s="48">
        <f t="shared" si="803"/>
        <v>0</v>
      </c>
      <c r="DH268" s="42"/>
      <c r="DI268" s="77"/>
      <c r="DJ268" s="1"/>
      <c r="DK268" s="27"/>
      <c r="DL268" s="130"/>
      <c r="DM268" s="201"/>
      <c r="DN268" s="201"/>
      <c r="DO268" s="72"/>
      <c r="DP268" s="72"/>
      <c r="DQ268" s="72"/>
      <c r="DR268" s="72"/>
      <c r="DS268" s="143"/>
      <c r="DT268" s="308"/>
      <c r="DU268" s="308"/>
      <c r="DV268" s="48"/>
      <c r="DW268" s="48"/>
      <c r="DX268" s="48"/>
      <c r="DY268" s="48"/>
      <c r="DZ268" s="42"/>
      <c r="EA268" s="77"/>
      <c r="EB268" s="1"/>
      <c r="EC268" s="27"/>
      <c r="ED268" s="130"/>
      <c r="EE268" s="278"/>
      <c r="EF268" s="278"/>
      <c r="EG268" s="72"/>
      <c r="EH268" s="72"/>
      <c r="EI268" s="143"/>
      <c r="EJ268" s="308"/>
      <c r="EK268" s="308"/>
      <c r="EL268" s="48"/>
      <c r="EM268" s="48"/>
      <c r="EN268" s="42"/>
      <c r="EO268" s="77"/>
      <c r="EP268" s="1"/>
      <c r="EQ268" s="27"/>
      <c r="ER268" s="130"/>
      <c r="ES268" s="278"/>
      <c r="ET268" s="278"/>
      <c r="EU268" s="72"/>
      <c r="EV268" s="72"/>
      <c r="EW268" s="143"/>
      <c r="EX268" s="308"/>
      <c r="EY268" s="308"/>
      <c r="EZ268" s="48"/>
      <c r="FA268" s="48"/>
      <c r="FB268" s="42"/>
      <c r="FC268" s="77"/>
      <c r="FD268" s="77"/>
      <c r="FE268" s="1"/>
      <c r="FF268" s="1"/>
      <c r="FG268" s="20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</row>
    <row r="269" spans="2:174" ht="13.9" customHeight="1" x14ac:dyDescent="0.2">
      <c r="B269" s="33"/>
      <c r="C269" s="126">
        <v>5410</v>
      </c>
      <c r="D269" s="234" t="s">
        <v>455</v>
      </c>
      <c r="E269" s="234"/>
      <c r="F269" s="215">
        <v>0</v>
      </c>
      <c r="G269" s="215">
        <v>0</v>
      </c>
      <c r="H269" s="215">
        <v>0</v>
      </c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6">
        <f t="shared" si="775"/>
        <v>0</v>
      </c>
      <c r="Y269" s="224">
        <f t="shared" si="776"/>
        <v>0</v>
      </c>
      <c r="Z269" s="226">
        <f t="shared" si="777"/>
        <v>0</v>
      </c>
      <c r="AA269" s="26"/>
      <c r="AC269" s="27"/>
      <c r="AD269" s="130">
        <v>3120</v>
      </c>
      <c r="AE269" s="223" t="s">
        <v>503</v>
      </c>
      <c r="AF269" s="223"/>
      <c r="AG269" s="215">
        <v>0</v>
      </c>
      <c r="AH269" s="215">
        <v>0</v>
      </c>
      <c r="AI269" s="215">
        <v>0</v>
      </c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6">
        <f t="shared" si="639"/>
        <v>0</v>
      </c>
      <c r="AZ269" s="224">
        <f t="shared" si="640"/>
        <v>0</v>
      </c>
      <c r="BA269" s="226">
        <f t="shared" si="641"/>
        <v>0</v>
      </c>
      <c r="BB269" s="100"/>
      <c r="BD269" s="27"/>
      <c r="BE269" s="130"/>
      <c r="BF269" s="223" t="s">
        <v>523</v>
      </c>
      <c r="BG269" s="223"/>
      <c r="BH269" s="215">
        <v>0</v>
      </c>
      <c r="BI269" s="215">
        <v>0</v>
      </c>
      <c r="BJ269" s="215">
        <v>0</v>
      </c>
      <c r="BK269" s="215"/>
      <c r="BL269" s="215"/>
      <c r="BM269" s="215"/>
      <c r="BN269" s="215"/>
      <c r="BO269" s="215"/>
      <c r="BP269" s="215"/>
      <c r="BQ269" s="215"/>
      <c r="BR269" s="215"/>
      <c r="BS269" s="215"/>
      <c r="BT269" s="215"/>
      <c r="BU269" s="215"/>
      <c r="BV269" s="215"/>
      <c r="BW269" s="215"/>
      <c r="BX269" s="215"/>
      <c r="BY269" s="215"/>
      <c r="BZ269" s="216">
        <f t="shared" si="642"/>
        <v>0</v>
      </c>
      <c r="CA269" s="224">
        <f t="shared" si="643"/>
        <v>0</v>
      </c>
      <c r="CB269" s="226">
        <f t="shared" si="644"/>
        <v>0</v>
      </c>
      <c r="CC269" s="100"/>
      <c r="CE269" s="33"/>
      <c r="CF269" s="126"/>
      <c r="CG269" s="200"/>
      <c r="CH269" s="200"/>
      <c r="CI269" s="200"/>
      <c r="CJ269" s="200"/>
      <c r="CK269" s="200"/>
      <c r="CL269" s="143"/>
      <c r="CM269" s="198"/>
      <c r="CN269" s="198"/>
      <c r="CO269" s="52"/>
      <c r="CP269" s="52"/>
      <c r="CQ269" s="52"/>
      <c r="CR269" s="86"/>
      <c r="CS269" s="26"/>
      <c r="CT269" s="1"/>
      <c r="CU269" s="27"/>
      <c r="CV269" s="130"/>
      <c r="CW269" s="201"/>
      <c r="CX269" s="201"/>
      <c r="CY269" s="72"/>
      <c r="CZ269" s="72"/>
      <c r="DA269" s="72"/>
      <c r="DB269" s="143"/>
      <c r="DC269" s="314"/>
      <c r="DD269" s="314"/>
      <c r="DE269" s="52"/>
      <c r="DF269" s="52"/>
      <c r="DG269" s="52"/>
      <c r="DH269" s="42"/>
      <c r="DI269" s="77"/>
      <c r="DJ269" s="1"/>
      <c r="DK269" s="27"/>
      <c r="DL269" s="130"/>
      <c r="DM269" s="201"/>
      <c r="DN269" s="201"/>
      <c r="DO269" s="72"/>
      <c r="DP269" s="72"/>
      <c r="DQ269" s="72"/>
      <c r="DR269" s="72"/>
      <c r="DS269" s="143"/>
      <c r="DT269" s="314"/>
      <c r="DU269" s="314"/>
      <c r="DV269" s="52"/>
      <c r="DW269" s="52"/>
      <c r="DX269" s="52"/>
      <c r="DY269" s="52"/>
      <c r="DZ269" s="42"/>
      <c r="EA269" s="77"/>
      <c r="EB269" s="1"/>
      <c r="EC269" s="27"/>
      <c r="ED269" s="130"/>
      <c r="EE269" s="278"/>
      <c r="EF269" s="278"/>
      <c r="EG269" s="72"/>
      <c r="EH269" s="72"/>
      <c r="EI269" s="143"/>
      <c r="EJ269" s="314"/>
      <c r="EK269" s="314"/>
      <c r="EL269" s="52"/>
      <c r="EM269" s="52"/>
      <c r="EN269" s="42"/>
      <c r="EO269" s="77"/>
      <c r="EP269" s="1"/>
      <c r="EQ269" s="27"/>
      <c r="ER269" s="130"/>
      <c r="ES269" s="278"/>
      <c r="ET269" s="278"/>
      <c r="EU269" s="72"/>
      <c r="EV269" s="72"/>
      <c r="EW269" s="143"/>
      <c r="EX269" s="314"/>
      <c r="EY269" s="314"/>
      <c r="EZ269" s="52"/>
      <c r="FA269" s="52"/>
      <c r="FB269" s="42"/>
      <c r="FC269" s="77"/>
      <c r="FD269" s="77"/>
      <c r="FE269" s="1"/>
      <c r="FF269" s="1"/>
      <c r="FG269" s="20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</row>
    <row r="270" spans="2:174" ht="13.9" customHeight="1" x14ac:dyDescent="0.2">
      <c r="B270" s="33"/>
      <c r="C270" s="126">
        <v>5420</v>
      </c>
      <c r="D270" s="234" t="s">
        <v>456</v>
      </c>
      <c r="E270" s="234"/>
      <c r="F270" s="224">
        <v>0</v>
      </c>
      <c r="G270" s="224">
        <v>0</v>
      </c>
      <c r="H270" s="224">
        <v>0</v>
      </c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6">
        <f t="shared" si="775"/>
        <v>0</v>
      </c>
      <c r="Y270" s="224">
        <f t="shared" si="776"/>
        <v>0</v>
      </c>
      <c r="Z270" s="226">
        <f t="shared" si="777"/>
        <v>0</v>
      </c>
      <c r="AA270" s="26"/>
      <c r="AC270" s="27"/>
      <c r="AD270" s="130">
        <v>3130</v>
      </c>
      <c r="AE270" s="223" t="s">
        <v>504</v>
      </c>
      <c r="AF270" s="223"/>
      <c r="AG270" s="215">
        <v>0</v>
      </c>
      <c r="AH270" s="215">
        <v>0</v>
      </c>
      <c r="AI270" s="215">
        <v>0</v>
      </c>
      <c r="AJ270" s="215"/>
      <c r="AK270" s="215"/>
      <c r="AL270" s="215"/>
      <c r="AM270" s="224"/>
      <c r="AN270" s="224"/>
      <c r="AO270" s="224"/>
      <c r="AP270" s="224"/>
      <c r="AQ270" s="224"/>
      <c r="AR270" s="224"/>
      <c r="AS270" s="224"/>
      <c r="AT270" s="224"/>
      <c r="AU270" s="224"/>
      <c r="AV270" s="224"/>
      <c r="AW270" s="224"/>
      <c r="AX270" s="224"/>
      <c r="AY270" s="216">
        <f t="shared" si="639"/>
        <v>0</v>
      </c>
      <c r="AZ270" s="224">
        <f t="shared" si="640"/>
        <v>0</v>
      </c>
      <c r="BA270" s="226">
        <f t="shared" si="641"/>
        <v>0</v>
      </c>
      <c r="BB270" s="100"/>
      <c r="BD270" s="27"/>
      <c r="BE270" s="131"/>
      <c r="BF270" s="232" t="s">
        <v>524</v>
      </c>
      <c r="BG270" s="232"/>
      <c r="BH270" s="220">
        <f>+BH262-BH266</f>
        <v>0</v>
      </c>
      <c r="BI270" s="220">
        <f t="shared" ref="BI270:BJ270" si="804">+BI262-BI266</f>
        <v>0</v>
      </c>
      <c r="BJ270" s="220">
        <f t="shared" si="804"/>
        <v>0</v>
      </c>
      <c r="BK270" s="220"/>
      <c r="BL270" s="220"/>
      <c r="BM270" s="22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  <c r="BZ270" s="221">
        <f t="shared" si="642"/>
        <v>0</v>
      </c>
      <c r="CA270" s="210">
        <f t="shared" si="643"/>
        <v>0</v>
      </c>
      <c r="CB270" s="212">
        <f t="shared" si="644"/>
        <v>0</v>
      </c>
      <c r="CC270" s="100"/>
      <c r="CE270" s="33"/>
      <c r="CF270" s="126"/>
      <c r="CG270" s="200"/>
      <c r="CH270" s="200"/>
      <c r="CI270" s="200"/>
      <c r="CJ270" s="200"/>
      <c r="CK270" s="200"/>
      <c r="CL270" s="143"/>
      <c r="CM270" s="320" t="s">
        <v>59</v>
      </c>
      <c r="CN270" s="320"/>
      <c r="CO270" s="50">
        <f>CI228-CO228</f>
        <v>0</v>
      </c>
      <c r="CP270" s="50">
        <f t="shared" ref="CP270" si="805">CJ228-CP228</f>
        <v>0</v>
      </c>
      <c r="CQ270" s="50">
        <f t="shared" ref="CQ270" si="806">CK228-CQ228</f>
        <v>0</v>
      </c>
      <c r="CR270" s="86"/>
      <c r="CS270" s="26"/>
      <c r="CT270" s="1"/>
      <c r="CU270" s="27"/>
      <c r="CV270" s="130"/>
      <c r="CW270" s="308" t="s">
        <v>200</v>
      </c>
      <c r="CX270" s="308"/>
      <c r="CY270" s="48">
        <f>+CY228</f>
        <v>0</v>
      </c>
      <c r="CZ270" s="48">
        <f t="shared" ref="CZ270:DA270" si="807">+CZ228</f>
        <v>0</v>
      </c>
      <c r="DA270" s="48">
        <f t="shared" si="807"/>
        <v>0</v>
      </c>
      <c r="DB270" s="143"/>
      <c r="DC270" s="308" t="s">
        <v>157</v>
      </c>
      <c r="DD270" s="308"/>
      <c r="DE270" s="48">
        <f>DE228+DE251</f>
        <v>0</v>
      </c>
      <c r="DF270" s="48">
        <f t="shared" ref="DF270:DG270" si="808">DF228+DF251</f>
        <v>0</v>
      </c>
      <c r="DG270" s="48">
        <f t="shared" si="808"/>
        <v>0</v>
      </c>
      <c r="DH270" s="42"/>
      <c r="DI270" s="77"/>
      <c r="DJ270" s="1"/>
      <c r="DK270" s="27"/>
      <c r="DL270" s="130"/>
      <c r="DM270" s="308"/>
      <c r="DN270" s="308"/>
      <c r="DO270" s="48"/>
      <c r="DP270" s="48"/>
      <c r="DQ270" s="48"/>
      <c r="DR270" s="48"/>
      <c r="DS270" s="143"/>
      <c r="DT270" s="308"/>
      <c r="DU270" s="308"/>
      <c r="DV270" s="48"/>
      <c r="DW270" s="48"/>
      <c r="DX270" s="48"/>
      <c r="DY270" s="48"/>
      <c r="DZ270" s="42"/>
      <c r="EA270" s="77"/>
      <c r="EB270" s="1"/>
      <c r="EC270" s="27"/>
      <c r="ED270" s="130"/>
      <c r="EE270" s="308"/>
      <c r="EF270" s="308"/>
      <c r="EG270" s="48"/>
      <c r="EH270" s="48"/>
      <c r="EI270" s="143"/>
      <c r="EJ270" s="308"/>
      <c r="EK270" s="308"/>
      <c r="EL270" s="48"/>
      <c r="EM270" s="48"/>
      <c r="EN270" s="42"/>
      <c r="EO270" s="77"/>
      <c r="EP270" s="1"/>
      <c r="EQ270" s="27"/>
      <c r="ER270" s="130"/>
      <c r="ES270" s="308"/>
      <c r="ET270" s="308"/>
      <c r="EU270" s="48"/>
      <c r="EV270" s="48"/>
      <c r="EW270" s="143"/>
      <c r="EX270" s="308"/>
      <c r="EY270" s="308"/>
      <c r="EZ270" s="48"/>
      <c r="FA270" s="48"/>
      <c r="FB270" s="42"/>
      <c r="FC270" s="77"/>
      <c r="FD270" s="77"/>
      <c r="FE270" s="1"/>
      <c r="FF270" s="1"/>
      <c r="FG270" s="20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</row>
    <row r="271" spans="2:174" ht="13.9" customHeight="1" x14ac:dyDescent="0.2">
      <c r="B271" s="33"/>
      <c r="C271" s="126">
        <v>5430</v>
      </c>
      <c r="D271" s="234" t="s">
        <v>457</v>
      </c>
      <c r="E271" s="234"/>
      <c r="F271" s="224">
        <v>0</v>
      </c>
      <c r="G271" s="224">
        <v>0</v>
      </c>
      <c r="H271" s="224">
        <v>0</v>
      </c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16">
        <f t="shared" si="775"/>
        <v>0</v>
      </c>
      <c r="Y271" s="224">
        <f t="shared" si="776"/>
        <v>0</v>
      </c>
      <c r="Z271" s="226">
        <f t="shared" si="777"/>
        <v>0</v>
      </c>
      <c r="AA271" s="26"/>
      <c r="AC271" s="27"/>
      <c r="AD271" s="131">
        <v>3200</v>
      </c>
      <c r="AE271" s="232" t="s">
        <v>505</v>
      </c>
      <c r="AF271" s="232"/>
      <c r="AG271" s="220">
        <f>SUM(AG272:AG276)</f>
        <v>0</v>
      </c>
      <c r="AH271" s="220">
        <f t="shared" ref="AH271" si="809">SUM(AH272:AH276)</f>
        <v>0</v>
      </c>
      <c r="AI271" s="220">
        <f t="shared" ref="AI271" si="810">SUM(AI272:AI276)</f>
        <v>0</v>
      </c>
      <c r="AJ271" s="220"/>
      <c r="AK271" s="220"/>
      <c r="AL271" s="22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21">
        <f t="shared" si="639"/>
        <v>0</v>
      </c>
      <c r="AZ271" s="210">
        <f t="shared" si="640"/>
        <v>0</v>
      </c>
      <c r="BA271" s="212">
        <f t="shared" si="641"/>
        <v>0</v>
      </c>
      <c r="BB271" s="100"/>
      <c r="BD271" s="27"/>
      <c r="BE271" s="131"/>
      <c r="BF271" s="232" t="s">
        <v>525</v>
      </c>
      <c r="BG271" s="232"/>
      <c r="BH271" s="220"/>
      <c r="BI271" s="220"/>
      <c r="BJ271" s="220"/>
      <c r="BK271" s="220"/>
      <c r="BL271" s="220"/>
      <c r="BM271" s="22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  <c r="BZ271" s="221">
        <f t="shared" si="642"/>
        <v>0</v>
      </c>
      <c r="CA271" s="210">
        <f t="shared" si="643"/>
        <v>0</v>
      </c>
      <c r="CB271" s="212">
        <f t="shared" si="644"/>
        <v>0</v>
      </c>
      <c r="CC271" s="100"/>
      <c r="CE271" s="33"/>
      <c r="CF271" s="128"/>
      <c r="CG271" s="11"/>
      <c r="CH271" s="11"/>
      <c r="CI271" s="11"/>
      <c r="CJ271" s="11"/>
      <c r="CK271" s="11"/>
      <c r="CL271" s="145"/>
      <c r="CM271" s="87"/>
      <c r="CN271" s="87"/>
      <c r="CO271" s="11"/>
      <c r="CP271" s="11"/>
      <c r="CQ271" s="11"/>
      <c r="CR271" s="59"/>
      <c r="CS271" s="26"/>
      <c r="CT271" s="1"/>
      <c r="CU271" s="27"/>
      <c r="CV271" s="132"/>
      <c r="CW271" s="16"/>
      <c r="CX271" s="16"/>
      <c r="CY271" s="16"/>
      <c r="CZ271" s="16"/>
      <c r="DA271" s="16"/>
      <c r="DB271" s="150"/>
      <c r="DC271" s="16"/>
      <c r="DD271" s="16"/>
      <c r="DE271" s="16"/>
      <c r="DF271" s="16"/>
      <c r="DG271" s="16"/>
      <c r="DH271" s="59"/>
      <c r="DI271" s="77"/>
      <c r="DJ271" s="1"/>
      <c r="DK271" s="27"/>
      <c r="DL271" s="132"/>
      <c r="DM271" s="16"/>
      <c r="DN271" s="16"/>
      <c r="DO271" s="16"/>
      <c r="DP271" s="16"/>
      <c r="DQ271" s="16"/>
      <c r="DR271" s="16"/>
      <c r="DS271" s="150"/>
      <c r="DT271" s="16"/>
      <c r="DU271" s="16"/>
      <c r="DV271" s="16"/>
      <c r="DW271" s="16"/>
      <c r="DX271" s="16"/>
      <c r="DY271" s="16"/>
      <c r="DZ271" s="59"/>
      <c r="EA271" s="77"/>
      <c r="EB271" s="1"/>
      <c r="EC271" s="27"/>
      <c r="ED271" s="132"/>
      <c r="EE271" s="16"/>
      <c r="EF271" s="16"/>
      <c r="EG271" s="16"/>
      <c r="EH271" s="16"/>
      <c r="EI271" s="150"/>
      <c r="EJ271" s="16"/>
      <c r="EK271" s="16"/>
      <c r="EL271" s="16"/>
      <c r="EM271" s="16"/>
      <c r="EN271" s="59"/>
      <c r="EO271" s="77"/>
      <c r="EP271" s="1"/>
      <c r="EQ271" s="27"/>
      <c r="ER271" s="132"/>
      <c r="ES271" s="16"/>
      <c r="ET271" s="16"/>
      <c r="EU271" s="16"/>
      <c r="EV271" s="16"/>
      <c r="EW271" s="150"/>
      <c r="EX271" s="16"/>
      <c r="EY271" s="16"/>
      <c r="EZ271" s="16"/>
      <c r="FA271" s="16"/>
      <c r="FB271" s="59"/>
      <c r="FC271" s="77"/>
      <c r="FD271" s="77"/>
      <c r="FE271" s="1"/>
      <c r="FF271" s="1"/>
      <c r="FG271" s="20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</row>
    <row r="272" spans="2:174" ht="13.9" customHeight="1" x14ac:dyDescent="0.2">
      <c r="B272" s="33"/>
      <c r="C272" s="126">
        <v>5440</v>
      </c>
      <c r="D272" s="234" t="s">
        <v>458</v>
      </c>
      <c r="E272" s="234"/>
      <c r="F272" s="215">
        <v>0</v>
      </c>
      <c r="G272" s="215">
        <v>0</v>
      </c>
      <c r="H272" s="215">
        <v>0</v>
      </c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6">
        <f t="shared" si="775"/>
        <v>0</v>
      </c>
      <c r="Y272" s="224">
        <f t="shared" si="776"/>
        <v>0</v>
      </c>
      <c r="Z272" s="226">
        <f t="shared" si="777"/>
        <v>0</v>
      </c>
      <c r="AA272" s="39"/>
      <c r="AC272" s="27"/>
      <c r="AD272" s="130">
        <v>3210</v>
      </c>
      <c r="AE272" s="223" t="s">
        <v>506</v>
      </c>
      <c r="AF272" s="223"/>
      <c r="AG272" s="245">
        <v>0</v>
      </c>
      <c r="AH272" s="245">
        <v>0</v>
      </c>
      <c r="AI272" s="245">
        <v>0</v>
      </c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6">
        <f t="shared" si="639"/>
        <v>0</v>
      </c>
      <c r="AZ272" s="224">
        <f t="shared" si="640"/>
        <v>0</v>
      </c>
      <c r="BA272" s="226">
        <f t="shared" si="641"/>
        <v>0</v>
      </c>
      <c r="BB272" s="100"/>
      <c r="BD272" s="27"/>
      <c r="BE272" s="131"/>
      <c r="BF272" s="232" t="s">
        <v>514</v>
      </c>
      <c r="BG272" s="232"/>
      <c r="BH272" s="220">
        <f>+BH273+BH276</f>
        <v>0</v>
      </c>
      <c r="BI272" s="220">
        <f t="shared" ref="BI272" si="811">+BI273+BI276</f>
        <v>0</v>
      </c>
      <c r="BJ272" s="220">
        <f t="shared" ref="BJ272" si="812">+BJ273+BJ276</f>
        <v>0</v>
      </c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  <c r="BZ272" s="221">
        <f t="shared" si="642"/>
        <v>0</v>
      </c>
      <c r="CA272" s="210">
        <f t="shared" si="643"/>
        <v>0</v>
      </c>
      <c r="CB272" s="212">
        <f t="shared" si="644"/>
        <v>0</v>
      </c>
      <c r="CC272" s="100"/>
      <c r="CE272" s="33"/>
      <c r="CF272" s="120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26"/>
      <c r="CT272" s="1"/>
      <c r="CU272" s="27"/>
      <c r="CV272" s="120"/>
      <c r="CW272" s="120"/>
      <c r="CX272" s="120"/>
      <c r="CY272" s="120"/>
      <c r="CZ272" s="120"/>
      <c r="DA272" s="120"/>
      <c r="DB272" s="120"/>
      <c r="DC272" s="120"/>
      <c r="DD272" s="120"/>
      <c r="DE272" s="120"/>
      <c r="DF272" s="120"/>
      <c r="DG272" s="7"/>
      <c r="DH272" s="8"/>
      <c r="DI272" s="77"/>
      <c r="DJ272" s="1"/>
      <c r="DK272" s="27"/>
      <c r="DL272" s="120"/>
      <c r="DM272" s="120"/>
      <c r="DN272" s="120"/>
      <c r="DO272" s="120"/>
      <c r="DP272" s="120"/>
      <c r="DQ272" s="120"/>
      <c r="DR272" s="120"/>
      <c r="DS272" s="120"/>
      <c r="DT272" s="120"/>
      <c r="DU272" s="120"/>
      <c r="DV272" s="120"/>
      <c r="DW272" s="7"/>
      <c r="DX272" s="7"/>
      <c r="DY272" s="7"/>
      <c r="DZ272" s="8"/>
      <c r="EA272" s="77"/>
      <c r="EB272" s="1"/>
      <c r="EC272" s="27"/>
      <c r="ED272" s="120"/>
      <c r="EE272" s="120"/>
      <c r="EF272" s="120"/>
      <c r="EG272" s="120"/>
      <c r="EH272" s="120"/>
      <c r="EI272" s="120"/>
      <c r="EJ272" s="120"/>
      <c r="EK272" s="120"/>
      <c r="EL272" s="120"/>
      <c r="EM272" s="120"/>
      <c r="EN272" s="8"/>
      <c r="EO272" s="77"/>
      <c r="EP272" s="1"/>
      <c r="EQ272" s="27"/>
      <c r="ER272" s="120"/>
      <c r="ES272" s="120"/>
      <c r="ET272" s="120"/>
      <c r="EU272" s="120"/>
      <c r="EV272" s="120"/>
      <c r="EW272" s="120"/>
      <c r="EX272" s="120"/>
      <c r="EY272" s="120"/>
      <c r="EZ272" s="120"/>
      <c r="FA272" s="120"/>
      <c r="FB272" s="8"/>
      <c r="FC272" s="77"/>
      <c r="FD272" s="77"/>
      <c r="FE272" s="1"/>
      <c r="FF272" s="1"/>
      <c r="FG272" s="20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</row>
    <row r="273" spans="2:174" ht="13.9" customHeight="1" thickBot="1" x14ac:dyDescent="0.25">
      <c r="B273" s="33"/>
      <c r="C273" s="126">
        <v>5450</v>
      </c>
      <c r="D273" s="234" t="s">
        <v>459</v>
      </c>
      <c r="E273" s="234"/>
      <c r="F273" s="215">
        <v>0</v>
      </c>
      <c r="G273" s="215">
        <v>0</v>
      </c>
      <c r="H273" s="215">
        <v>0</v>
      </c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6">
        <f t="shared" si="775"/>
        <v>0</v>
      </c>
      <c r="Y273" s="224">
        <f t="shared" si="776"/>
        <v>0</v>
      </c>
      <c r="Z273" s="226">
        <f t="shared" si="777"/>
        <v>0</v>
      </c>
      <c r="AA273" s="26"/>
      <c r="AC273" s="27"/>
      <c r="AD273" s="130">
        <v>3220</v>
      </c>
      <c r="AE273" s="223" t="s">
        <v>507</v>
      </c>
      <c r="AF273" s="223"/>
      <c r="AG273" s="245">
        <v>0</v>
      </c>
      <c r="AH273" s="245">
        <v>0</v>
      </c>
      <c r="AI273" s="245">
        <v>0</v>
      </c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6">
        <f t="shared" si="639"/>
        <v>0</v>
      </c>
      <c r="AZ273" s="224">
        <f t="shared" si="640"/>
        <v>0</v>
      </c>
      <c r="BA273" s="226">
        <f t="shared" si="641"/>
        <v>0</v>
      </c>
      <c r="BB273" s="100"/>
      <c r="BD273" s="27"/>
      <c r="BE273" s="130"/>
      <c r="BF273" s="223" t="s">
        <v>211</v>
      </c>
      <c r="BG273" s="223"/>
      <c r="BH273" s="215">
        <f>+BH274+BH275</f>
        <v>0</v>
      </c>
      <c r="BI273" s="215">
        <f t="shared" ref="BI273" si="813">+BI274+BI275</f>
        <v>0</v>
      </c>
      <c r="BJ273" s="215">
        <f t="shared" ref="BJ273" si="814">+BJ274+BJ275</f>
        <v>0</v>
      </c>
      <c r="BK273" s="215"/>
      <c r="BL273" s="215"/>
      <c r="BM273" s="215"/>
      <c r="BN273" s="215"/>
      <c r="BO273" s="215"/>
      <c r="BP273" s="215"/>
      <c r="BQ273" s="215"/>
      <c r="BR273" s="215"/>
      <c r="BS273" s="215"/>
      <c r="BT273" s="215"/>
      <c r="BU273" s="215"/>
      <c r="BV273" s="215"/>
      <c r="BW273" s="215"/>
      <c r="BX273" s="215"/>
      <c r="BY273" s="215"/>
      <c r="BZ273" s="216">
        <f t="shared" si="642"/>
        <v>0</v>
      </c>
      <c r="CA273" s="224">
        <f t="shared" si="643"/>
        <v>0</v>
      </c>
      <c r="CB273" s="226">
        <f t="shared" si="644"/>
        <v>0</v>
      </c>
      <c r="CC273" s="100"/>
      <c r="CE273" s="88"/>
      <c r="CF273" s="129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79"/>
      <c r="CR273" s="64"/>
      <c r="CS273" s="65"/>
      <c r="CT273" s="1"/>
      <c r="CU273" s="63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29"/>
      <c r="DF273" s="129"/>
      <c r="DG273" s="79"/>
      <c r="DH273" s="64"/>
      <c r="DI273" s="172"/>
      <c r="DJ273" s="1"/>
      <c r="DK273" s="63"/>
      <c r="DL273" s="129"/>
      <c r="DM273" s="129"/>
      <c r="DN273" s="129"/>
      <c r="DO273" s="129"/>
      <c r="DP273" s="129"/>
      <c r="DQ273" s="129"/>
      <c r="DR273" s="129"/>
      <c r="DS273" s="129"/>
      <c r="DT273" s="129"/>
      <c r="DU273" s="129"/>
      <c r="DV273" s="129"/>
      <c r="DW273" s="79"/>
      <c r="DX273" s="79"/>
      <c r="DY273" s="79"/>
      <c r="DZ273" s="64"/>
      <c r="EA273" s="172"/>
      <c r="EB273" s="1"/>
      <c r="EC273" s="63"/>
      <c r="ED273" s="129"/>
      <c r="EE273" s="129"/>
      <c r="EF273" s="129"/>
      <c r="EG273" s="129"/>
      <c r="EH273" s="129"/>
      <c r="EI273" s="129"/>
      <c r="EJ273" s="129"/>
      <c r="EK273" s="129"/>
      <c r="EL273" s="129"/>
      <c r="EM273" s="129"/>
      <c r="EN273" s="64"/>
      <c r="EO273" s="172"/>
      <c r="EP273" s="1"/>
      <c r="EQ273" s="63"/>
      <c r="ER273" s="129"/>
      <c r="ES273" s="129"/>
      <c r="ET273" s="129"/>
      <c r="EU273" s="129"/>
      <c r="EV273" s="129"/>
      <c r="EW273" s="129"/>
      <c r="EX273" s="129"/>
      <c r="EY273" s="129"/>
      <c r="EZ273" s="129"/>
      <c r="FA273" s="129"/>
      <c r="FB273" s="64"/>
      <c r="FC273" s="172"/>
      <c r="FD273" s="172"/>
      <c r="FE273" s="1"/>
      <c r="FF273" s="1"/>
      <c r="FG273" s="20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</row>
    <row r="274" spans="2:174" ht="13.9" customHeight="1" x14ac:dyDescent="0.2">
      <c r="B274" s="33"/>
      <c r="C274" s="127">
        <v>5500</v>
      </c>
      <c r="D274" s="233" t="s">
        <v>460</v>
      </c>
      <c r="E274" s="233"/>
      <c r="F274" s="220">
        <f>SUM(F275:F280)</f>
        <v>0</v>
      </c>
      <c r="G274" s="220">
        <f t="shared" ref="G274" si="815">SUM(G275:G280)</f>
        <v>0</v>
      </c>
      <c r="H274" s="220">
        <f t="shared" ref="H274" si="816">SUM(H275:H280)</f>
        <v>0</v>
      </c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1">
        <f t="shared" si="775"/>
        <v>0</v>
      </c>
      <c r="Y274" s="210">
        <f t="shared" si="776"/>
        <v>0</v>
      </c>
      <c r="Z274" s="212">
        <f t="shared" si="777"/>
        <v>0</v>
      </c>
      <c r="AA274" s="46"/>
      <c r="AC274" s="27"/>
      <c r="AD274" s="130">
        <v>3230</v>
      </c>
      <c r="AE274" s="223" t="s">
        <v>150</v>
      </c>
      <c r="AF274" s="223"/>
      <c r="AG274" s="245">
        <v>0</v>
      </c>
      <c r="AH274" s="245">
        <v>0</v>
      </c>
      <c r="AI274" s="245">
        <v>0</v>
      </c>
      <c r="AJ274" s="245"/>
      <c r="AK274" s="245"/>
      <c r="AL274" s="24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6">
        <f t="shared" si="639"/>
        <v>0</v>
      </c>
      <c r="AZ274" s="224">
        <f t="shared" si="640"/>
        <v>0</v>
      </c>
      <c r="BA274" s="226">
        <f t="shared" si="641"/>
        <v>0</v>
      </c>
      <c r="BB274" s="100"/>
      <c r="BD274" s="27"/>
      <c r="BE274" s="130">
        <v>2233</v>
      </c>
      <c r="BF274" s="223" t="s">
        <v>526</v>
      </c>
      <c r="BG274" s="223"/>
      <c r="BH274" s="245">
        <v>0</v>
      </c>
      <c r="BI274" s="245">
        <v>0</v>
      </c>
      <c r="BJ274" s="245">
        <v>0</v>
      </c>
      <c r="BK274" s="245"/>
      <c r="BL274" s="245"/>
      <c r="BM274" s="245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5"/>
      <c r="BZ274" s="216">
        <f t="shared" si="642"/>
        <v>0</v>
      </c>
      <c r="CA274" s="224">
        <f t="shared" si="643"/>
        <v>0</v>
      </c>
      <c r="CB274" s="226">
        <f t="shared" si="644"/>
        <v>0</v>
      </c>
      <c r="CC274" s="100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75">
        <f>+CY270-DE270</f>
        <v>0</v>
      </c>
      <c r="DF274" s="175">
        <f t="shared" ref="DF274" si="817">+CZ270-DF270</f>
        <v>0</v>
      </c>
      <c r="DG274" s="175">
        <f t="shared" ref="DG274" si="818">+DA270-DG270</f>
        <v>0</v>
      </c>
      <c r="DH274" s="1"/>
      <c r="DI274" s="1"/>
      <c r="DJ274" s="1"/>
      <c r="DK274" s="1"/>
      <c r="DL274" s="20"/>
      <c r="DM274" s="1"/>
      <c r="DN274" s="1"/>
      <c r="DO274" s="1"/>
      <c r="DP274" s="1"/>
      <c r="DQ274" s="1"/>
      <c r="DR274" s="1"/>
      <c r="DS274" s="20"/>
      <c r="DT274" s="1"/>
      <c r="DU274" s="1"/>
      <c r="DV274" s="175">
        <f>+DO228-DP228+DV228-DW228+DV251-DW251</f>
        <v>0</v>
      </c>
      <c r="DW274" s="175"/>
      <c r="DX274" s="175">
        <f>+DQ228-DR228+DX228-DY228+DX251-DY251</f>
        <v>0</v>
      </c>
      <c r="DY274" s="175"/>
      <c r="DZ274" s="1"/>
      <c r="EA274" s="1"/>
      <c r="EB274" s="1"/>
      <c r="EC274" s="1"/>
      <c r="ED274" s="20"/>
      <c r="EE274" s="1"/>
      <c r="EF274" s="1"/>
      <c r="EG274" s="70">
        <f>+EG265-CO257-CO270-CO266</f>
        <v>0</v>
      </c>
      <c r="EH274" s="70">
        <f>+EH265-CP257-CP270-CP266</f>
        <v>0</v>
      </c>
      <c r="EI274" s="20"/>
      <c r="EJ274" s="1"/>
      <c r="EK274" s="1"/>
      <c r="EL274" s="70">
        <f>+EL265-EL264-EL260</f>
        <v>0</v>
      </c>
      <c r="EM274" s="70">
        <f>+EM265-EM264-EM260</f>
        <v>0</v>
      </c>
      <c r="EN274" s="1"/>
      <c r="EO274" s="1"/>
      <c r="EP274" s="1"/>
      <c r="EQ274" s="1"/>
      <c r="ER274" s="20"/>
      <c r="ES274" s="1"/>
      <c r="ET274" s="1"/>
      <c r="EU274" s="175">
        <f>+EU265-CO257-CO270-CO266</f>
        <v>0</v>
      </c>
      <c r="EV274" s="175">
        <f>+EV265-CP257-CP270-CP266</f>
        <v>0</v>
      </c>
      <c r="EW274" s="20"/>
      <c r="EX274" s="1"/>
      <c r="EY274" s="1"/>
      <c r="EZ274" s="252">
        <f>+EZ265-EZ264-EZ260</f>
        <v>0</v>
      </c>
      <c r="FA274" s="252">
        <f>+FA265-FA264-FA260</f>
        <v>0</v>
      </c>
      <c r="FB274" s="1"/>
      <c r="FC274" s="1"/>
      <c r="FD274" s="1"/>
      <c r="FE274" s="1"/>
      <c r="FF274" s="1"/>
      <c r="FG274" s="20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</row>
    <row r="275" spans="2:174" ht="13.9" customHeight="1" x14ac:dyDescent="0.2">
      <c r="B275" s="33"/>
      <c r="C275" s="126">
        <v>5510</v>
      </c>
      <c r="D275" s="234" t="s">
        <v>461</v>
      </c>
      <c r="E275" s="234"/>
      <c r="F275" s="224">
        <v>0</v>
      </c>
      <c r="G275" s="224">
        <v>0</v>
      </c>
      <c r="H275" s="224">
        <v>0</v>
      </c>
      <c r="I275" s="219"/>
      <c r="J275" s="219"/>
      <c r="K275" s="219"/>
      <c r="L275" s="219"/>
      <c r="M275" s="219"/>
      <c r="N275" s="219"/>
      <c r="O275" s="219"/>
      <c r="P275" s="219"/>
      <c r="Q275" s="219"/>
      <c r="R275" s="219"/>
      <c r="S275" s="219"/>
      <c r="T275" s="219"/>
      <c r="U275" s="219"/>
      <c r="V275" s="219"/>
      <c r="W275" s="219"/>
      <c r="X275" s="216">
        <f t="shared" si="775"/>
        <v>0</v>
      </c>
      <c r="Y275" s="224">
        <f t="shared" si="776"/>
        <v>0</v>
      </c>
      <c r="Z275" s="226">
        <f t="shared" si="777"/>
        <v>0</v>
      </c>
      <c r="AA275" s="26"/>
      <c r="AC275" s="27"/>
      <c r="AD275" s="130">
        <v>3240</v>
      </c>
      <c r="AE275" s="247" t="s">
        <v>151</v>
      </c>
      <c r="AF275" s="247"/>
      <c r="AG275" s="245">
        <v>0</v>
      </c>
      <c r="AH275" s="245">
        <v>0</v>
      </c>
      <c r="AI275" s="245">
        <v>0</v>
      </c>
      <c r="AJ275" s="240"/>
      <c r="AK275" s="240"/>
      <c r="AL275" s="240"/>
      <c r="AM275" s="224"/>
      <c r="AN275" s="224"/>
      <c r="AO275" s="224"/>
      <c r="AP275" s="224"/>
      <c r="AQ275" s="224"/>
      <c r="AR275" s="224"/>
      <c r="AS275" s="224"/>
      <c r="AT275" s="224"/>
      <c r="AU275" s="224"/>
      <c r="AV275" s="224"/>
      <c r="AW275" s="224"/>
      <c r="AX275" s="224"/>
      <c r="AY275" s="216">
        <f t="shared" si="639"/>
        <v>0</v>
      </c>
      <c r="AZ275" s="224">
        <f t="shared" si="640"/>
        <v>0</v>
      </c>
      <c r="BA275" s="226">
        <f t="shared" si="641"/>
        <v>0</v>
      </c>
      <c r="BB275" s="100"/>
      <c r="BD275" s="27"/>
      <c r="BE275" s="130">
        <v>2234</v>
      </c>
      <c r="BF275" s="247" t="s">
        <v>527</v>
      </c>
      <c r="BG275" s="247"/>
      <c r="BH275" s="245">
        <v>0</v>
      </c>
      <c r="BI275" s="245">
        <v>0</v>
      </c>
      <c r="BJ275" s="245">
        <v>0</v>
      </c>
      <c r="BK275" s="240"/>
      <c r="BL275" s="240"/>
      <c r="BM275" s="240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16">
        <f t="shared" si="642"/>
        <v>0</v>
      </c>
      <c r="CA275" s="224">
        <f t="shared" si="643"/>
        <v>0</v>
      </c>
      <c r="CB275" s="226">
        <f t="shared" si="644"/>
        <v>0</v>
      </c>
      <c r="CC275" s="100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20"/>
      <c r="DM275" s="1"/>
      <c r="DN275" s="1"/>
      <c r="DO275" s="1"/>
      <c r="DP275" s="1"/>
      <c r="DQ275" s="1"/>
      <c r="DR275" s="1"/>
      <c r="DS275" s="20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20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</row>
    <row r="276" spans="2:174" ht="13.9" customHeight="1" x14ac:dyDescent="0.2">
      <c r="B276" s="33"/>
      <c r="C276" s="126">
        <v>5520</v>
      </c>
      <c r="D276" s="234" t="s">
        <v>51</v>
      </c>
      <c r="E276" s="234"/>
      <c r="F276" s="224">
        <v>0</v>
      </c>
      <c r="G276" s="224">
        <v>0</v>
      </c>
      <c r="H276" s="224">
        <v>0</v>
      </c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16">
        <f t="shared" si="775"/>
        <v>0</v>
      </c>
      <c r="Y276" s="224">
        <f t="shared" si="776"/>
        <v>0</v>
      </c>
      <c r="Z276" s="226">
        <f t="shared" si="777"/>
        <v>0</v>
      </c>
      <c r="AA276" s="26"/>
      <c r="AC276" s="27"/>
      <c r="AD276" s="130">
        <v>3250</v>
      </c>
      <c r="AE276" s="223" t="s">
        <v>508</v>
      </c>
      <c r="AF276" s="223"/>
      <c r="AG276" s="245">
        <v>0</v>
      </c>
      <c r="AH276" s="245">
        <v>0</v>
      </c>
      <c r="AI276" s="245">
        <v>0</v>
      </c>
      <c r="AJ276" s="245"/>
      <c r="AK276" s="245"/>
      <c r="AL276" s="245"/>
      <c r="AM276" s="224"/>
      <c r="AN276" s="224"/>
      <c r="AO276" s="224"/>
      <c r="AP276" s="224"/>
      <c r="AQ276" s="224"/>
      <c r="AR276" s="224"/>
      <c r="AS276" s="224"/>
      <c r="AT276" s="224"/>
      <c r="AU276" s="224"/>
      <c r="AV276" s="224"/>
      <c r="AW276" s="224"/>
      <c r="AX276" s="224"/>
      <c r="AY276" s="216">
        <f t="shared" si="639"/>
        <v>0</v>
      </c>
      <c r="AZ276" s="224">
        <f t="shared" si="640"/>
        <v>0</v>
      </c>
      <c r="BA276" s="226">
        <f t="shared" si="641"/>
        <v>0</v>
      </c>
      <c r="BB276" s="100"/>
      <c r="BD276" s="27"/>
      <c r="BE276" s="130"/>
      <c r="BF276" s="223" t="s">
        <v>528</v>
      </c>
      <c r="BG276" s="223"/>
      <c r="BH276" s="245">
        <v>0</v>
      </c>
      <c r="BI276" s="245">
        <v>0</v>
      </c>
      <c r="BJ276" s="245">
        <v>0</v>
      </c>
      <c r="BK276" s="245"/>
      <c r="BL276" s="245"/>
      <c r="BM276" s="245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16">
        <f t="shared" si="642"/>
        <v>0</v>
      </c>
      <c r="CA276" s="224">
        <f t="shared" si="643"/>
        <v>0</v>
      </c>
      <c r="CB276" s="226">
        <f t="shared" si="644"/>
        <v>0</v>
      </c>
      <c r="CC276" s="100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20"/>
      <c r="DM276" s="1"/>
      <c r="DN276" s="1"/>
      <c r="DO276" s="1"/>
      <c r="DP276" s="1"/>
      <c r="DQ276" s="1"/>
      <c r="DR276" s="1"/>
      <c r="DS276" s="20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20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</row>
    <row r="277" spans="2:174" ht="13.9" customHeight="1" x14ac:dyDescent="0.2">
      <c r="B277" s="33"/>
      <c r="C277" s="126">
        <v>5530</v>
      </c>
      <c r="D277" s="234" t="s">
        <v>462</v>
      </c>
      <c r="E277" s="234"/>
      <c r="F277" s="215">
        <v>0</v>
      </c>
      <c r="G277" s="215">
        <v>0</v>
      </c>
      <c r="H277" s="215">
        <v>0</v>
      </c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6">
        <f t="shared" si="775"/>
        <v>0</v>
      </c>
      <c r="Y277" s="224">
        <f t="shared" si="776"/>
        <v>0</v>
      </c>
      <c r="Z277" s="226">
        <f t="shared" si="777"/>
        <v>0</v>
      </c>
      <c r="AA277" s="26"/>
      <c r="AC277" s="27"/>
      <c r="AD277" s="131">
        <v>3300</v>
      </c>
      <c r="AE277" s="232" t="s">
        <v>509</v>
      </c>
      <c r="AF277" s="232"/>
      <c r="AG277" s="220">
        <f>SUM(AG278:AG279)</f>
        <v>0</v>
      </c>
      <c r="AH277" s="220">
        <f t="shared" ref="AH277" si="819">SUM(AH278:AH279)</f>
        <v>0</v>
      </c>
      <c r="AI277" s="220">
        <f t="shared" ref="AI277" si="820">SUM(AI278:AI279)</f>
        <v>0</v>
      </c>
      <c r="AJ277" s="210"/>
      <c r="AK277" s="210"/>
      <c r="AL277" s="21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1">
        <f t="shared" si="639"/>
        <v>0</v>
      </c>
      <c r="AZ277" s="210">
        <f t="shared" si="640"/>
        <v>0</v>
      </c>
      <c r="BA277" s="212">
        <f t="shared" si="641"/>
        <v>0</v>
      </c>
      <c r="BB277" s="100"/>
      <c r="BD277" s="27"/>
      <c r="BE277" s="131"/>
      <c r="BF277" s="232" t="s">
        <v>517</v>
      </c>
      <c r="BG277" s="232"/>
      <c r="BH277" s="220">
        <f>+BH278+BH281</f>
        <v>0</v>
      </c>
      <c r="BI277" s="220">
        <f t="shared" ref="BI277" si="821">+BI278+BI281</f>
        <v>0</v>
      </c>
      <c r="BJ277" s="220">
        <f t="shared" ref="BJ277" si="822">+BJ278+BJ281</f>
        <v>0</v>
      </c>
      <c r="BK277" s="210"/>
      <c r="BL277" s="210"/>
      <c r="BM277" s="21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  <c r="BZ277" s="221">
        <f t="shared" si="642"/>
        <v>0</v>
      </c>
      <c r="CA277" s="210">
        <f t="shared" si="643"/>
        <v>0</v>
      </c>
      <c r="CB277" s="212">
        <f t="shared" si="644"/>
        <v>0</v>
      </c>
      <c r="CC277" s="100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20"/>
      <c r="DM277" s="1"/>
      <c r="DN277" s="1"/>
      <c r="DO277" s="1"/>
      <c r="DP277" s="1"/>
      <c r="DQ277" s="1"/>
      <c r="DR277" s="1"/>
      <c r="DS277" s="20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20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</row>
    <row r="278" spans="2:174" ht="13.9" customHeight="1" x14ac:dyDescent="0.2">
      <c r="B278" s="33"/>
      <c r="C278" s="126">
        <v>5540</v>
      </c>
      <c r="D278" s="234" t="s">
        <v>463</v>
      </c>
      <c r="E278" s="234"/>
      <c r="F278" s="215">
        <v>0</v>
      </c>
      <c r="G278" s="215">
        <v>0</v>
      </c>
      <c r="H278" s="215">
        <v>0</v>
      </c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6">
        <f t="shared" si="775"/>
        <v>0</v>
      </c>
      <c r="Y278" s="224">
        <f t="shared" si="776"/>
        <v>0</v>
      </c>
      <c r="Z278" s="226">
        <f t="shared" si="777"/>
        <v>0</v>
      </c>
      <c r="AA278" s="26"/>
      <c r="AC278" s="27"/>
      <c r="AD278" s="130">
        <v>3310</v>
      </c>
      <c r="AE278" s="223" t="s">
        <v>510</v>
      </c>
      <c r="AF278" s="223"/>
      <c r="AG278" s="245">
        <v>0</v>
      </c>
      <c r="AH278" s="245">
        <v>0</v>
      </c>
      <c r="AI278" s="245">
        <v>0</v>
      </c>
      <c r="AJ278" s="245"/>
      <c r="AK278" s="245"/>
      <c r="AL278" s="24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6">
        <f t="shared" si="639"/>
        <v>0</v>
      </c>
      <c r="AZ278" s="224">
        <f t="shared" si="640"/>
        <v>0</v>
      </c>
      <c r="BA278" s="226">
        <f t="shared" si="641"/>
        <v>0</v>
      </c>
      <c r="BB278" s="100"/>
      <c r="BD278" s="27"/>
      <c r="BE278" s="130"/>
      <c r="BF278" s="223" t="s">
        <v>217</v>
      </c>
      <c r="BG278" s="223"/>
      <c r="BH278" s="215">
        <f>+BH279+BH280</f>
        <v>0</v>
      </c>
      <c r="BI278" s="215">
        <f t="shared" ref="BI278" si="823">+BI279+BI280</f>
        <v>0</v>
      </c>
      <c r="BJ278" s="215">
        <f t="shared" ref="BJ278" si="824">+BJ279+BJ280</f>
        <v>0</v>
      </c>
      <c r="BK278" s="245"/>
      <c r="BL278" s="245"/>
      <c r="BM278" s="245"/>
      <c r="BN278" s="215"/>
      <c r="BO278" s="215"/>
      <c r="BP278" s="215"/>
      <c r="BQ278" s="215"/>
      <c r="BR278" s="215"/>
      <c r="BS278" s="215"/>
      <c r="BT278" s="215"/>
      <c r="BU278" s="215"/>
      <c r="BV278" s="215"/>
      <c r="BW278" s="215"/>
      <c r="BX278" s="215"/>
      <c r="BY278" s="215"/>
      <c r="BZ278" s="216">
        <f t="shared" si="642"/>
        <v>0</v>
      </c>
      <c r="CA278" s="224">
        <f t="shared" si="643"/>
        <v>0</v>
      </c>
      <c r="CB278" s="226">
        <f t="shared" si="644"/>
        <v>0</v>
      </c>
      <c r="CC278" s="100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20"/>
      <c r="DM278" s="1"/>
      <c r="DN278" s="1"/>
      <c r="DO278" s="1"/>
      <c r="DP278" s="1"/>
      <c r="DQ278" s="1"/>
      <c r="DR278" s="1"/>
      <c r="DS278" s="20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20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</row>
    <row r="279" spans="2:174" ht="13.9" customHeight="1" x14ac:dyDescent="0.2">
      <c r="B279" s="33"/>
      <c r="C279" s="126">
        <v>5550</v>
      </c>
      <c r="D279" s="234" t="s">
        <v>464</v>
      </c>
      <c r="E279" s="234"/>
      <c r="F279" s="215">
        <v>0</v>
      </c>
      <c r="G279" s="215">
        <v>0</v>
      </c>
      <c r="H279" s="215">
        <v>0</v>
      </c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6">
        <f t="shared" si="775"/>
        <v>0</v>
      </c>
      <c r="Y279" s="224">
        <f t="shared" si="776"/>
        <v>0</v>
      </c>
      <c r="Z279" s="226">
        <f t="shared" si="777"/>
        <v>0</v>
      </c>
      <c r="AA279" s="26"/>
      <c r="AC279" s="27"/>
      <c r="AD279" s="130">
        <v>3320</v>
      </c>
      <c r="AE279" s="223" t="s">
        <v>511</v>
      </c>
      <c r="AF279" s="223"/>
      <c r="AG279" s="245">
        <v>0</v>
      </c>
      <c r="AH279" s="245">
        <v>0</v>
      </c>
      <c r="AI279" s="245">
        <v>0</v>
      </c>
      <c r="AJ279" s="245"/>
      <c r="AK279" s="245"/>
      <c r="AL279" s="24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6">
        <f t="shared" si="639"/>
        <v>0</v>
      </c>
      <c r="AZ279" s="224">
        <f t="shared" si="640"/>
        <v>0</v>
      </c>
      <c r="BA279" s="226">
        <f t="shared" si="641"/>
        <v>0</v>
      </c>
      <c r="BB279" s="100"/>
      <c r="BD279" s="27"/>
      <c r="BE279" s="130">
        <v>2131</v>
      </c>
      <c r="BF279" s="223" t="s">
        <v>526</v>
      </c>
      <c r="BG279" s="223"/>
      <c r="BH279" s="245">
        <v>0</v>
      </c>
      <c r="BI279" s="245">
        <v>0</v>
      </c>
      <c r="BJ279" s="245">
        <v>0</v>
      </c>
      <c r="BK279" s="245"/>
      <c r="BL279" s="245"/>
      <c r="BM279" s="245"/>
      <c r="BN279" s="215"/>
      <c r="BO279" s="215"/>
      <c r="BP279" s="215"/>
      <c r="BQ279" s="215"/>
      <c r="BR279" s="215"/>
      <c r="BS279" s="215"/>
      <c r="BT279" s="215"/>
      <c r="BU279" s="215"/>
      <c r="BV279" s="215"/>
      <c r="BW279" s="215"/>
      <c r="BX279" s="215"/>
      <c r="BY279" s="215"/>
      <c r="BZ279" s="216">
        <f t="shared" si="642"/>
        <v>0</v>
      </c>
      <c r="CA279" s="224">
        <f t="shared" si="643"/>
        <v>0</v>
      </c>
      <c r="CB279" s="226">
        <f t="shared" si="644"/>
        <v>0</v>
      </c>
      <c r="CC279" s="100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20"/>
      <c r="DM279" s="1"/>
      <c r="DN279" s="1"/>
      <c r="DO279" s="1"/>
      <c r="DP279" s="1"/>
      <c r="DQ279" s="1"/>
      <c r="DR279" s="1"/>
      <c r="DS279" s="20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20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</row>
    <row r="280" spans="2:174" ht="13.9" customHeight="1" x14ac:dyDescent="0.2">
      <c r="B280" s="33"/>
      <c r="C280" s="126">
        <v>5590</v>
      </c>
      <c r="D280" s="234" t="s">
        <v>465</v>
      </c>
      <c r="E280" s="234"/>
      <c r="F280" s="215">
        <v>0</v>
      </c>
      <c r="G280" s="215">
        <v>0</v>
      </c>
      <c r="H280" s="215">
        <v>0</v>
      </c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6">
        <f t="shared" si="775"/>
        <v>0</v>
      </c>
      <c r="Y280" s="224">
        <f t="shared" si="776"/>
        <v>0</v>
      </c>
      <c r="Z280" s="226">
        <f t="shared" si="777"/>
        <v>0</v>
      </c>
      <c r="AA280" s="26"/>
      <c r="AC280" s="27"/>
      <c r="AD280" s="130"/>
      <c r="AE280" s="214"/>
      <c r="AF280" s="214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6"/>
      <c r="AZ280" s="215"/>
      <c r="BA280" s="217"/>
      <c r="BB280" s="100"/>
      <c r="BD280" s="27"/>
      <c r="BE280" s="130">
        <v>2132</v>
      </c>
      <c r="BF280" s="214" t="s">
        <v>527</v>
      </c>
      <c r="BG280" s="214"/>
      <c r="BH280" s="245">
        <v>0</v>
      </c>
      <c r="BI280" s="245">
        <v>0</v>
      </c>
      <c r="BJ280" s="245">
        <v>0</v>
      </c>
      <c r="BK280" s="215"/>
      <c r="BL280" s="215"/>
      <c r="BM280" s="215"/>
      <c r="BN280" s="215"/>
      <c r="BO280" s="215"/>
      <c r="BP280" s="215"/>
      <c r="BQ280" s="215"/>
      <c r="BR280" s="215"/>
      <c r="BS280" s="215"/>
      <c r="BT280" s="215"/>
      <c r="BU280" s="215"/>
      <c r="BV280" s="215"/>
      <c r="BW280" s="215"/>
      <c r="BX280" s="215"/>
      <c r="BY280" s="215"/>
      <c r="BZ280" s="216">
        <f t="shared" si="642"/>
        <v>0</v>
      </c>
      <c r="CA280" s="215">
        <f t="shared" si="643"/>
        <v>0</v>
      </c>
      <c r="CB280" s="217">
        <f t="shared" si="644"/>
        <v>0</v>
      </c>
      <c r="CC280" s="100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20"/>
      <c r="DM280" s="1"/>
      <c r="DN280" s="1"/>
      <c r="DO280" s="1"/>
      <c r="DP280" s="1"/>
      <c r="DQ280" s="1"/>
      <c r="DR280" s="1"/>
      <c r="DS280" s="20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20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</row>
    <row r="281" spans="2:174" ht="13.9" customHeight="1" x14ac:dyDescent="0.2">
      <c r="B281" s="33"/>
      <c r="C281" s="127">
        <v>5600</v>
      </c>
      <c r="D281" s="233" t="s">
        <v>466</v>
      </c>
      <c r="E281" s="233"/>
      <c r="F281" s="220">
        <f>SUM(F282)</f>
        <v>0</v>
      </c>
      <c r="G281" s="220">
        <f t="shared" ref="G281" si="825">SUM(G282)</f>
        <v>0</v>
      </c>
      <c r="H281" s="220">
        <f t="shared" ref="H281" si="826">SUM(H282)</f>
        <v>0</v>
      </c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1">
        <f t="shared" si="775"/>
        <v>0</v>
      </c>
      <c r="Y281" s="210">
        <f t="shared" si="776"/>
        <v>0</v>
      </c>
      <c r="Z281" s="212">
        <f t="shared" si="777"/>
        <v>0</v>
      </c>
      <c r="AA281" s="26"/>
      <c r="AC281" s="27"/>
      <c r="AD281" s="130"/>
      <c r="AE281" s="214"/>
      <c r="AF281" s="214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6"/>
      <c r="AZ281" s="215"/>
      <c r="BA281" s="217"/>
      <c r="BB281" s="100"/>
      <c r="BD281" s="27"/>
      <c r="BE281" s="130"/>
      <c r="BF281" s="214" t="s">
        <v>529</v>
      </c>
      <c r="BG281" s="214"/>
      <c r="BH281" s="245">
        <v>0</v>
      </c>
      <c r="BI281" s="245">
        <v>0</v>
      </c>
      <c r="BJ281" s="245">
        <v>0</v>
      </c>
      <c r="BK281" s="215"/>
      <c r="BL281" s="215"/>
      <c r="BM281" s="215"/>
      <c r="BN281" s="215"/>
      <c r="BO281" s="215"/>
      <c r="BP281" s="215"/>
      <c r="BQ281" s="215"/>
      <c r="BR281" s="215"/>
      <c r="BS281" s="215"/>
      <c r="BT281" s="215"/>
      <c r="BU281" s="215"/>
      <c r="BV281" s="215"/>
      <c r="BW281" s="215"/>
      <c r="BX281" s="215"/>
      <c r="BY281" s="215"/>
      <c r="BZ281" s="216">
        <f t="shared" si="642"/>
        <v>0</v>
      </c>
      <c r="CA281" s="215">
        <f t="shared" si="643"/>
        <v>0</v>
      </c>
      <c r="CB281" s="217">
        <f t="shared" si="644"/>
        <v>0</v>
      </c>
      <c r="CC281" s="100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20"/>
      <c r="DM281" s="1"/>
      <c r="DN281" s="1"/>
      <c r="DO281" s="1"/>
      <c r="DP281" s="1"/>
      <c r="DQ281" s="1"/>
      <c r="DR281" s="1"/>
      <c r="DS281" s="20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20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</row>
    <row r="282" spans="2:174" ht="13.9" customHeight="1" x14ac:dyDescent="0.2">
      <c r="B282" s="33"/>
      <c r="C282" s="126">
        <v>5610</v>
      </c>
      <c r="D282" s="234" t="s">
        <v>467</v>
      </c>
      <c r="E282" s="234"/>
      <c r="F282" s="224">
        <v>0</v>
      </c>
      <c r="G282" s="224">
        <v>0</v>
      </c>
      <c r="H282" s="224">
        <v>0</v>
      </c>
      <c r="I282" s="219"/>
      <c r="J282" s="219"/>
      <c r="K282" s="219"/>
      <c r="L282" s="219"/>
      <c r="M282" s="219"/>
      <c r="N282" s="219"/>
      <c r="O282" s="219"/>
      <c r="P282" s="219"/>
      <c r="Q282" s="219"/>
      <c r="R282" s="219"/>
      <c r="S282" s="219"/>
      <c r="T282" s="219"/>
      <c r="U282" s="219"/>
      <c r="V282" s="219"/>
      <c r="W282" s="219"/>
      <c r="X282" s="216">
        <f t="shared" si="775"/>
        <v>0</v>
      </c>
      <c r="Y282" s="224">
        <f t="shared" si="776"/>
        <v>0</v>
      </c>
      <c r="Z282" s="226">
        <f t="shared" si="777"/>
        <v>0</v>
      </c>
      <c r="AA282" s="26"/>
      <c r="AC282" s="27"/>
      <c r="AD282" s="130"/>
      <c r="AE282" s="234"/>
      <c r="AF282" s="234"/>
      <c r="AG282" s="215"/>
      <c r="AH282" s="215"/>
      <c r="AI282" s="215"/>
      <c r="AJ282" s="215"/>
      <c r="AK282" s="215"/>
      <c r="AL282" s="215"/>
      <c r="AM282" s="224"/>
      <c r="AN282" s="224"/>
      <c r="AO282" s="224"/>
      <c r="AP282" s="224"/>
      <c r="AQ282" s="224"/>
      <c r="AR282" s="224"/>
      <c r="AS282" s="224"/>
      <c r="AT282" s="224"/>
      <c r="AU282" s="224"/>
      <c r="AV282" s="224"/>
      <c r="AW282" s="224"/>
      <c r="AX282" s="224"/>
      <c r="AY282" s="216"/>
      <c r="AZ282" s="215"/>
      <c r="BA282" s="217"/>
      <c r="BB282" s="100"/>
      <c r="BD282" s="27"/>
      <c r="BE282" s="131"/>
      <c r="BF282" s="233" t="s">
        <v>530</v>
      </c>
      <c r="BG282" s="233"/>
      <c r="BH282" s="220">
        <f>+BH272+BH277</f>
        <v>0</v>
      </c>
      <c r="BI282" s="220">
        <f t="shared" ref="BI282:BJ282" si="827">+BI272+BI277</f>
        <v>0</v>
      </c>
      <c r="BJ282" s="220">
        <f t="shared" si="827"/>
        <v>0</v>
      </c>
      <c r="BK282" s="220"/>
      <c r="BL282" s="220"/>
      <c r="BM282" s="22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  <c r="BZ282" s="221">
        <f t="shared" si="642"/>
        <v>0</v>
      </c>
      <c r="CA282" s="220">
        <f t="shared" si="643"/>
        <v>0</v>
      </c>
      <c r="CB282" s="222">
        <f t="shared" si="644"/>
        <v>0</v>
      </c>
      <c r="CC282" s="100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20"/>
      <c r="DM282" s="1"/>
      <c r="DN282" s="1"/>
      <c r="DO282" s="1"/>
      <c r="DP282" s="1"/>
      <c r="DQ282" s="1"/>
      <c r="DR282" s="1"/>
      <c r="DS282" s="20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20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</row>
    <row r="283" spans="2:174" ht="13.9" customHeight="1" x14ac:dyDescent="0.2">
      <c r="B283" s="33"/>
      <c r="C283" s="127">
        <v>3210</v>
      </c>
      <c r="D283" s="233" t="s">
        <v>468</v>
      </c>
      <c r="E283" s="233"/>
      <c r="F283" s="210">
        <f>+F230-F249</f>
        <v>0</v>
      </c>
      <c r="G283" s="210">
        <f t="shared" ref="G283:H283" si="828">+G230-G249</f>
        <v>0</v>
      </c>
      <c r="H283" s="210">
        <f t="shared" si="828"/>
        <v>0</v>
      </c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21">
        <f t="shared" si="775"/>
        <v>0</v>
      </c>
      <c r="Y283" s="210">
        <f t="shared" si="776"/>
        <v>0</v>
      </c>
      <c r="Z283" s="212">
        <f t="shared" si="777"/>
        <v>0</v>
      </c>
      <c r="AA283" s="26"/>
      <c r="AC283" s="27"/>
      <c r="AD283" s="130"/>
      <c r="AE283" s="230"/>
      <c r="AF283" s="230"/>
      <c r="AG283" s="224"/>
      <c r="AH283" s="224"/>
      <c r="AI283" s="224"/>
      <c r="AJ283" s="224"/>
      <c r="AK283" s="224"/>
      <c r="AL283" s="224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25"/>
      <c r="AZ283" s="224"/>
      <c r="BA283" s="226"/>
      <c r="BB283" s="100"/>
      <c r="BD283" s="27"/>
      <c r="BE283" s="131"/>
      <c r="BF283" s="209" t="s">
        <v>531</v>
      </c>
      <c r="BG283" s="209"/>
      <c r="BH283" s="210">
        <f>+BH260+BH270+BH282</f>
        <v>0</v>
      </c>
      <c r="BI283" s="210">
        <f t="shared" ref="BI283" si="829">+BI260+BI270+BI282</f>
        <v>0</v>
      </c>
      <c r="BJ283" s="210">
        <f t="shared" ref="BJ283" si="830">+BJ260+BJ270+BJ282</f>
        <v>0</v>
      </c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  <c r="BZ283" s="211">
        <f t="shared" si="642"/>
        <v>0</v>
      </c>
      <c r="CA283" s="210">
        <f t="shared" si="643"/>
        <v>0</v>
      </c>
      <c r="CB283" s="212">
        <f t="shared" si="644"/>
        <v>0</v>
      </c>
      <c r="CC283" s="100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20"/>
      <c r="DM283" s="1"/>
      <c r="DN283" s="1"/>
      <c r="DO283" s="1"/>
      <c r="DP283" s="1"/>
      <c r="DQ283" s="1"/>
      <c r="DR283" s="1"/>
      <c r="DS283" s="20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20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</row>
    <row r="284" spans="2:174" ht="13.9" customHeight="1" x14ac:dyDescent="0.2">
      <c r="B284" s="33"/>
      <c r="C284" s="126"/>
      <c r="D284" s="218"/>
      <c r="E284" s="218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6"/>
      <c r="Y284" s="215"/>
      <c r="Z284" s="217"/>
      <c r="AA284" s="26"/>
      <c r="AC284" s="27"/>
      <c r="AD284" s="130"/>
      <c r="AE284" s="213"/>
      <c r="AF284" s="213"/>
      <c r="AG284" s="235"/>
      <c r="AH284" s="235"/>
      <c r="AI284" s="235"/>
      <c r="AJ284" s="235"/>
      <c r="AK284" s="235"/>
      <c r="AL284" s="23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36"/>
      <c r="AZ284" s="235"/>
      <c r="BA284" s="237"/>
      <c r="BB284" s="100"/>
      <c r="BD284" s="27"/>
      <c r="BE284" s="131">
        <v>1110</v>
      </c>
      <c r="BF284" s="213" t="s">
        <v>532</v>
      </c>
      <c r="BG284" s="213"/>
      <c r="BH284" s="235">
        <v>0</v>
      </c>
      <c r="BI284" s="235">
        <v>0</v>
      </c>
      <c r="BJ284" s="235">
        <v>0</v>
      </c>
      <c r="BK284" s="235"/>
      <c r="BL284" s="235"/>
      <c r="BM284" s="235"/>
      <c r="BN284" s="220"/>
      <c r="BO284" s="220"/>
      <c r="BP284" s="220"/>
      <c r="BQ284" s="220"/>
      <c r="BR284" s="220"/>
      <c r="BS284" s="220"/>
      <c r="BT284" s="220"/>
      <c r="BU284" s="220"/>
      <c r="BV284" s="220"/>
      <c r="BW284" s="220"/>
      <c r="BX284" s="220"/>
      <c r="BY284" s="220"/>
      <c r="BZ284" s="236">
        <f t="shared" si="642"/>
        <v>0</v>
      </c>
      <c r="CA284" s="235">
        <f t="shared" si="643"/>
        <v>0</v>
      </c>
      <c r="CB284" s="237">
        <f t="shared" si="644"/>
        <v>0</v>
      </c>
      <c r="CC284" s="100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20"/>
      <c r="DM284" s="1"/>
      <c r="DN284" s="1"/>
      <c r="DO284" s="1"/>
      <c r="DP284" s="1"/>
      <c r="DQ284" s="1"/>
      <c r="DR284" s="1"/>
      <c r="DS284" s="20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20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</row>
    <row r="285" spans="2:174" ht="13.9" customHeight="1" x14ac:dyDescent="0.2">
      <c r="B285" s="33"/>
      <c r="C285" s="126"/>
      <c r="D285" s="214"/>
      <c r="E285" s="214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6"/>
      <c r="Y285" s="215"/>
      <c r="Z285" s="217"/>
      <c r="AA285" s="26"/>
      <c r="AC285" s="27"/>
      <c r="AD285" s="130"/>
      <c r="AE285" s="214"/>
      <c r="AF285" s="214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6"/>
      <c r="AZ285" s="215"/>
      <c r="BA285" s="217"/>
      <c r="BB285" s="100"/>
      <c r="BD285" s="27"/>
      <c r="BE285" s="131">
        <v>1110</v>
      </c>
      <c r="BF285" s="213" t="s">
        <v>533</v>
      </c>
      <c r="BG285" s="213"/>
      <c r="BH285" s="220">
        <v>0</v>
      </c>
      <c r="BI285" s="220">
        <v>0</v>
      </c>
      <c r="BJ285" s="220">
        <v>0</v>
      </c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  <c r="BZ285" s="221">
        <f t="shared" si="642"/>
        <v>0</v>
      </c>
      <c r="CA285" s="220">
        <f t="shared" si="643"/>
        <v>0</v>
      </c>
      <c r="CB285" s="222">
        <f t="shared" si="644"/>
        <v>0</v>
      </c>
      <c r="CC285" s="100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20"/>
      <c r="DM285" s="1"/>
      <c r="DN285" s="1"/>
      <c r="DO285" s="1"/>
      <c r="DP285" s="1"/>
      <c r="DQ285" s="1"/>
      <c r="DR285" s="1"/>
      <c r="DS285" s="20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20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</row>
    <row r="286" spans="2:174" ht="13.9" customHeight="1" x14ac:dyDescent="0.2">
      <c r="B286" s="33"/>
      <c r="C286" s="128"/>
      <c r="D286" s="250"/>
      <c r="E286" s="250"/>
      <c r="F286" s="227"/>
      <c r="G286" s="227"/>
      <c r="H286" s="227"/>
      <c r="I286" s="227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8"/>
      <c r="Y286" s="227"/>
      <c r="Z286" s="229"/>
      <c r="AA286" s="26"/>
      <c r="AC286" s="27"/>
      <c r="AD286" s="132"/>
      <c r="AE286" s="250"/>
      <c r="AF286" s="250"/>
      <c r="AG286" s="241"/>
      <c r="AH286" s="241"/>
      <c r="AI286" s="241"/>
      <c r="AJ286" s="241"/>
      <c r="AK286" s="241"/>
      <c r="AL286" s="241"/>
      <c r="AM286" s="227"/>
      <c r="AN286" s="227"/>
      <c r="AO286" s="227"/>
      <c r="AP286" s="227"/>
      <c r="AQ286" s="227"/>
      <c r="AR286" s="227"/>
      <c r="AS286" s="227"/>
      <c r="AT286" s="227"/>
      <c r="AU286" s="227"/>
      <c r="AV286" s="227"/>
      <c r="AW286" s="227"/>
      <c r="AX286" s="227"/>
      <c r="AY286" s="242"/>
      <c r="AZ286" s="241"/>
      <c r="BA286" s="243"/>
      <c r="BB286" s="100"/>
      <c r="BD286" s="27"/>
      <c r="BE286" s="132"/>
      <c r="BF286" s="250"/>
      <c r="BG286" s="250"/>
      <c r="BH286" s="241"/>
      <c r="BI286" s="241"/>
      <c r="BJ286" s="241"/>
      <c r="BK286" s="241"/>
      <c r="BL286" s="241"/>
      <c r="BM286" s="241"/>
      <c r="BN286" s="227"/>
      <c r="BO286" s="227"/>
      <c r="BP286" s="227"/>
      <c r="BQ286" s="227"/>
      <c r="BR286" s="227"/>
      <c r="BS286" s="227"/>
      <c r="BT286" s="227"/>
      <c r="BU286" s="227"/>
      <c r="BV286" s="227"/>
      <c r="BW286" s="227"/>
      <c r="BX286" s="227"/>
      <c r="BY286" s="227"/>
      <c r="BZ286" s="242"/>
      <c r="CA286" s="241"/>
      <c r="CB286" s="243"/>
      <c r="CC286" s="100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20"/>
      <c r="DM286" s="1"/>
      <c r="DN286" s="1"/>
      <c r="DO286" s="1"/>
      <c r="DP286" s="1"/>
      <c r="DQ286" s="1"/>
      <c r="DR286" s="1"/>
      <c r="DS286" s="20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20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</row>
    <row r="287" spans="2:174" ht="13.9" customHeight="1" thickBot="1" x14ac:dyDescent="0.25">
      <c r="B287" s="88"/>
      <c r="C287" s="129"/>
      <c r="D287" s="318"/>
      <c r="E287" s="318"/>
      <c r="F287" s="199"/>
      <c r="G287" s="199"/>
      <c r="H287" s="199"/>
      <c r="I287" s="199"/>
      <c r="J287" s="199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65"/>
      <c r="AC287" s="88"/>
      <c r="AD287" s="129"/>
      <c r="AE287" s="318"/>
      <c r="AF287" s="318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199"/>
      <c r="AQ287" s="199"/>
      <c r="AR287" s="199"/>
      <c r="AS287" s="199"/>
      <c r="AT287" s="199"/>
      <c r="AU287" s="199"/>
      <c r="AV287" s="199"/>
      <c r="AW287" s="199"/>
      <c r="AX287" s="199"/>
      <c r="AY287" s="199"/>
      <c r="AZ287" s="199"/>
      <c r="BA287" s="199"/>
      <c r="BB287" s="65"/>
      <c r="BD287" s="88"/>
      <c r="BE287" s="129"/>
      <c r="BF287" s="318"/>
      <c r="BG287" s="318"/>
      <c r="BH287" s="199"/>
      <c r="BI287" s="199"/>
      <c r="BJ287" s="199"/>
      <c r="BK287" s="199"/>
      <c r="BL287" s="199"/>
      <c r="BM287" s="199"/>
      <c r="BN287" s="199"/>
      <c r="BO287" s="199"/>
      <c r="BP287" s="199"/>
      <c r="BQ287" s="199"/>
      <c r="BR287" s="199"/>
      <c r="BS287" s="199"/>
      <c r="BT287" s="199"/>
      <c r="BU287" s="199"/>
      <c r="BV287" s="199"/>
      <c r="BW287" s="199"/>
      <c r="BX287" s="199"/>
      <c r="BY287" s="199"/>
      <c r="BZ287" s="199"/>
      <c r="CA287" s="199"/>
      <c r="CB287" s="199"/>
      <c r="CC287" s="65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20"/>
      <c r="DM287" s="1"/>
      <c r="DN287" s="1"/>
      <c r="DO287" s="1"/>
      <c r="DP287" s="1"/>
      <c r="DQ287" s="1"/>
      <c r="DR287" s="1"/>
      <c r="DS287" s="20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20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</row>
    <row r="288" spans="2:174" x14ac:dyDescent="0.2">
      <c r="AY288" s="137">
        <f>+AY253-AY286</f>
        <v>0</v>
      </c>
      <c r="AZ288" s="137"/>
      <c r="BA288" s="137">
        <f>+BA253-BA286</f>
        <v>0</v>
      </c>
      <c r="BZ288" s="137">
        <f>+BZ253-BZ286</f>
        <v>0</v>
      </c>
      <c r="CA288" s="137"/>
      <c r="CB288" s="137">
        <f>+CB253-CB286</f>
        <v>0</v>
      </c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20"/>
      <c r="DM288" s="1"/>
      <c r="DN288" s="1"/>
      <c r="DO288" s="1"/>
      <c r="DP288" s="1"/>
      <c r="DQ288" s="1"/>
      <c r="DR288" s="1"/>
      <c r="DS288" s="20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20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</row>
    <row r="289" spans="2:174" x14ac:dyDescent="0.2"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20"/>
      <c r="DM289" s="1"/>
      <c r="DN289" s="1"/>
      <c r="DO289" s="1"/>
      <c r="DP289" s="1"/>
      <c r="DQ289" s="1"/>
      <c r="DR289" s="1"/>
      <c r="DS289" s="20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20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</row>
    <row r="290" spans="2:174" ht="15" thickBot="1" x14ac:dyDescent="0.25">
      <c r="AC290" s="1"/>
      <c r="AD290" s="20"/>
      <c r="AE290" s="1"/>
      <c r="AF290" s="1"/>
      <c r="AG290" s="1"/>
      <c r="AH290" s="1"/>
      <c r="AI290" s="1"/>
      <c r="AJ290" s="1"/>
      <c r="AK290" s="1"/>
      <c r="AL290" s="1"/>
      <c r="AY290" s="1"/>
      <c r="AZ290" s="1"/>
      <c r="BA290" s="1"/>
      <c r="BB290" s="1"/>
      <c r="BD290" s="1"/>
      <c r="BE290" s="20"/>
      <c r="BF290" s="1"/>
      <c r="BG290" s="1"/>
      <c r="BH290" s="1"/>
      <c r="BI290" s="1"/>
      <c r="BJ290" s="1"/>
      <c r="BK290" s="1"/>
      <c r="BL290" s="1"/>
      <c r="BM290" s="1"/>
      <c r="BZ290" s="1"/>
      <c r="CA290" s="1"/>
      <c r="CB290" s="1"/>
      <c r="CC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20"/>
      <c r="DM290" s="1"/>
      <c r="DN290" s="1"/>
      <c r="DO290" s="1"/>
      <c r="DP290" s="1"/>
      <c r="DQ290" s="1"/>
      <c r="DR290" s="1"/>
      <c r="DS290" s="20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20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</row>
    <row r="291" spans="2:174" x14ac:dyDescent="0.2">
      <c r="B291" s="21"/>
      <c r="C291" s="119"/>
      <c r="D291" s="12"/>
      <c r="E291" s="360" t="s">
        <v>253</v>
      </c>
      <c r="F291" s="360"/>
      <c r="G291" s="360"/>
      <c r="H291" s="360"/>
      <c r="I291" s="360"/>
      <c r="J291" s="360"/>
      <c r="K291" s="360"/>
      <c r="L291" s="360"/>
      <c r="M291" s="360"/>
      <c r="N291" s="360"/>
      <c r="O291" s="360"/>
      <c r="P291" s="360"/>
      <c r="Q291" s="360"/>
      <c r="R291" s="360"/>
      <c r="S291" s="360"/>
      <c r="T291" s="360"/>
      <c r="U291" s="360"/>
      <c r="V291" s="360"/>
      <c r="W291" s="360"/>
      <c r="X291" s="360"/>
      <c r="Y291" s="360"/>
      <c r="Z291" s="360"/>
      <c r="AA291" s="22"/>
      <c r="AC291" s="21"/>
      <c r="AD291" s="119"/>
      <c r="AE291" s="12"/>
      <c r="AF291" s="360" t="s">
        <v>253</v>
      </c>
      <c r="AG291" s="360"/>
      <c r="AH291" s="360"/>
      <c r="AI291" s="360"/>
      <c r="AJ291" s="360"/>
      <c r="AK291" s="360"/>
      <c r="AL291" s="360"/>
      <c r="AM291" s="360"/>
      <c r="AN291" s="360"/>
      <c r="AO291" s="360"/>
      <c r="AP291" s="360"/>
      <c r="AQ291" s="360"/>
      <c r="AR291" s="360"/>
      <c r="AS291" s="360"/>
      <c r="AT291" s="360"/>
      <c r="AU291" s="360"/>
      <c r="AV291" s="360"/>
      <c r="AW291" s="360"/>
      <c r="AX291" s="360"/>
      <c r="AY291" s="360"/>
      <c r="AZ291" s="360"/>
      <c r="BA291" s="360"/>
      <c r="BB291" s="22"/>
      <c r="BD291" s="21"/>
      <c r="BE291" s="119"/>
      <c r="BF291" s="12"/>
      <c r="BG291" s="360" t="s">
        <v>253</v>
      </c>
      <c r="BH291" s="360"/>
      <c r="BI291" s="360"/>
      <c r="BJ291" s="360"/>
      <c r="BK291" s="360"/>
      <c r="BL291" s="360"/>
      <c r="BM291" s="360"/>
      <c r="BN291" s="360"/>
      <c r="BO291" s="360"/>
      <c r="BP291" s="360"/>
      <c r="BQ291" s="360"/>
      <c r="BR291" s="360"/>
      <c r="BS291" s="360"/>
      <c r="BT291" s="360"/>
      <c r="BU291" s="360"/>
      <c r="BV291" s="360"/>
      <c r="BW291" s="360"/>
      <c r="BX291" s="360"/>
      <c r="BY291" s="360"/>
      <c r="BZ291" s="360"/>
      <c r="CA291" s="360"/>
      <c r="CB291" s="360"/>
      <c r="CC291" s="22"/>
      <c r="CE291" s="21"/>
      <c r="CF291" s="119"/>
      <c r="CG291" s="12"/>
      <c r="CH291" s="360" t="s">
        <v>252</v>
      </c>
      <c r="CI291" s="360"/>
      <c r="CJ291" s="360"/>
      <c r="CK291" s="360"/>
      <c r="CL291" s="360"/>
      <c r="CM291" s="360"/>
      <c r="CN291" s="360"/>
      <c r="CO291" s="360"/>
      <c r="CP291" s="193"/>
      <c r="CQ291" s="12"/>
      <c r="CR291" s="12"/>
      <c r="CS291" s="22"/>
      <c r="CT291" s="1"/>
      <c r="CU291" s="23"/>
      <c r="CV291" s="119"/>
      <c r="CW291" s="24"/>
      <c r="CX291" s="315" t="s">
        <v>253</v>
      </c>
      <c r="CY291" s="315"/>
      <c r="CZ291" s="315"/>
      <c r="DA291" s="315"/>
      <c r="DB291" s="315"/>
      <c r="DC291" s="315"/>
      <c r="DD291" s="315"/>
      <c r="DE291" s="315"/>
      <c r="DF291" s="203"/>
      <c r="DG291" s="24"/>
      <c r="DH291" s="24"/>
      <c r="DI291" s="167"/>
      <c r="DJ291" s="1"/>
      <c r="DK291" s="23"/>
      <c r="DL291" s="119"/>
      <c r="DM291" s="24"/>
      <c r="DN291" s="315" t="s">
        <v>253</v>
      </c>
      <c r="DO291" s="315"/>
      <c r="DP291" s="315"/>
      <c r="DQ291" s="315"/>
      <c r="DR291" s="315"/>
      <c r="DS291" s="315"/>
      <c r="DT291" s="315"/>
      <c r="DU291" s="315"/>
      <c r="DV291" s="315"/>
      <c r="DW291" s="24"/>
      <c r="DX291" s="24"/>
      <c r="DY291" s="24"/>
      <c r="DZ291" s="24"/>
      <c r="EA291" s="167"/>
      <c r="EB291" s="1"/>
      <c r="EC291" s="23"/>
      <c r="ED291" s="119"/>
      <c r="EE291" s="24"/>
      <c r="EF291" s="315" t="s">
        <v>253</v>
      </c>
      <c r="EG291" s="315"/>
      <c r="EH291" s="315"/>
      <c r="EI291" s="315"/>
      <c r="EJ291" s="315"/>
      <c r="EK291" s="315"/>
      <c r="EL291" s="315"/>
      <c r="EM291" s="283"/>
      <c r="EN291" s="24"/>
      <c r="EO291" s="167"/>
      <c r="EP291" s="1"/>
      <c r="EQ291" s="23"/>
      <c r="ER291" s="119"/>
      <c r="ES291" s="24"/>
      <c r="ET291" s="315" t="s">
        <v>253</v>
      </c>
      <c r="EU291" s="315"/>
      <c r="EV291" s="315"/>
      <c r="EW291" s="315"/>
      <c r="EX291" s="315"/>
      <c r="EY291" s="315"/>
      <c r="EZ291" s="315"/>
      <c r="FA291" s="283"/>
      <c r="FB291" s="24"/>
      <c r="FC291" s="167"/>
      <c r="FD291" s="167"/>
      <c r="FE291" s="1"/>
      <c r="FF291" s="23"/>
      <c r="FG291" s="119"/>
      <c r="FH291" s="24"/>
      <c r="FI291" s="315" t="s">
        <v>253</v>
      </c>
      <c r="FJ291" s="315"/>
      <c r="FK291" s="315"/>
      <c r="FL291" s="315"/>
      <c r="FM291" s="315"/>
      <c r="FN291" s="24"/>
      <c r="FO291" s="24"/>
      <c r="FP291" s="22"/>
      <c r="FQ291" s="1"/>
      <c r="FR291" s="1"/>
    </row>
    <row r="292" spans="2:174" x14ac:dyDescent="0.2">
      <c r="B292" s="25"/>
      <c r="C292" s="120"/>
      <c r="D292" s="13"/>
      <c r="E292" s="317" t="s">
        <v>2</v>
      </c>
      <c r="F292" s="317"/>
      <c r="G292" s="317"/>
      <c r="H292" s="317"/>
      <c r="I292" s="317"/>
      <c r="J292" s="317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  <c r="U292" s="317"/>
      <c r="V292" s="317"/>
      <c r="W292" s="317"/>
      <c r="X292" s="317"/>
      <c r="Y292" s="317"/>
      <c r="Z292" s="317"/>
      <c r="AA292" s="26"/>
      <c r="AC292" s="25"/>
      <c r="AD292" s="120"/>
      <c r="AE292" s="13"/>
      <c r="AF292" s="317" t="s">
        <v>101</v>
      </c>
      <c r="AG292" s="317"/>
      <c r="AH292" s="317"/>
      <c r="AI292" s="317"/>
      <c r="AJ292" s="317"/>
      <c r="AK292" s="317"/>
      <c r="AL292" s="317"/>
      <c r="AM292" s="317"/>
      <c r="AN292" s="317"/>
      <c r="AO292" s="317"/>
      <c r="AP292" s="317"/>
      <c r="AQ292" s="317"/>
      <c r="AR292" s="317"/>
      <c r="AS292" s="317"/>
      <c r="AT292" s="317"/>
      <c r="AU292" s="317"/>
      <c r="AV292" s="317"/>
      <c r="AW292" s="317"/>
      <c r="AX292" s="317"/>
      <c r="AY292" s="317"/>
      <c r="AZ292" s="317"/>
      <c r="BA292" s="317"/>
      <c r="BB292" s="26"/>
      <c r="BD292" s="25"/>
      <c r="BE292" s="120"/>
      <c r="BF292" s="13"/>
      <c r="BG292" s="317" t="s">
        <v>512</v>
      </c>
      <c r="BH292" s="317"/>
      <c r="BI292" s="317"/>
      <c r="BJ292" s="317"/>
      <c r="BK292" s="317"/>
      <c r="BL292" s="317"/>
      <c r="BM292" s="317"/>
      <c r="BN292" s="317"/>
      <c r="BO292" s="317"/>
      <c r="BP292" s="317"/>
      <c r="BQ292" s="317"/>
      <c r="BR292" s="317"/>
      <c r="BS292" s="317"/>
      <c r="BT292" s="317"/>
      <c r="BU292" s="317"/>
      <c r="BV292" s="317"/>
      <c r="BW292" s="317"/>
      <c r="BX292" s="317"/>
      <c r="BY292" s="317"/>
      <c r="BZ292" s="317"/>
      <c r="CA292" s="317"/>
      <c r="CB292" s="317"/>
      <c r="CC292" s="26"/>
      <c r="CE292" s="25"/>
      <c r="CF292" s="120"/>
      <c r="CG292" s="13"/>
      <c r="CH292" s="317" t="s">
        <v>261</v>
      </c>
      <c r="CI292" s="317"/>
      <c r="CJ292" s="317"/>
      <c r="CK292" s="317"/>
      <c r="CL292" s="317"/>
      <c r="CM292" s="317"/>
      <c r="CN292" s="317"/>
      <c r="CO292" s="317"/>
      <c r="CP292" s="194"/>
      <c r="CQ292" s="13"/>
      <c r="CR292" s="13"/>
      <c r="CS292" s="26"/>
      <c r="CT292" s="1"/>
      <c r="CU292" s="27"/>
      <c r="CV292" s="120"/>
      <c r="CW292" s="13"/>
      <c r="CX292" s="316" t="s">
        <v>262</v>
      </c>
      <c r="CY292" s="316"/>
      <c r="CZ292" s="316"/>
      <c r="DA292" s="316"/>
      <c r="DB292" s="316"/>
      <c r="DC292" s="316"/>
      <c r="DD292" s="316"/>
      <c r="DE292" s="316"/>
      <c r="DF292" s="204"/>
      <c r="DG292" s="13"/>
      <c r="DH292" s="13"/>
      <c r="DI292" s="77"/>
      <c r="DJ292" s="1"/>
      <c r="DK292" s="27"/>
      <c r="DL292" s="120"/>
      <c r="DM292" s="13"/>
      <c r="DN292" s="316" t="s">
        <v>263</v>
      </c>
      <c r="DO292" s="316"/>
      <c r="DP292" s="316"/>
      <c r="DQ292" s="316"/>
      <c r="DR292" s="316"/>
      <c r="DS292" s="316"/>
      <c r="DT292" s="316"/>
      <c r="DU292" s="316"/>
      <c r="DV292" s="316"/>
      <c r="DW292" s="13"/>
      <c r="DX292" s="13"/>
      <c r="DY292" s="13"/>
      <c r="DZ292" s="13"/>
      <c r="EA292" s="77"/>
      <c r="EB292" s="1"/>
      <c r="EC292" s="27"/>
      <c r="ED292" s="120"/>
      <c r="EE292" s="13"/>
      <c r="EF292" s="316" t="s">
        <v>264</v>
      </c>
      <c r="EG292" s="316"/>
      <c r="EH292" s="316"/>
      <c r="EI292" s="316"/>
      <c r="EJ292" s="316"/>
      <c r="EK292" s="316"/>
      <c r="EL292" s="316"/>
      <c r="EM292" s="282"/>
      <c r="EN292" s="13"/>
      <c r="EO292" s="77"/>
      <c r="EP292" s="1"/>
      <c r="EQ292" s="27"/>
      <c r="ER292" s="120"/>
      <c r="ES292" s="13"/>
      <c r="ET292" s="316" t="s">
        <v>264</v>
      </c>
      <c r="EU292" s="316"/>
      <c r="EV292" s="316"/>
      <c r="EW292" s="316"/>
      <c r="EX292" s="316"/>
      <c r="EY292" s="316"/>
      <c r="EZ292" s="316"/>
      <c r="FA292" s="282"/>
      <c r="FB292" s="13"/>
      <c r="FC292" s="77"/>
      <c r="FD292" s="77"/>
      <c r="FE292" s="1"/>
      <c r="FF292" s="27"/>
      <c r="FG292" s="120"/>
      <c r="FH292" s="13"/>
      <c r="FI292" s="316" t="s">
        <v>265</v>
      </c>
      <c r="FJ292" s="316"/>
      <c r="FK292" s="316"/>
      <c r="FL292" s="316"/>
      <c r="FM292" s="316"/>
      <c r="FN292" s="13"/>
      <c r="FO292" s="13"/>
      <c r="FP292" s="26"/>
      <c r="FQ292" s="1"/>
      <c r="FR292" s="1"/>
    </row>
    <row r="293" spans="2:174" x14ac:dyDescent="0.2">
      <c r="B293" s="25"/>
      <c r="C293" s="120"/>
      <c r="D293" s="13"/>
      <c r="E293" s="317" t="s">
        <v>250</v>
      </c>
      <c r="F293" s="317"/>
      <c r="G293" s="317"/>
      <c r="H293" s="317"/>
      <c r="I293" s="317"/>
      <c r="J293" s="317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  <c r="U293" s="317"/>
      <c r="V293" s="317"/>
      <c r="W293" s="317"/>
      <c r="X293" s="317"/>
      <c r="Y293" s="317"/>
      <c r="Z293" s="317"/>
      <c r="AA293" s="26"/>
      <c r="AC293" s="25"/>
      <c r="AD293" s="120"/>
      <c r="AE293" s="13"/>
      <c r="AF293" s="317" t="s">
        <v>251</v>
      </c>
      <c r="AG293" s="317"/>
      <c r="AH293" s="317"/>
      <c r="AI293" s="317"/>
      <c r="AJ293" s="317"/>
      <c r="AK293" s="317"/>
      <c r="AL293" s="317"/>
      <c r="AM293" s="317"/>
      <c r="AN293" s="317"/>
      <c r="AO293" s="317"/>
      <c r="AP293" s="317"/>
      <c r="AQ293" s="317"/>
      <c r="AR293" s="317"/>
      <c r="AS293" s="317"/>
      <c r="AT293" s="317"/>
      <c r="AU293" s="317"/>
      <c r="AV293" s="317"/>
      <c r="AW293" s="317"/>
      <c r="AX293" s="317"/>
      <c r="AY293" s="317"/>
      <c r="AZ293" s="317"/>
      <c r="BA293" s="317"/>
      <c r="BB293" s="26"/>
      <c r="BD293" s="25"/>
      <c r="BE293" s="120"/>
      <c r="BF293" s="13"/>
      <c r="BG293" s="317" t="s">
        <v>251</v>
      </c>
      <c r="BH293" s="317"/>
      <c r="BI293" s="317"/>
      <c r="BJ293" s="317"/>
      <c r="BK293" s="317"/>
      <c r="BL293" s="317"/>
      <c r="BM293" s="317"/>
      <c r="BN293" s="317"/>
      <c r="BO293" s="317"/>
      <c r="BP293" s="317"/>
      <c r="BQ293" s="317"/>
      <c r="BR293" s="317"/>
      <c r="BS293" s="317"/>
      <c r="BT293" s="317"/>
      <c r="BU293" s="317"/>
      <c r="BV293" s="317"/>
      <c r="BW293" s="317"/>
      <c r="BX293" s="317"/>
      <c r="BY293" s="317"/>
      <c r="BZ293" s="317"/>
      <c r="CA293" s="317"/>
      <c r="CB293" s="317"/>
      <c r="CC293" s="26"/>
      <c r="CE293" s="25"/>
      <c r="CF293" s="120"/>
      <c r="CG293" s="13"/>
      <c r="CH293" s="317" t="s">
        <v>250</v>
      </c>
      <c r="CI293" s="317"/>
      <c r="CJ293" s="317"/>
      <c r="CK293" s="317"/>
      <c r="CL293" s="317"/>
      <c r="CM293" s="317"/>
      <c r="CN293" s="317"/>
      <c r="CO293" s="317"/>
      <c r="CP293" s="194"/>
      <c r="CQ293" s="13"/>
      <c r="CR293" s="13"/>
      <c r="CS293" s="26"/>
      <c r="CT293" s="1"/>
      <c r="CU293" s="27"/>
      <c r="CV293" s="120"/>
      <c r="CW293" s="13"/>
      <c r="CX293" s="316" t="s">
        <v>251</v>
      </c>
      <c r="CY293" s="316"/>
      <c r="CZ293" s="316"/>
      <c r="DA293" s="316"/>
      <c r="DB293" s="316"/>
      <c r="DC293" s="316"/>
      <c r="DD293" s="316"/>
      <c r="DE293" s="316"/>
      <c r="DF293" s="204"/>
      <c r="DG293" s="13"/>
      <c r="DH293" s="13"/>
      <c r="DI293" s="77"/>
      <c r="DJ293" s="1"/>
      <c r="DK293" s="27"/>
      <c r="DL293" s="120"/>
      <c r="DM293" s="13"/>
      <c r="DN293" s="317" t="s">
        <v>250</v>
      </c>
      <c r="DO293" s="317"/>
      <c r="DP293" s="317"/>
      <c r="DQ293" s="317"/>
      <c r="DR293" s="317"/>
      <c r="DS293" s="317"/>
      <c r="DT293" s="317"/>
      <c r="DU293" s="317"/>
      <c r="DV293" s="317"/>
      <c r="DW293" s="13"/>
      <c r="DX293" s="13"/>
      <c r="DY293" s="13"/>
      <c r="DZ293" s="13"/>
      <c r="EA293" s="77"/>
      <c r="EB293" s="1"/>
      <c r="EC293" s="27"/>
      <c r="ED293" s="120"/>
      <c r="EE293" s="13"/>
      <c r="EF293" s="317" t="s">
        <v>250</v>
      </c>
      <c r="EG293" s="317"/>
      <c r="EH293" s="317"/>
      <c r="EI293" s="317"/>
      <c r="EJ293" s="317"/>
      <c r="EK293" s="317"/>
      <c r="EL293" s="317"/>
      <c r="EM293" s="280"/>
      <c r="EN293" s="13"/>
      <c r="EO293" s="77"/>
      <c r="EP293" s="1"/>
      <c r="EQ293" s="27"/>
      <c r="ER293" s="120"/>
      <c r="ES293" s="13"/>
      <c r="ET293" s="317" t="s">
        <v>250</v>
      </c>
      <c r="EU293" s="317"/>
      <c r="EV293" s="317"/>
      <c r="EW293" s="317"/>
      <c r="EX293" s="317"/>
      <c r="EY293" s="317"/>
      <c r="EZ293" s="317"/>
      <c r="FA293" s="280"/>
      <c r="FB293" s="13"/>
      <c r="FC293" s="77"/>
      <c r="FD293" s="77"/>
      <c r="FE293" s="1"/>
      <c r="FF293" s="27"/>
      <c r="FG293" s="120"/>
      <c r="FH293" s="13"/>
      <c r="FI293" s="316" t="s">
        <v>257</v>
      </c>
      <c r="FJ293" s="316"/>
      <c r="FK293" s="316"/>
      <c r="FL293" s="316"/>
      <c r="FM293" s="316"/>
      <c r="FN293" s="13"/>
      <c r="FO293" s="13"/>
      <c r="FP293" s="26"/>
      <c r="FQ293" s="1"/>
      <c r="FR293" s="1"/>
    </row>
    <row r="294" spans="2:174" x14ac:dyDescent="0.2">
      <c r="B294" s="25"/>
      <c r="C294" s="120"/>
      <c r="D294" s="13"/>
      <c r="E294" s="317" t="s">
        <v>3</v>
      </c>
      <c r="F294" s="317"/>
      <c r="G294" s="317"/>
      <c r="H294" s="317"/>
      <c r="I294" s="317"/>
      <c r="J294" s="317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  <c r="U294" s="317"/>
      <c r="V294" s="317"/>
      <c r="W294" s="317"/>
      <c r="X294" s="317"/>
      <c r="Y294" s="317"/>
      <c r="Z294" s="317"/>
      <c r="AA294" s="26"/>
      <c r="AC294" s="25"/>
      <c r="AD294" s="120"/>
      <c r="AE294" s="13"/>
      <c r="AF294" s="317" t="s">
        <v>3</v>
      </c>
      <c r="AG294" s="317"/>
      <c r="AH294" s="317"/>
      <c r="AI294" s="317"/>
      <c r="AJ294" s="317"/>
      <c r="AK294" s="317"/>
      <c r="AL294" s="317"/>
      <c r="AM294" s="317"/>
      <c r="AN294" s="317"/>
      <c r="AO294" s="317"/>
      <c r="AP294" s="317"/>
      <c r="AQ294" s="317"/>
      <c r="AR294" s="317"/>
      <c r="AS294" s="317"/>
      <c r="AT294" s="317"/>
      <c r="AU294" s="317"/>
      <c r="AV294" s="317"/>
      <c r="AW294" s="317"/>
      <c r="AX294" s="317"/>
      <c r="AY294" s="317"/>
      <c r="AZ294" s="317"/>
      <c r="BA294" s="317"/>
      <c r="BB294" s="26"/>
      <c r="BD294" s="25"/>
      <c r="BE294" s="120"/>
      <c r="BF294" s="13"/>
      <c r="BG294" s="317" t="s">
        <v>3</v>
      </c>
      <c r="BH294" s="317"/>
      <c r="BI294" s="317"/>
      <c r="BJ294" s="317"/>
      <c r="BK294" s="317"/>
      <c r="BL294" s="317"/>
      <c r="BM294" s="317"/>
      <c r="BN294" s="317"/>
      <c r="BO294" s="317"/>
      <c r="BP294" s="317"/>
      <c r="BQ294" s="317"/>
      <c r="BR294" s="317"/>
      <c r="BS294" s="317"/>
      <c r="BT294" s="317"/>
      <c r="BU294" s="317"/>
      <c r="BV294" s="317"/>
      <c r="BW294" s="317"/>
      <c r="BX294" s="317"/>
      <c r="BY294" s="317"/>
      <c r="BZ294" s="317"/>
      <c r="CA294" s="317"/>
      <c r="CB294" s="317"/>
      <c r="CC294" s="26"/>
      <c r="CE294" s="25"/>
      <c r="CF294" s="120"/>
      <c r="CG294" s="13"/>
      <c r="CH294" s="317" t="s">
        <v>3</v>
      </c>
      <c r="CI294" s="317"/>
      <c r="CJ294" s="317"/>
      <c r="CK294" s="317"/>
      <c r="CL294" s="317"/>
      <c r="CM294" s="317"/>
      <c r="CN294" s="317"/>
      <c r="CO294" s="317"/>
      <c r="CP294" s="194"/>
      <c r="CQ294" s="13"/>
      <c r="CR294" s="13"/>
      <c r="CS294" s="26"/>
      <c r="CT294" s="1"/>
      <c r="CU294" s="27"/>
      <c r="CV294" s="120"/>
      <c r="CW294" s="29"/>
      <c r="CX294" s="309" t="s">
        <v>3</v>
      </c>
      <c r="CY294" s="309"/>
      <c r="CZ294" s="309"/>
      <c r="DA294" s="309"/>
      <c r="DB294" s="309"/>
      <c r="DC294" s="309"/>
      <c r="DD294" s="309"/>
      <c r="DE294" s="309"/>
      <c r="DF294" s="205"/>
      <c r="DG294" s="29"/>
      <c r="DH294" s="29"/>
      <c r="DI294" s="77"/>
      <c r="DJ294" s="1"/>
      <c r="DK294" s="27"/>
      <c r="DL294" s="120"/>
      <c r="DM294" s="29"/>
      <c r="DN294" s="309" t="s">
        <v>3</v>
      </c>
      <c r="DO294" s="309"/>
      <c r="DP294" s="309"/>
      <c r="DQ294" s="309"/>
      <c r="DR294" s="309"/>
      <c r="DS294" s="309"/>
      <c r="DT294" s="309"/>
      <c r="DU294" s="309"/>
      <c r="DV294" s="309"/>
      <c r="DW294" s="29"/>
      <c r="DX294" s="29"/>
      <c r="DY294" s="29"/>
      <c r="DZ294" s="29"/>
      <c r="EA294" s="77"/>
      <c r="EB294" s="1"/>
      <c r="EC294" s="27"/>
      <c r="ED294" s="120"/>
      <c r="EE294" s="29"/>
      <c r="EF294" s="309" t="s">
        <v>3</v>
      </c>
      <c r="EG294" s="309"/>
      <c r="EH294" s="309"/>
      <c r="EI294" s="309"/>
      <c r="EJ294" s="309"/>
      <c r="EK294" s="309"/>
      <c r="EL294" s="309"/>
      <c r="EM294" s="281"/>
      <c r="EN294" s="29"/>
      <c r="EO294" s="77"/>
      <c r="EP294" s="1"/>
      <c r="EQ294" s="27"/>
      <c r="ER294" s="120"/>
      <c r="ES294" s="29"/>
      <c r="ET294" s="309" t="s">
        <v>3</v>
      </c>
      <c r="EU294" s="309"/>
      <c r="EV294" s="309"/>
      <c r="EW294" s="309"/>
      <c r="EX294" s="309"/>
      <c r="EY294" s="309"/>
      <c r="EZ294" s="309"/>
      <c r="FA294" s="281"/>
      <c r="FB294" s="29"/>
      <c r="FC294" s="77"/>
      <c r="FD294" s="77"/>
      <c r="FE294" s="1"/>
      <c r="FF294" s="27"/>
      <c r="FG294" s="120"/>
      <c r="FH294" s="13"/>
      <c r="FI294" s="316" t="s">
        <v>227</v>
      </c>
      <c r="FJ294" s="316"/>
      <c r="FK294" s="316"/>
      <c r="FL294" s="316"/>
      <c r="FM294" s="316"/>
      <c r="FN294" s="13"/>
      <c r="FO294" s="13"/>
      <c r="FP294" s="26"/>
      <c r="FQ294" s="1"/>
      <c r="FR294" s="1"/>
    </row>
    <row r="295" spans="2:174" x14ac:dyDescent="0.2">
      <c r="B295" s="30"/>
      <c r="C295" s="121"/>
      <c r="D295" s="194"/>
      <c r="E295" s="204"/>
      <c r="F295" s="204"/>
      <c r="G295" s="204"/>
      <c r="H295" s="204"/>
      <c r="I295" s="115"/>
      <c r="J295" s="204"/>
      <c r="K295" s="115"/>
      <c r="L295" s="115"/>
      <c r="M295" s="204"/>
      <c r="N295" s="115"/>
      <c r="O295" s="115"/>
      <c r="P295" s="204"/>
      <c r="Q295" s="115"/>
      <c r="R295" s="115"/>
      <c r="S295" s="204"/>
      <c r="T295" s="115"/>
      <c r="U295" s="115"/>
      <c r="V295" s="204"/>
      <c r="W295" s="115"/>
      <c r="X295" s="115"/>
      <c r="Y295" s="204"/>
      <c r="Z295" s="115"/>
      <c r="AA295" s="26"/>
      <c r="AC295" s="30"/>
      <c r="AD295" s="121"/>
      <c r="AE295" s="194"/>
      <c r="AF295" s="204"/>
      <c r="AG295" s="204"/>
      <c r="AH295" s="204"/>
      <c r="AI295" s="204"/>
      <c r="AJ295" s="204"/>
      <c r="AK295" s="204"/>
      <c r="AL295" s="204"/>
      <c r="AM295" s="204"/>
      <c r="AN295" s="204"/>
      <c r="AO295" s="204"/>
      <c r="AP295" s="204"/>
      <c r="AQ295" s="204"/>
      <c r="AR295" s="204"/>
      <c r="AS295" s="204"/>
      <c r="AT295" s="204"/>
      <c r="AU295" s="204"/>
      <c r="AV295" s="204"/>
      <c r="AW295" s="204"/>
      <c r="AX295" s="204"/>
      <c r="AY295" s="204"/>
      <c r="AZ295" s="204"/>
      <c r="BA295" s="204"/>
      <c r="BB295" s="26"/>
      <c r="BD295" s="30"/>
      <c r="BE295" s="121"/>
      <c r="BF295" s="19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  <c r="BZ295" s="204"/>
      <c r="CA295" s="204"/>
      <c r="CB295" s="204"/>
      <c r="CC295" s="26"/>
      <c r="CE295" s="30"/>
      <c r="CF295" s="121"/>
      <c r="CG295" s="113"/>
      <c r="CH295" s="115"/>
      <c r="CI295" s="115"/>
      <c r="CJ295" s="115"/>
      <c r="CK295" s="204"/>
      <c r="CL295" s="140"/>
      <c r="CM295" s="115"/>
      <c r="CN295" s="115"/>
      <c r="CO295" s="8"/>
      <c r="CP295" s="8"/>
      <c r="CQ295" s="8"/>
      <c r="CR295" s="8"/>
      <c r="CS295" s="26"/>
      <c r="CT295" s="1"/>
      <c r="CU295" s="27"/>
      <c r="CV295" s="120"/>
      <c r="CW295" s="29"/>
      <c r="CX295" s="114"/>
      <c r="CY295" s="114"/>
      <c r="CZ295" s="205"/>
      <c r="DA295" s="114"/>
      <c r="DB295" s="146"/>
      <c r="DC295" s="114"/>
      <c r="DD295" s="114"/>
      <c r="DE295" s="114"/>
      <c r="DF295" s="205"/>
      <c r="DG295" s="29"/>
      <c r="DH295" s="29"/>
      <c r="DI295" s="77"/>
      <c r="DJ295" s="1"/>
      <c r="DK295" s="27"/>
      <c r="DL295" s="120"/>
      <c r="DM295" s="29"/>
      <c r="DN295" s="114"/>
      <c r="DO295" s="114"/>
      <c r="DP295" s="114"/>
      <c r="DQ295" s="205"/>
      <c r="DR295" s="205"/>
      <c r="DS295" s="146"/>
      <c r="DT295" s="114"/>
      <c r="DU295" s="114"/>
      <c r="DV295" s="114"/>
      <c r="DW295" s="29"/>
      <c r="DX295" s="29"/>
      <c r="DY295" s="29"/>
      <c r="DZ295" s="29"/>
      <c r="EA295" s="77"/>
      <c r="EB295" s="1"/>
      <c r="EC295" s="27"/>
      <c r="ED295" s="120"/>
      <c r="EE295" s="29"/>
      <c r="EF295" s="281"/>
      <c r="EG295" s="281"/>
      <c r="EH295" s="281"/>
      <c r="EI295" s="146"/>
      <c r="EJ295" s="281"/>
      <c r="EK295" s="281"/>
      <c r="EL295" s="281"/>
      <c r="EM295" s="281"/>
      <c r="EN295" s="29"/>
      <c r="EO295" s="77"/>
      <c r="EP295" s="1"/>
      <c r="EQ295" s="27"/>
      <c r="ER295" s="120"/>
      <c r="ES295" s="29"/>
      <c r="ET295" s="281"/>
      <c r="EU295" s="281"/>
      <c r="EV295" s="281"/>
      <c r="EW295" s="146"/>
      <c r="EX295" s="281"/>
      <c r="EY295" s="281"/>
      <c r="EZ295" s="281"/>
      <c r="FA295" s="281"/>
      <c r="FB295" s="29"/>
      <c r="FC295" s="77"/>
      <c r="FD295" s="77"/>
      <c r="FE295" s="1"/>
      <c r="FF295" s="27"/>
      <c r="FG295" s="151"/>
      <c r="FH295" s="14"/>
      <c r="FI295" s="342"/>
      <c r="FJ295" s="342"/>
      <c r="FK295" s="342"/>
      <c r="FL295" s="342"/>
      <c r="FM295" s="342"/>
      <c r="FN295" s="342"/>
      <c r="FO295" s="342"/>
      <c r="FP295" s="26"/>
      <c r="FQ295" s="1"/>
      <c r="FR295" s="1"/>
    </row>
    <row r="296" spans="2:174" x14ac:dyDescent="0.2">
      <c r="B296" s="30"/>
      <c r="C296" s="121"/>
      <c r="D296" s="14" t="s">
        <v>4</v>
      </c>
      <c r="E296" s="343" t="s">
        <v>403</v>
      </c>
      <c r="F296" s="343"/>
      <c r="G296" s="343"/>
      <c r="H296" s="343"/>
      <c r="I296" s="343"/>
      <c r="J296" s="343"/>
      <c r="K296" s="343"/>
      <c r="L296" s="343"/>
      <c r="M296" s="343"/>
      <c r="N296" s="343"/>
      <c r="O296" s="343"/>
      <c r="P296" s="343"/>
      <c r="Q296" s="343"/>
      <c r="R296" s="343"/>
      <c r="S296" s="343"/>
      <c r="T296" s="343"/>
      <c r="U296" s="343"/>
      <c r="V296" s="343"/>
      <c r="W296" s="343"/>
      <c r="X296" s="343"/>
      <c r="Y296" s="343"/>
      <c r="Z296" s="343"/>
      <c r="AA296" s="26"/>
      <c r="AC296" s="30"/>
      <c r="AD296" s="121"/>
      <c r="AE296" s="14" t="s">
        <v>4</v>
      </c>
      <c r="AF296" s="310" t="str">
        <f>+E296</f>
        <v>3.2.3.0.0 Entidades Paraestatales Empresariales Financieras No Monetarias Con Participacion Estatal Mayoritaria</v>
      </c>
      <c r="AG296" s="310"/>
      <c r="AH296" s="310"/>
      <c r="AI296" s="310"/>
      <c r="AJ296" s="310"/>
      <c r="AK296" s="310"/>
      <c r="AL296" s="310"/>
      <c r="AM296" s="310"/>
      <c r="AN296" s="310"/>
      <c r="AO296" s="310"/>
      <c r="AP296" s="310"/>
      <c r="AQ296" s="310"/>
      <c r="AR296" s="310"/>
      <c r="AS296" s="310"/>
      <c r="AT296" s="310"/>
      <c r="AU296" s="310"/>
      <c r="AV296" s="310"/>
      <c r="AW296" s="310"/>
      <c r="AX296" s="310"/>
      <c r="AY296" s="310"/>
      <c r="AZ296" s="310"/>
      <c r="BA296" s="310"/>
      <c r="BB296" s="26"/>
      <c r="BD296" s="30"/>
      <c r="BE296" s="121"/>
      <c r="BF296" s="14" t="s">
        <v>4</v>
      </c>
      <c r="BG296" s="310" t="str">
        <f>+AF296</f>
        <v>3.2.3.0.0 Entidades Paraestatales Empresariales Financieras No Monetarias Con Participacion Estatal Mayoritaria</v>
      </c>
      <c r="BH296" s="310"/>
      <c r="BI296" s="310"/>
      <c r="BJ296" s="310"/>
      <c r="BK296" s="310"/>
      <c r="BL296" s="310"/>
      <c r="BM296" s="310"/>
      <c r="BN296" s="310"/>
      <c r="BO296" s="310"/>
      <c r="BP296" s="310"/>
      <c r="BQ296" s="310"/>
      <c r="BR296" s="310"/>
      <c r="BS296" s="310"/>
      <c r="BT296" s="310"/>
      <c r="BU296" s="310"/>
      <c r="BV296" s="310"/>
      <c r="BW296" s="310"/>
      <c r="BX296" s="310"/>
      <c r="BY296" s="310"/>
      <c r="BZ296" s="310"/>
      <c r="CA296" s="310"/>
      <c r="CB296" s="310"/>
      <c r="CC296" s="26"/>
      <c r="CE296" s="30"/>
      <c r="CF296" s="121"/>
      <c r="CG296" s="14" t="s">
        <v>4</v>
      </c>
      <c r="CH296" s="310" t="str">
        <f>+E296</f>
        <v>3.2.3.0.0 Entidades Paraestatales Empresariales Financieras No Monetarias Con Participacion Estatal Mayoritaria</v>
      </c>
      <c r="CI296" s="310"/>
      <c r="CJ296" s="310"/>
      <c r="CK296" s="310"/>
      <c r="CL296" s="310"/>
      <c r="CM296" s="310"/>
      <c r="CN296" s="310"/>
      <c r="CO296" s="310"/>
      <c r="CP296" s="310"/>
      <c r="CQ296" s="310"/>
      <c r="CR296" s="8"/>
      <c r="CS296" s="26"/>
      <c r="CT296" s="1"/>
      <c r="CU296" s="27"/>
      <c r="CV296" s="151"/>
      <c r="CW296" s="14" t="s">
        <v>4</v>
      </c>
      <c r="CX296" s="310" t="str">
        <f>+E296</f>
        <v>3.2.3.0.0 Entidades Paraestatales Empresariales Financieras No Monetarias Con Participacion Estatal Mayoritaria</v>
      </c>
      <c r="CY296" s="310"/>
      <c r="CZ296" s="310"/>
      <c r="DA296" s="310"/>
      <c r="DB296" s="310"/>
      <c r="DC296" s="310"/>
      <c r="DD296" s="310"/>
      <c r="DE296" s="310"/>
      <c r="DF296" s="310"/>
      <c r="DG296" s="310"/>
      <c r="DH296" s="8"/>
      <c r="DI296" s="77"/>
      <c r="DJ296" s="1"/>
      <c r="DK296" s="27"/>
      <c r="DL296" s="151"/>
      <c r="DM296" s="14" t="s">
        <v>4</v>
      </c>
      <c r="DN296" s="310" t="str">
        <f>+E296</f>
        <v>3.2.3.0.0 Entidades Paraestatales Empresariales Financieras No Monetarias Con Participacion Estatal Mayoritaria</v>
      </c>
      <c r="DO296" s="310"/>
      <c r="DP296" s="310"/>
      <c r="DQ296" s="310"/>
      <c r="DR296" s="310"/>
      <c r="DS296" s="310"/>
      <c r="DT296" s="310"/>
      <c r="DU296" s="310"/>
      <c r="DV296" s="310"/>
      <c r="DW296" s="310"/>
      <c r="DX296" s="249"/>
      <c r="DY296" s="249"/>
      <c r="DZ296" s="8"/>
      <c r="EA296" s="77"/>
      <c r="EB296" s="1"/>
      <c r="EC296" s="27"/>
      <c r="ED296" s="151"/>
      <c r="EE296" s="14" t="s">
        <v>4</v>
      </c>
      <c r="EF296" s="310" t="str">
        <f>+E296</f>
        <v>3.2.3.0.0 Entidades Paraestatales Empresariales Financieras No Monetarias Con Participacion Estatal Mayoritaria</v>
      </c>
      <c r="EG296" s="310"/>
      <c r="EH296" s="310"/>
      <c r="EI296" s="310"/>
      <c r="EJ296" s="310"/>
      <c r="EK296" s="310"/>
      <c r="EL296" s="310"/>
      <c r="EM296" s="310"/>
      <c r="EN296" s="8"/>
      <c r="EO296" s="77"/>
      <c r="EP296" s="1"/>
      <c r="EQ296" s="27"/>
      <c r="ER296" s="151"/>
      <c r="ES296" s="14" t="s">
        <v>4</v>
      </c>
      <c r="ET296" s="310" t="str">
        <f>+E296</f>
        <v>3.2.3.0.0 Entidades Paraestatales Empresariales Financieras No Monetarias Con Participacion Estatal Mayoritaria</v>
      </c>
      <c r="EU296" s="310"/>
      <c r="EV296" s="310"/>
      <c r="EW296" s="310"/>
      <c r="EX296" s="310"/>
      <c r="EY296" s="310"/>
      <c r="EZ296" s="310"/>
      <c r="FA296" s="310"/>
      <c r="FB296" s="8"/>
      <c r="FC296" s="77"/>
      <c r="FD296" s="77"/>
      <c r="FE296" s="1"/>
      <c r="FF296" s="27"/>
      <c r="FG296" s="151"/>
      <c r="FH296" s="14" t="s">
        <v>4</v>
      </c>
      <c r="FI296" s="310" t="str">
        <f>+EF296</f>
        <v>3.2.3.0.0 Entidades Paraestatales Empresariales Financieras No Monetarias Con Participacion Estatal Mayoritaria</v>
      </c>
      <c r="FJ296" s="310"/>
      <c r="FK296" s="310"/>
      <c r="FL296" s="310"/>
      <c r="FM296" s="310"/>
      <c r="FN296" s="32"/>
      <c r="FO296" s="32"/>
      <c r="FP296" s="26"/>
      <c r="FQ296" s="1"/>
      <c r="FR296" s="1"/>
    </row>
    <row r="297" spans="2:174" x14ac:dyDescent="0.2">
      <c r="B297" s="33"/>
      <c r="C297" s="122"/>
      <c r="D297" s="15"/>
      <c r="E297" s="15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26"/>
      <c r="AC297" s="33"/>
      <c r="AD297" s="122"/>
      <c r="AE297" s="15"/>
      <c r="AF297" s="15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26"/>
      <c r="BD297" s="33"/>
      <c r="BE297" s="122"/>
      <c r="BF297" s="15"/>
      <c r="BG297" s="15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26"/>
      <c r="CE297" s="33"/>
      <c r="CF297" s="122"/>
      <c r="CG297" s="15"/>
      <c r="CH297" s="15"/>
      <c r="CI297" s="34"/>
      <c r="CJ297" s="34"/>
      <c r="CK297" s="34"/>
      <c r="CL297" s="141"/>
      <c r="CM297" s="6"/>
      <c r="CN297" s="6"/>
      <c r="CO297" s="8"/>
      <c r="CP297" s="8"/>
      <c r="CQ297" s="8"/>
      <c r="CR297" s="8"/>
      <c r="CS297" s="26"/>
      <c r="CT297" s="1"/>
      <c r="CU297" s="27"/>
      <c r="CV297" s="152"/>
      <c r="CW297" s="29"/>
      <c r="CX297" s="29"/>
      <c r="CY297" s="29"/>
      <c r="CZ297" s="29"/>
      <c r="DA297" s="29"/>
      <c r="DB297" s="147"/>
      <c r="DC297" s="29"/>
      <c r="DD297" s="29"/>
      <c r="DE297" s="29"/>
      <c r="DF297" s="29"/>
      <c r="DG297" s="29"/>
      <c r="DH297" s="8"/>
      <c r="DI297" s="77"/>
      <c r="DJ297" s="1"/>
      <c r="DK297" s="27"/>
      <c r="DL297" s="152"/>
      <c r="DM297" s="29"/>
      <c r="DN297" s="29"/>
      <c r="DO297" s="29"/>
      <c r="DP297" s="29"/>
      <c r="DQ297" s="29"/>
      <c r="DR297" s="29"/>
      <c r="DS297" s="147"/>
      <c r="DT297" s="29"/>
      <c r="DU297" s="29"/>
      <c r="DV297" s="29"/>
      <c r="DW297" s="29"/>
      <c r="DX297" s="29"/>
      <c r="DY297" s="29"/>
      <c r="DZ297" s="8"/>
      <c r="EA297" s="77"/>
      <c r="EB297" s="1"/>
      <c r="EC297" s="27"/>
      <c r="ED297" s="154"/>
      <c r="EE297" s="35"/>
      <c r="EF297" s="2"/>
      <c r="EG297" s="36"/>
      <c r="EH297" s="36"/>
      <c r="EI297" s="161"/>
      <c r="EJ297" s="8"/>
      <c r="EK297" s="8"/>
      <c r="EL297" s="8"/>
      <c r="EM297" s="8"/>
      <c r="EN297" s="8"/>
      <c r="EO297" s="26"/>
      <c r="EP297" s="1"/>
      <c r="EQ297" s="27"/>
      <c r="ER297" s="154"/>
      <c r="ES297" s="35"/>
      <c r="ET297" s="2"/>
      <c r="EU297" s="36"/>
      <c r="EV297" s="36"/>
      <c r="EW297" s="161"/>
      <c r="EX297" s="8"/>
      <c r="EY297" s="8"/>
      <c r="EZ297" s="8"/>
      <c r="FA297" s="8"/>
      <c r="FB297" s="8"/>
      <c r="FC297" s="26"/>
      <c r="FD297" s="26"/>
      <c r="FE297" s="1"/>
      <c r="FF297" s="27"/>
      <c r="FG297" s="151"/>
      <c r="FH297" s="31"/>
      <c r="FI297" s="31" t="s">
        <v>228</v>
      </c>
      <c r="FJ297" s="31"/>
      <c r="FK297" s="31"/>
      <c r="FL297" s="31"/>
      <c r="FM297" s="31"/>
      <c r="FN297" s="31"/>
      <c r="FO297" s="31"/>
      <c r="FP297" s="26"/>
      <c r="FQ297" s="1"/>
      <c r="FR297" s="1"/>
    </row>
    <row r="298" spans="2:174" ht="13.9" customHeight="1" x14ac:dyDescent="0.2">
      <c r="B298" s="33"/>
      <c r="C298" s="123"/>
      <c r="D298" s="333" t="s">
        <v>5</v>
      </c>
      <c r="E298" s="344"/>
      <c r="F298" s="347" t="s">
        <v>411</v>
      </c>
      <c r="G298" s="347"/>
      <c r="H298" s="348"/>
      <c r="I298" s="347" t="s">
        <v>412</v>
      </c>
      <c r="J298" s="347"/>
      <c r="K298" s="348"/>
      <c r="L298" s="347" t="s">
        <v>413</v>
      </c>
      <c r="M298" s="347"/>
      <c r="N298" s="348"/>
      <c r="O298" s="351" t="s">
        <v>414</v>
      </c>
      <c r="P298" s="336"/>
      <c r="Q298" s="352"/>
      <c r="R298" s="351" t="s">
        <v>415</v>
      </c>
      <c r="S298" s="336"/>
      <c r="T298" s="352"/>
      <c r="U298" s="351" t="s">
        <v>416</v>
      </c>
      <c r="V298" s="336"/>
      <c r="W298" s="352"/>
      <c r="X298" s="348" t="s">
        <v>239</v>
      </c>
      <c r="Y298" s="356"/>
      <c r="Z298" s="357"/>
      <c r="AA298" s="39"/>
      <c r="AC298" s="33"/>
      <c r="AD298" s="123"/>
      <c r="AE298" s="333" t="s">
        <v>5</v>
      </c>
      <c r="AF298" s="344"/>
      <c r="AG298" s="347" t="str">
        <f>+F298</f>
        <v>3.2.3.0.0 
Descentralizado 51</v>
      </c>
      <c r="AH298" s="347"/>
      <c r="AI298" s="348"/>
      <c r="AJ298" s="347" t="str">
        <f>+I298</f>
        <v>3.2.3.0.0 
Descentralizado 52</v>
      </c>
      <c r="AK298" s="347"/>
      <c r="AL298" s="348"/>
      <c r="AM298" s="347" t="str">
        <f>+L298</f>
        <v>3.2.3.0.0 
Descentralizado 53</v>
      </c>
      <c r="AN298" s="347"/>
      <c r="AO298" s="348"/>
      <c r="AP298" s="347" t="str">
        <f>+O298</f>
        <v>3.2.3.0.0 
Descentralizado 54</v>
      </c>
      <c r="AQ298" s="347"/>
      <c r="AR298" s="348"/>
      <c r="AS298" s="347" t="str">
        <f>+R298</f>
        <v>3.2.3.0.0 
Descentralizado 55</v>
      </c>
      <c r="AT298" s="347"/>
      <c r="AU298" s="348"/>
      <c r="AV298" s="347" t="str">
        <f>+U298</f>
        <v>3.2.3.0.0 
Descentralizado 56</v>
      </c>
      <c r="AW298" s="347"/>
      <c r="AX298" s="348"/>
      <c r="AY298" s="348" t="s">
        <v>239</v>
      </c>
      <c r="AZ298" s="356"/>
      <c r="BA298" s="357"/>
      <c r="BB298" s="39"/>
      <c r="BD298" s="33"/>
      <c r="BE298" s="123"/>
      <c r="BF298" s="333" t="s">
        <v>5</v>
      </c>
      <c r="BG298" s="344"/>
      <c r="BH298" s="347" t="str">
        <f>+F298</f>
        <v>3.2.3.0.0 
Descentralizado 51</v>
      </c>
      <c r="BI298" s="347"/>
      <c r="BJ298" s="348"/>
      <c r="BK298" s="347" t="str">
        <f>+I298</f>
        <v>3.2.3.0.0 
Descentralizado 52</v>
      </c>
      <c r="BL298" s="347"/>
      <c r="BM298" s="348"/>
      <c r="BN298" s="347" t="str">
        <f>+L298</f>
        <v>3.2.3.0.0 
Descentralizado 53</v>
      </c>
      <c r="BO298" s="347"/>
      <c r="BP298" s="348"/>
      <c r="BQ298" s="347" t="str">
        <f>+O298</f>
        <v>3.2.3.0.0 
Descentralizado 54</v>
      </c>
      <c r="BR298" s="347"/>
      <c r="BS298" s="348"/>
      <c r="BT298" s="347" t="str">
        <f>+R298</f>
        <v>3.2.3.0.0 
Descentralizado 55</v>
      </c>
      <c r="BU298" s="347"/>
      <c r="BV298" s="348"/>
      <c r="BW298" s="347" t="str">
        <f>+U298</f>
        <v>3.2.3.0.0 
Descentralizado 56</v>
      </c>
      <c r="BX298" s="347"/>
      <c r="BY298" s="348"/>
      <c r="BZ298" s="348" t="s">
        <v>239</v>
      </c>
      <c r="CA298" s="356"/>
      <c r="CB298" s="357"/>
      <c r="CC298" s="39"/>
      <c r="CE298" s="168"/>
      <c r="CF298" s="138"/>
      <c r="CG298" s="329" t="s">
        <v>5</v>
      </c>
      <c r="CH298" s="329"/>
      <c r="CI298" s="37">
        <v>2016</v>
      </c>
      <c r="CJ298" s="37">
        <v>2015</v>
      </c>
      <c r="CK298" s="37">
        <v>2014</v>
      </c>
      <c r="CL298" s="142"/>
      <c r="CM298" s="329" t="s">
        <v>5</v>
      </c>
      <c r="CN298" s="329"/>
      <c r="CO298" s="37">
        <v>2016</v>
      </c>
      <c r="CP298" s="37">
        <v>2015</v>
      </c>
      <c r="CQ298" s="37">
        <v>2014</v>
      </c>
      <c r="CR298" s="38"/>
      <c r="CS298" s="169"/>
      <c r="CT298" s="104"/>
      <c r="CU298" s="170"/>
      <c r="CV298" s="138"/>
      <c r="CW298" s="329" t="s">
        <v>5</v>
      </c>
      <c r="CX298" s="329"/>
      <c r="CY298" s="37">
        <v>2016</v>
      </c>
      <c r="CZ298" s="37">
        <v>2015</v>
      </c>
      <c r="DA298" s="37">
        <v>2014</v>
      </c>
      <c r="DB298" s="142"/>
      <c r="DC298" s="329" t="s">
        <v>5</v>
      </c>
      <c r="DD298" s="329"/>
      <c r="DE298" s="37">
        <v>2016</v>
      </c>
      <c r="DF298" s="37">
        <v>2015</v>
      </c>
      <c r="DG298" s="37">
        <v>2014</v>
      </c>
      <c r="DH298" s="38"/>
      <c r="DI298" s="40"/>
      <c r="DJ298" s="104"/>
      <c r="DK298" s="170"/>
      <c r="DL298" s="138"/>
      <c r="DM298" s="329" t="s">
        <v>5</v>
      </c>
      <c r="DN298" s="329"/>
      <c r="DO298" s="37" t="s">
        <v>198</v>
      </c>
      <c r="DP298" s="37" t="s">
        <v>199</v>
      </c>
      <c r="DQ298" s="37" t="s">
        <v>198</v>
      </c>
      <c r="DR298" s="37" t="s">
        <v>199</v>
      </c>
      <c r="DS298" s="142"/>
      <c r="DT298" s="329" t="s">
        <v>5</v>
      </c>
      <c r="DU298" s="329"/>
      <c r="DV298" s="37" t="s">
        <v>198</v>
      </c>
      <c r="DW298" s="37" t="s">
        <v>199</v>
      </c>
      <c r="DX298" s="37" t="s">
        <v>198</v>
      </c>
      <c r="DY298" s="37" t="s">
        <v>199</v>
      </c>
      <c r="DZ298" s="38"/>
      <c r="EA298" s="40"/>
      <c r="EB298" s="104"/>
      <c r="EC298" s="170"/>
      <c r="ED298" s="155"/>
      <c r="EE298" s="311" t="s">
        <v>5</v>
      </c>
      <c r="EF298" s="311"/>
      <c r="EG298" s="37">
        <v>2016</v>
      </c>
      <c r="EH298" s="37">
        <v>2015</v>
      </c>
      <c r="EI298" s="162"/>
      <c r="EJ298" s="311" t="s">
        <v>5</v>
      </c>
      <c r="EK298" s="311"/>
      <c r="EL298" s="37">
        <v>2016</v>
      </c>
      <c r="EM298" s="37">
        <v>2015</v>
      </c>
      <c r="EN298" s="43"/>
      <c r="EO298" s="171"/>
      <c r="EP298" s="104"/>
      <c r="EQ298" s="170"/>
      <c r="ER298" s="155"/>
      <c r="ES298" s="311" t="s">
        <v>5</v>
      </c>
      <c r="ET298" s="311"/>
      <c r="EU298" s="37">
        <v>2016</v>
      </c>
      <c r="EV298" s="37">
        <v>2015</v>
      </c>
      <c r="EW298" s="162"/>
      <c r="EX298" s="311" t="s">
        <v>5</v>
      </c>
      <c r="EY298" s="311"/>
      <c r="EZ298" s="37">
        <v>2016</v>
      </c>
      <c r="FA298" s="37">
        <v>2015</v>
      </c>
      <c r="FB298" s="43"/>
      <c r="FC298" s="171"/>
      <c r="FD298" s="171"/>
      <c r="FE298" s="104"/>
      <c r="FF298" s="27"/>
      <c r="FG298" s="330"/>
      <c r="FH298" s="333" t="s">
        <v>5</v>
      </c>
      <c r="FI298" s="333"/>
      <c r="FJ298" s="336" t="s">
        <v>144</v>
      </c>
      <c r="FK298" s="336" t="s">
        <v>229</v>
      </c>
      <c r="FL298" s="336" t="s">
        <v>230</v>
      </c>
      <c r="FM298" s="336" t="s">
        <v>231</v>
      </c>
      <c r="FN298" s="336" t="s">
        <v>232</v>
      </c>
      <c r="FO298" s="339"/>
      <c r="FP298" s="26"/>
      <c r="FQ298" s="1"/>
      <c r="FR298" s="1"/>
    </row>
    <row r="299" spans="2:174" ht="27.6" customHeight="1" x14ac:dyDescent="0.2">
      <c r="B299" s="33"/>
      <c r="C299" s="124"/>
      <c r="D299" s="334"/>
      <c r="E299" s="345"/>
      <c r="F299" s="349"/>
      <c r="G299" s="349"/>
      <c r="H299" s="350"/>
      <c r="I299" s="349"/>
      <c r="J299" s="349"/>
      <c r="K299" s="350"/>
      <c r="L299" s="349"/>
      <c r="M299" s="349"/>
      <c r="N299" s="350"/>
      <c r="O299" s="353"/>
      <c r="P299" s="354"/>
      <c r="Q299" s="355"/>
      <c r="R299" s="353"/>
      <c r="S299" s="354"/>
      <c r="T299" s="355"/>
      <c r="U299" s="353"/>
      <c r="V299" s="354"/>
      <c r="W299" s="355"/>
      <c r="X299" s="350"/>
      <c r="Y299" s="358"/>
      <c r="Z299" s="359"/>
      <c r="AA299" s="39"/>
      <c r="AC299" s="33"/>
      <c r="AD299" s="124"/>
      <c r="AE299" s="334"/>
      <c r="AF299" s="345"/>
      <c r="AG299" s="349"/>
      <c r="AH299" s="349"/>
      <c r="AI299" s="350"/>
      <c r="AJ299" s="349"/>
      <c r="AK299" s="349"/>
      <c r="AL299" s="350"/>
      <c r="AM299" s="349"/>
      <c r="AN299" s="349"/>
      <c r="AO299" s="350"/>
      <c r="AP299" s="349"/>
      <c r="AQ299" s="349"/>
      <c r="AR299" s="350"/>
      <c r="AS299" s="349"/>
      <c r="AT299" s="349"/>
      <c r="AU299" s="350"/>
      <c r="AV299" s="349"/>
      <c r="AW299" s="349"/>
      <c r="AX299" s="350"/>
      <c r="AY299" s="350"/>
      <c r="AZ299" s="358"/>
      <c r="BA299" s="359"/>
      <c r="BB299" s="39"/>
      <c r="BD299" s="33"/>
      <c r="BE299" s="124"/>
      <c r="BF299" s="334"/>
      <c r="BG299" s="345"/>
      <c r="BH299" s="349"/>
      <c r="BI299" s="349"/>
      <c r="BJ299" s="350"/>
      <c r="BK299" s="349"/>
      <c r="BL299" s="349"/>
      <c r="BM299" s="350"/>
      <c r="BN299" s="349"/>
      <c r="BO299" s="349"/>
      <c r="BP299" s="350"/>
      <c r="BQ299" s="349"/>
      <c r="BR299" s="349"/>
      <c r="BS299" s="350"/>
      <c r="BT299" s="349"/>
      <c r="BU299" s="349"/>
      <c r="BV299" s="350"/>
      <c r="BW299" s="349"/>
      <c r="BX299" s="349"/>
      <c r="BY299" s="350"/>
      <c r="BZ299" s="350"/>
      <c r="CA299" s="358"/>
      <c r="CB299" s="359"/>
      <c r="CC299" s="39"/>
      <c r="CE299" s="33"/>
      <c r="CF299" s="126"/>
      <c r="CG299" s="197"/>
      <c r="CH299" s="197"/>
      <c r="CI299" s="41"/>
      <c r="CJ299" s="41"/>
      <c r="CK299" s="41"/>
      <c r="CL299" s="141"/>
      <c r="CM299" s="6"/>
      <c r="CN299" s="6"/>
      <c r="CO299" s="8"/>
      <c r="CP299" s="8"/>
      <c r="CQ299" s="8"/>
      <c r="CR299" s="42"/>
      <c r="CS299" s="26"/>
      <c r="CT299" s="1"/>
      <c r="CU299" s="27"/>
      <c r="CV299" s="153"/>
      <c r="CW299" s="29"/>
      <c r="CX299" s="29"/>
      <c r="CY299" s="29"/>
      <c r="CZ299" s="29"/>
      <c r="DA299" s="29"/>
      <c r="DB299" s="148"/>
      <c r="DC299" s="29"/>
      <c r="DD299" s="29"/>
      <c r="DE299" s="29"/>
      <c r="DF299" s="29"/>
      <c r="DG299" s="29"/>
      <c r="DH299" s="42"/>
      <c r="DI299" s="77"/>
      <c r="DJ299" s="1"/>
      <c r="DK299" s="27"/>
      <c r="DL299" s="153"/>
      <c r="DM299" s="29"/>
      <c r="DN299" s="29"/>
      <c r="DO299" s="29"/>
      <c r="DP299" s="29"/>
      <c r="DQ299" s="29"/>
      <c r="DR299" s="29"/>
      <c r="DS299" s="148"/>
      <c r="DT299" s="29"/>
      <c r="DU299" s="29"/>
      <c r="DV299" s="29"/>
      <c r="DW299" s="29"/>
      <c r="DX299" s="29"/>
      <c r="DY299" s="29"/>
      <c r="DZ299" s="42"/>
      <c r="EA299" s="77"/>
      <c r="EB299" s="1"/>
      <c r="EC299" s="27"/>
      <c r="ED299" s="156"/>
      <c r="EE299" s="6"/>
      <c r="EF299" s="197"/>
      <c r="EG299" s="5"/>
      <c r="EH299" s="5"/>
      <c r="EI299" s="154"/>
      <c r="EJ299" s="8"/>
      <c r="EK299" s="8"/>
      <c r="EL299" s="8"/>
      <c r="EM299" s="8"/>
      <c r="EN299" s="42"/>
      <c r="EO299" s="26"/>
      <c r="EP299" s="1"/>
      <c r="EQ299" s="27"/>
      <c r="ER299" s="156"/>
      <c r="ES299" s="6"/>
      <c r="ET299" s="197"/>
      <c r="EU299" s="5"/>
      <c r="EV299" s="5"/>
      <c r="EW299" s="154"/>
      <c r="EX299" s="8"/>
      <c r="EY299" s="8"/>
      <c r="EZ299" s="8"/>
      <c r="FA299" s="8"/>
      <c r="FB299" s="42"/>
      <c r="FC299" s="26"/>
      <c r="FD299" s="26"/>
      <c r="FE299" s="1"/>
      <c r="FF299" s="27"/>
      <c r="FG299" s="331"/>
      <c r="FH299" s="334"/>
      <c r="FI299" s="334"/>
      <c r="FJ299" s="337"/>
      <c r="FK299" s="337"/>
      <c r="FL299" s="337"/>
      <c r="FM299" s="337"/>
      <c r="FN299" s="337"/>
      <c r="FO299" s="340"/>
      <c r="FP299" s="26"/>
      <c r="FQ299" s="1"/>
      <c r="FR299" s="1"/>
    </row>
    <row r="300" spans="2:174" ht="13.9" customHeight="1" x14ac:dyDescent="0.2">
      <c r="B300" s="33"/>
      <c r="C300" s="125"/>
      <c r="D300" s="335"/>
      <c r="E300" s="346"/>
      <c r="F300" s="134">
        <v>2016</v>
      </c>
      <c r="G300" s="135">
        <v>2015</v>
      </c>
      <c r="H300" s="135">
        <v>2014</v>
      </c>
      <c r="I300" s="134">
        <v>2016</v>
      </c>
      <c r="J300" s="135">
        <v>2015</v>
      </c>
      <c r="K300" s="135">
        <v>2014</v>
      </c>
      <c r="L300" s="134">
        <v>2016</v>
      </c>
      <c r="M300" s="135">
        <v>2015</v>
      </c>
      <c r="N300" s="135">
        <v>2014</v>
      </c>
      <c r="O300" s="134">
        <v>2016</v>
      </c>
      <c r="P300" s="135">
        <v>2015</v>
      </c>
      <c r="Q300" s="135">
        <v>2014</v>
      </c>
      <c r="R300" s="134">
        <v>2016</v>
      </c>
      <c r="S300" s="135">
        <v>2015</v>
      </c>
      <c r="T300" s="135">
        <v>2014</v>
      </c>
      <c r="U300" s="134">
        <v>2016</v>
      </c>
      <c r="V300" s="135">
        <v>2015</v>
      </c>
      <c r="W300" s="135">
        <v>2014</v>
      </c>
      <c r="X300" s="134">
        <v>2016</v>
      </c>
      <c r="Y300" s="135">
        <v>2015</v>
      </c>
      <c r="Z300" s="136">
        <v>2014</v>
      </c>
      <c r="AA300" s="39"/>
      <c r="AC300" s="33"/>
      <c r="AD300" s="125"/>
      <c r="AE300" s="335"/>
      <c r="AF300" s="346"/>
      <c r="AG300" s="134">
        <v>2016</v>
      </c>
      <c r="AH300" s="135">
        <v>2015</v>
      </c>
      <c r="AI300" s="135">
        <v>2014</v>
      </c>
      <c r="AJ300" s="134">
        <v>2016</v>
      </c>
      <c r="AK300" s="135">
        <v>2015</v>
      </c>
      <c r="AL300" s="135">
        <v>2014</v>
      </c>
      <c r="AM300" s="134">
        <v>2016</v>
      </c>
      <c r="AN300" s="135">
        <v>2015</v>
      </c>
      <c r="AO300" s="135">
        <v>2014</v>
      </c>
      <c r="AP300" s="134">
        <v>2016</v>
      </c>
      <c r="AQ300" s="135">
        <v>2015</v>
      </c>
      <c r="AR300" s="135">
        <v>2014</v>
      </c>
      <c r="AS300" s="134">
        <v>2016</v>
      </c>
      <c r="AT300" s="135">
        <v>2015</v>
      </c>
      <c r="AU300" s="135">
        <v>2014</v>
      </c>
      <c r="AV300" s="134">
        <v>2016</v>
      </c>
      <c r="AW300" s="135">
        <v>2015</v>
      </c>
      <c r="AX300" s="135">
        <v>2014</v>
      </c>
      <c r="AY300" s="134">
        <v>2016</v>
      </c>
      <c r="AZ300" s="135">
        <v>2015</v>
      </c>
      <c r="BA300" s="136">
        <v>2014</v>
      </c>
      <c r="BB300" s="39"/>
      <c r="BD300" s="33"/>
      <c r="BE300" s="125"/>
      <c r="BF300" s="335"/>
      <c r="BG300" s="346"/>
      <c r="BH300" s="134">
        <v>2016</v>
      </c>
      <c r="BI300" s="135">
        <v>2015</v>
      </c>
      <c r="BJ300" s="135">
        <v>2014</v>
      </c>
      <c r="BK300" s="134">
        <v>2016</v>
      </c>
      <c r="BL300" s="135">
        <v>2015</v>
      </c>
      <c r="BM300" s="135">
        <v>2014</v>
      </c>
      <c r="BN300" s="134">
        <v>2016</v>
      </c>
      <c r="BO300" s="135">
        <v>2015</v>
      </c>
      <c r="BP300" s="135">
        <v>2014</v>
      </c>
      <c r="BQ300" s="134">
        <v>2016</v>
      </c>
      <c r="BR300" s="135">
        <v>2015</v>
      </c>
      <c r="BS300" s="135">
        <v>2014</v>
      </c>
      <c r="BT300" s="134">
        <v>2016</v>
      </c>
      <c r="BU300" s="135">
        <v>2015</v>
      </c>
      <c r="BV300" s="135">
        <v>2014</v>
      </c>
      <c r="BW300" s="134">
        <v>2016</v>
      </c>
      <c r="BX300" s="135">
        <v>2015</v>
      </c>
      <c r="BY300" s="135">
        <v>2014</v>
      </c>
      <c r="BZ300" s="134">
        <v>2016</v>
      </c>
      <c r="CA300" s="135">
        <v>2015</v>
      </c>
      <c r="CB300" s="136">
        <v>2014</v>
      </c>
      <c r="CC300" s="39"/>
      <c r="CE300" s="33"/>
      <c r="CF300" s="127"/>
      <c r="CG300" s="325" t="s">
        <v>6</v>
      </c>
      <c r="CH300" s="325"/>
      <c r="CI300" s="44">
        <f>CI301+CI311+CI315</f>
        <v>0</v>
      </c>
      <c r="CJ300" s="44">
        <f t="shared" ref="CJ300" si="831">CJ301+CJ311+CJ315</f>
        <v>0</v>
      </c>
      <c r="CK300" s="44">
        <f t="shared" ref="CK300" si="832">CK301+CK311+CK315</f>
        <v>0</v>
      </c>
      <c r="CL300" s="143"/>
      <c r="CM300" s="325" t="s">
        <v>7</v>
      </c>
      <c r="CN300" s="325"/>
      <c r="CO300" s="44">
        <f>CO301+CO306+CO317+CO322+CO329+CO337</f>
        <v>0</v>
      </c>
      <c r="CP300" s="44">
        <f t="shared" ref="CP300" si="833">CP301+CP306+CP317+CP322+CP329+CP337</f>
        <v>0</v>
      </c>
      <c r="CQ300" s="44">
        <f t="shared" ref="CQ300" si="834">CQ301+CQ306+CQ317+CQ322+CQ329+CQ337</f>
        <v>0</v>
      </c>
      <c r="CR300" s="45"/>
      <c r="CS300" s="46"/>
      <c r="CT300" s="1"/>
      <c r="CU300" s="27"/>
      <c r="CV300" s="130"/>
      <c r="CW300" s="322" t="s">
        <v>102</v>
      </c>
      <c r="CX300" s="322"/>
      <c r="CY300" s="47">
        <f>CY301+CY312</f>
        <v>0</v>
      </c>
      <c r="CZ300" s="47">
        <f t="shared" ref="CZ300" si="835">CZ301+CZ312</f>
        <v>0</v>
      </c>
      <c r="DA300" s="47">
        <f t="shared" ref="DA300" si="836">DA301+DA312</f>
        <v>0</v>
      </c>
      <c r="DB300" s="143"/>
      <c r="DC300" s="322" t="s">
        <v>103</v>
      </c>
      <c r="DD300" s="322"/>
      <c r="DE300" s="47">
        <f>DE301+DE312</f>
        <v>0</v>
      </c>
      <c r="DF300" s="47">
        <f t="shared" ref="DF300" si="837">DF301+DF312</f>
        <v>0</v>
      </c>
      <c r="DG300" s="47">
        <f t="shared" ref="DG300" si="838">DG301+DG312</f>
        <v>0</v>
      </c>
      <c r="DH300" s="42"/>
      <c r="DI300" s="77"/>
      <c r="DJ300" s="1"/>
      <c r="DK300" s="27"/>
      <c r="DL300" s="130"/>
      <c r="DM300" s="322" t="s">
        <v>102</v>
      </c>
      <c r="DN300" s="322"/>
      <c r="DO300" s="49">
        <f>IF((CY300-CZ300)&gt;0,0,-CY300+CZ300)</f>
        <v>0</v>
      </c>
      <c r="DP300" s="49">
        <f>IF((CY300-CZ300)&gt;0,+CY300-CZ300,0)</f>
        <v>0</v>
      </c>
      <c r="DQ300" s="49">
        <f>IF((CZ300-DA300)&gt;0,0,-CZ300+DA300)</f>
        <v>0</v>
      </c>
      <c r="DR300" s="49">
        <f>IF((CZ300-DA300)&gt;0,+CZ300-DA300,0)</f>
        <v>0</v>
      </c>
      <c r="DS300" s="143"/>
      <c r="DT300" s="322" t="s">
        <v>103</v>
      </c>
      <c r="DU300" s="322"/>
      <c r="DV300" s="49">
        <f>IF((DE300-DF300)&gt;0,+DE300-DF300,0)</f>
        <v>0</v>
      </c>
      <c r="DW300" s="49">
        <f>IF((DE300-DF300)&gt;0,0,-DE300+DF300)</f>
        <v>0</v>
      </c>
      <c r="DX300" s="49">
        <f>IF((DF300-DG300)&gt;0,+DF300-DG300,0)</f>
        <v>0</v>
      </c>
      <c r="DY300" s="49">
        <f>IF((DF300-DG300)&gt;0,0,-DF300+DG300)</f>
        <v>0</v>
      </c>
      <c r="DZ300" s="42"/>
      <c r="EA300" s="77"/>
      <c r="EB300" s="1"/>
      <c r="EC300" s="27"/>
      <c r="ED300" s="157"/>
      <c r="EE300" s="200"/>
      <c r="EF300" s="3"/>
      <c r="EG300" s="52"/>
      <c r="EH300" s="52"/>
      <c r="EI300" s="160"/>
      <c r="EJ300" s="8"/>
      <c r="EK300" s="8"/>
      <c r="EL300" s="8"/>
      <c r="EM300" s="8"/>
      <c r="EN300" s="42"/>
      <c r="EO300" s="26"/>
      <c r="EP300" s="1"/>
      <c r="EQ300" s="27"/>
      <c r="ER300" s="157"/>
      <c r="ES300" s="200"/>
      <c r="ET300" s="3"/>
      <c r="EU300" s="52"/>
      <c r="EV300" s="52"/>
      <c r="EW300" s="160"/>
      <c r="EX300" s="8"/>
      <c r="EY300" s="8"/>
      <c r="EZ300" s="8"/>
      <c r="FA300" s="8"/>
      <c r="FB300" s="42"/>
      <c r="FC300" s="26"/>
      <c r="FD300" s="26"/>
      <c r="FE300" s="1"/>
      <c r="FF300" s="27"/>
      <c r="FG300" s="332"/>
      <c r="FH300" s="335"/>
      <c r="FI300" s="335"/>
      <c r="FJ300" s="338"/>
      <c r="FK300" s="338"/>
      <c r="FL300" s="338"/>
      <c r="FM300" s="338"/>
      <c r="FN300" s="338"/>
      <c r="FO300" s="341"/>
      <c r="FP300" s="26"/>
      <c r="FQ300" s="1"/>
      <c r="FR300" s="1"/>
    </row>
    <row r="301" spans="2:174" ht="13.9" customHeight="1" x14ac:dyDescent="0.2">
      <c r="B301" s="33"/>
      <c r="C301" s="126"/>
      <c r="D301" s="327"/>
      <c r="E301" s="327"/>
      <c r="F301" s="206"/>
      <c r="G301" s="206"/>
      <c r="H301" s="206"/>
      <c r="I301" s="206"/>
      <c r="J301" s="206"/>
      <c r="K301" s="206"/>
      <c r="L301" s="206"/>
      <c r="M301" s="206"/>
      <c r="N301" s="206"/>
      <c r="O301" s="206"/>
      <c r="P301" s="206"/>
      <c r="Q301" s="206"/>
      <c r="R301" s="206"/>
      <c r="S301" s="206"/>
      <c r="T301" s="206"/>
      <c r="U301" s="206"/>
      <c r="V301" s="206"/>
      <c r="W301" s="206"/>
      <c r="X301" s="207"/>
      <c r="Y301" s="206"/>
      <c r="Z301" s="208"/>
      <c r="AA301" s="26"/>
      <c r="AC301" s="33"/>
      <c r="AD301" s="126"/>
      <c r="AE301" s="328"/>
      <c r="AF301" s="328"/>
      <c r="AG301" s="254"/>
      <c r="AH301" s="254"/>
      <c r="AI301" s="254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7"/>
      <c r="AZ301" s="206"/>
      <c r="BA301" s="208"/>
      <c r="BB301" s="26"/>
      <c r="BD301" s="33"/>
      <c r="BE301" s="126"/>
      <c r="BF301" s="328"/>
      <c r="BG301" s="328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7"/>
      <c r="CA301" s="206"/>
      <c r="CB301" s="208"/>
      <c r="CC301" s="26"/>
      <c r="CE301" s="33"/>
      <c r="CF301" s="127"/>
      <c r="CG301" s="322" t="s">
        <v>8</v>
      </c>
      <c r="CH301" s="322"/>
      <c r="CI301" s="50">
        <f>SUM(CI302:CI309)</f>
        <v>0</v>
      </c>
      <c r="CJ301" s="50">
        <f t="shared" ref="CJ301" si="839">SUM(CJ302:CJ309)</f>
        <v>0</v>
      </c>
      <c r="CK301" s="50">
        <f t="shared" ref="CK301" si="840">SUM(CK302:CK309)</f>
        <v>0</v>
      </c>
      <c r="CL301" s="143"/>
      <c r="CM301" s="325" t="s">
        <v>9</v>
      </c>
      <c r="CN301" s="325"/>
      <c r="CO301" s="50">
        <f>SUM(CO302:CO304)</f>
        <v>0</v>
      </c>
      <c r="CP301" s="50">
        <f t="shared" ref="CP301" si="841">SUM(CP302:CP304)</f>
        <v>0</v>
      </c>
      <c r="CQ301" s="50">
        <f t="shared" ref="CQ301" si="842">SUM(CQ302:CQ304)</f>
        <v>0</v>
      </c>
      <c r="CR301" s="51"/>
      <c r="CS301" s="26"/>
      <c r="CT301" s="1"/>
      <c r="CU301" s="27"/>
      <c r="CV301" s="130"/>
      <c r="CW301" s="308" t="s">
        <v>104</v>
      </c>
      <c r="CX301" s="308"/>
      <c r="CY301" s="47">
        <f>SUM(CY302:CY308)</f>
        <v>0</v>
      </c>
      <c r="CZ301" s="47">
        <f t="shared" ref="CZ301" si="843">SUM(CZ302:CZ308)</f>
        <v>0</v>
      </c>
      <c r="DA301" s="47">
        <f t="shared" ref="DA301" si="844">SUM(DA302:DA308)</f>
        <v>0</v>
      </c>
      <c r="DB301" s="143"/>
      <c r="DC301" s="308" t="s">
        <v>105</v>
      </c>
      <c r="DD301" s="308"/>
      <c r="DE301" s="47">
        <f>SUM(DE302:DE309)</f>
        <v>0</v>
      </c>
      <c r="DF301" s="47">
        <f t="shared" ref="DF301" si="845">SUM(DF302:DF309)</f>
        <v>0</v>
      </c>
      <c r="DG301" s="47">
        <f t="shared" ref="DG301" si="846">SUM(DG302:DG309)</f>
        <v>0</v>
      </c>
      <c r="DH301" s="42"/>
      <c r="DI301" s="77"/>
      <c r="DJ301" s="1"/>
      <c r="DK301" s="27"/>
      <c r="DL301" s="130"/>
      <c r="DM301" s="308" t="s">
        <v>104</v>
      </c>
      <c r="DN301" s="308"/>
      <c r="DO301" s="49">
        <f t="shared" ref="DO301:DO308" si="847">IF((CY301-CZ301)&gt;0,0,-CY301+CZ301)</f>
        <v>0</v>
      </c>
      <c r="DP301" s="49">
        <f t="shared" ref="DP301:DP308" si="848">IF((CY301-CZ301)&gt;0,+CY301-CZ301,0)</f>
        <v>0</v>
      </c>
      <c r="DQ301" s="49">
        <f t="shared" ref="DQ301:DQ308" si="849">IF((CZ301-DA301)&gt;0,0,-CZ301+DA301)</f>
        <v>0</v>
      </c>
      <c r="DR301" s="49">
        <f t="shared" ref="DR301:DR308" si="850">IF((CZ301-DA301)&gt;0,+CZ301-DA301,0)</f>
        <v>0</v>
      </c>
      <c r="DS301" s="143"/>
      <c r="DT301" s="308" t="s">
        <v>105</v>
      </c>
      <c r="DU301" s="308"/>
      <c r="DV301" s="49">
        <f t="shared" ref="DV301:DV309" si="851">IF((DE301-DF301)&gt;0,+DE301-DF301,0)</f>
        <v>0</v>
      </c>
      <c r="DW301" s="49">
        <f t="shared" ref="DW301:DW309" si="852">IF((DE301-DF301)&gt;0,0,-DE301+DF301)</f>
        <v>0</v>
      </c>
      <c r="DX301" s="49">
        <f t="shared" ref="DX301:DX309" si="853">IF((DF301-DG301)&gt;0,+DF301-DG301,0)</f>
        <v>0</v>
      </c>
      <c r="DY301" s="49">
        <f t="shared" ref="DY301:DY309" si="854">IF((DF301-DG301)&gt;0,0,-DF301+DG301)</f>
        <v>0</v>
      </c>
      <c r="DZ301" s="42"/>
      <c r="EA301" s="77"/>
      <c r="EB301" s="1"/>
      <c r="EC301" s="27"/>
      <c r="ED301" s="157"/>
      <c r="EE301" s="312" t="s">
        <v>226</v>
      </c>
      <c r="EF301" s="312"/>
      <c r="EG301" s="52"/>
      <c r="EH301" s="52"/>
      <c r="EI301" s="160"/>
      <c r="EJ301" s="312" t="s">
        <v>201</v>
      </c>
      <c r="EK301" s="312"/>
      <c r="EL301" s="52"/>
      <c r="EM301" s="52"/>
      <c r="EN301" s="42"/>
      <c r="EO301" s="26"/>
      <c r="EP301" s="1"/>
      <c r="EQ301" s="27"/>
      <c r="ER301" s="157"/>
      <c r="ES301" s="312" t="s">
        <v>226</v>
      </c>
      <c r="ET301" s="312"/>
      <c r="EU301" s="52"/>
      <c r="EV301" s="52"/>
      <c r="EW301" s="160"/>
      <c r="EX301" s="312" t="s">
        <v>201</v>
      </c>
      <c r="EY301" s="312"/>
      <c r="EZ301" s="52"/>
      <c r="FA301" s="52"/>
      <c r="FB301" s="42"/>
      <c r="FC301" s="26"/>
      <c r="FD301" s="26"/>
      <c r="FE301" s="1"/>
      <c r="FF301" s="27"/>
      <c r="FG301" s="157"/>
      <c r="FH301" s="55"/>
      <c r="FI301" s="195"/>
      <c r="FJ301" s="56"/>
      <c r="FK301" s="57"/>
      <c r="FL301" s="200"/>
      <c r="FM301" s="200"/>
      <c r="FN301" s="55"/>
      <c r="FO301" s="58"/>
      <c r="FP301" s="26"/>
      <c r="FQ301" s="1"/>
      <c r="FR301" s="1"/>
    </row>
    <row r="302" spans="2:174" ht="13.9" customHeight="1" x14ac:dyDescent="0.2">
      <c r="B302" s="33"/>
      <c r="C302" s="127">
        <v>4000</v>
      </c>
      <c r="D302" s="233" t="s">
        <v>6</v>
      </c>
      <c r="E302" s="233"/>
      <c r="F302" s="210">
        <f>+F303+F312+F315</f>
        <v>0</v>
      </c>
      <c r="G302" s="210">
        <f t="shared" ref="G302" si="855">+G303+G312+G315</f>
        <v>0</v>
      </c>
      <c r="H302" s="210">
        <f t="shared" ref="H302" si="856">+H303+H312+H315</f>
        <v>0</v>
      </c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21">
        <f t="shared" ref="X302:X333" si="857">+F302+I302+L302+O302+R302+U302</f>
        <v>0</v>
      </c>
      <c r="Y302" s="210">
        <f t="shared" ref="Y302:Y333" si="858">+G302+J302+M302+P302+S302+V302</f>
        <v>0</v>
      </c>
      <c r="Z302" s="212">
        <f t="shared" ref="Z302:Z333" si="859">+H302+K302+N302+Q302+T302+W302</f>
        <v>0</v>
      </c>
      <c r="AA302" s="46"/>
      <c r="AC302" s="27"/>
      <c r="AD302" s="131">
        <v>1000</v>
      </c>
      <c r="AE302" s="232" t="s">
        <v>469</v>
      </c>
      <c r="AF302" s="232"/>
      <c r="AG302" s="235">
        <f>+AG303+AG311</f>
        <v>0</v>
      </c>
      <c r="AH302" s="235">
        <f t="shared" ref="AH302" si="860">+AH303+AH311</f>
        <v>0</v>
      </c>
      <c r="AI302" s="235">
        <f t="shared" ref="AI302" si="861">+AI303+AI311</f>
        <v>0</v>
      </c>
      <c r="AJ302" s="235"/>
      <c r="AK302" s="235"/>
      <c r="AL302" s="235"/>
      <c r="AM302" s="210"/>
      <c r="AN302" s="210"/>
      <c r="AO302" s="210"/>
      <c r="AP302" s="210"/>
      <c r="AQ302" s="210"/>
      <c r="AR302" s="210"/>
      <c r="AS302" s="210"/>
      <c r="AT302" s="210"/>
      <c r="AU302" s="210"/>
      <c r="AV302" s="210"/>
      <c r="AW302" s="210"/>
      <c r="AX302" s="210"/>
      <c r="AY302" s="221">
        <f t="shared" ref="AY302:AY351" si="862">+AG302+AJ302+AM302+AP302+AS302+AV302</f>
        <v>0</v>
      </c>
      <c r="AZ302" s="210">
        <f t="shared" ref="AZ302:AZ351" si="863">+AH302+AK302+AN302+AQ302+AT302+AW302</f>
        <v>0</v>
      </c>
      <c r="BA302" s="212">
        <f t="shared" ref="BA302:BA351" si="864">+AI302+AL302+AO302+AR302+AU302+AX302</f>
        <v>0</v>
      </c>
      <c r="BB302" s="46"/>
      <c r="BD302" s="27"/>
      <c r="BE302" s="131"/>
      <c r="BF302" s="232" t="s">
        <v>513</v>
      </c>
      <c r="BG302" s="232"/>
      <c r="BH302" s="235"/>
      <c r="BI302" s="235"/>
      <c r="BJ302" s="235"/>
      <c r="BK302" s="235"/>
      <c r="BL302" s="235"/>
      <c r="BM302" s="235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  <c r="BZ302" s="221">
        <f t="shared" ref="BZ302:BZ357" si="865">+BH302+BK302+BN302+BQ302+BT302+BW302</f>
        <v>0</v>
      </c>
      <c r="CA302" s="210">
        <f t="shared" ref="CA302:CA357" si="866">+BI302+BL302+BO302+BR302+BU302+BX302</f>
        <v>0</v>
      </c>
      <c r="CB302" s="212">
        <f t="shared" ref="CB302:CB357" si="867">+BJ302+BM302+BP302+BS302+BV302+BY302</f>
        <v>0</v>
      </c>
      <c r="CC302" s="46"/>
      <c r="CE302" s="33"/>
      <c r="CF302" s="126" t="s">
        <v>60</v>
      </c>
      <c r="CG302" s="319" t="s">
        <v>10</v>
      </c>
      <c r="CH302" s="319"/>
      <c r="CI302" s="54">
        <f t="shared" ref="CI302:CK309" si="868">+X304</f>
        <v>0</v>
      </c>
      <c r="CJ302" s="54">
        <f t="shared" si="868"/>
        <v>0</v>
      </c>
      <c r="CK302" s="54">
        <f t="shared" si="868"/>
        <v>0</v>
      </c>
      <c r="CL302" s="143" t="s">
        <v>75</v>
      </c>
      <c r="CM302" s="319" t="s">
        <v>11</v>
      </c>
      <c r="CN302" s="319"/>
      <c r="CO302" s="54">
        <f t="shared" ref="CO302:CQ304" si="869">+X323</f>
        <v>0</v>
      </c>
      <c r="CP302" s="54">
        <f t="shared" si="869"/>
        <v>0</v>
      </c>
      <c r="CQ302" s="54">
        <f t="shared" si="869"/>
        <v>0</v>
      </c>
      <c r="CR302" s="51"/>
      <c r="CS302" s="26"/>
      <c r="CT302" s="1"/>
      <c r="CU302" s="27"/>
      <c r="CV302" s="130" t="s">
        <v>158</v>
      </c>
      <c r="CW302" s="319" t="s">
        <v>106</v>
      </c>
      <c r="CX302" s="319"/>
      <c r="CY302" s="54">
        <f t="shared" ref="CY302:DA308" si="870">+AY304</f>
        <v>0</v>
      </c>
      <c r="CZ302" s="54">
        <f t="shared" si="870"/>
        <v>0</v>
      </c>
      <c r="DA302" s="54">
        <f t="shared" si="870"/>
        <v>0</v>
      </c>
      <c r="DB302" s="143" t="s">
        <v>174</v>
      </c>
      <c r="DC302" s="319" t="s">
        <v>107</v>
      </c>
      <c r="DD302" s="319"/>
      <c r="DE302" s="54">
        <f t="shared" ref="DE302:DG309" si="871">+AY323</f>
        <v>0</v>
      </c>
      <c r="DF302" s="54">
        <f t="shared" si="871"/>
        <v>0</v>
      </c>
      <c r="DG302" s="54">
        <f t="shared" si="871"/>
        <v>0</v>
      </c>
      <c r="DH302" s="42"/>
      <c r="DI302" s="77"/>
      <c r="DJ302" s="1"/>
      <c r="DK302" s="27"/>
      <c r="DL302" s="130" t="s">
        <v>158</v>
      </c>
      <c r="DM302" s="319" t="s">
        <v>106</v>
      </c>
      <c r="DN302" s="319"/>
      <c r="DO302" s="54">
        <f t="shared" si="847"/>
        <v>0</v>
      </c>
      <c r="DP302" s="54">
        <f t="shared" si="848"/>
        <v>0</v>
      </c>
      <c r="DQ302" s="54">
        <f t="shared" si="849"/>
        <v>0</v>
      </c>
      <c r="DR302" s="54">
        <f t="shared" si="850"/>
        <v>0</v>
      </c>
      <c r="DS302" s="143" t="s">
        <v>174</v>
      </c>
      <c r="DT302" s="319" t="s">
        <v>107</v>
      </c>
      <c r="DU302" s="319"/>
      <c r="DV302" s="54">
        <f t="shared" si="851"/>
        <v>0</v>
      </c>
      <c r="DW302" s="54">
        <f t="shared" si="852"/>
        <v>0</v>
      </c>
      <c r="DX302" s="54">
        <f t="shared" si="853"/>
        <v>0</v>
      </c>
      <c r="DY302" s="54">
        <f t="shared" si="854"/>
        <v>0</v>
      </c>
      <c r="DZ302" s="42"/>
      <c r="EA302" s="77"/>
      <c r="EB302" s="1"/>
      <c r="EC302" s="27"/>
      <c r="ED302" s="157"/>
      <c r="EE302" s="200"/>
      <c r="EF302" s="200"/>
      <c r="EG302" s="52"/>
      <c r="EH302" s="52"/>
      <c r="EI302" s="160"/>
      <c r="EJ302" s="200"/>
      <c r="EK302" s="3"/>
      <c r="EL302" s="52"/>
      <c r="EM302" s="52"/>
      <c r="EN302" s="42"/>
      <c r="EO302" s="26"/>
      <c r="EP302" s="1"/>
      <c r="EQ302" s="27"/>
      <c r="ER302" s="157"/>
      <c r="ES302" s="200"/>
      <c r="ET302" s="200"/>
      <c r="EU302" s="52"/>
      <c r="EV302" s="52"/>
      <c r="EW302" s="160"/>
      <c r="EX302" s="200"/>
      <c r="EY302" s="3"/>
      <c r="EZ302" s="52"/>
      <c r="FA302" s="52"/>
      <c r="FB302" s="42"/>
      <c r="FC302" s="26"/>
      <c r="FD302" s="26"/>
      <c r="FE302" s="1"/>
      <c r="FF302" s="27"/>
      <c r="FG302" s="130" t="s">
        <v>195</v>
      </c>
      <c r="FH302" s="322" t="s">
        <v>152</v>
      </c>
      <c r="FI302" s="322"/>
      <c r="FJ302" s="176"/>
      <c r="FK302" s="173">
        <f>+DF334</f>
        <v>0</v>
      </c>
      <c r="FL302" s="173">
        <f>+DE334-DF334</f>
        <v>0</v>
      </c>
      <c r="FM302" s="60">
        <v>0</v>
      </c>
      <c r="FN302" s="61"/>
      <c r="FO302" s="58"/>
      <c r="FP302" s="26"/>
      <c r="FQ302" s="1"/>
      <c r="FR302" s="1"/>
    </row>
    <row r="303" spans="2:174" ht="13.9" customHeight="1" x14ac:dyDescent="0.2">
      <c r="B303" s="33"/>
      <c r="C303" s="127">
        <v>4100</v>
      </c>
      <c r="D303" s="233" t="s">
        <v>425</v>
      </c>
      <c r="E303" s="233"/>
      <c r="F303" s="210">
        <f>SUM(F304:F311)</f>
        <v>0</v>
      </c>
      <c r="G303" s="210">
        <f t="shared" ref="G303" si="872">SUM(G304:G311)</f>
        <v>0</v>
      </c>
      <c r="H303" s="210">
        <f t="shared" ref="H303" si="873">SUM(H304:H311)</f>
        <v>0</v>
      </c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21">
        <f t="shared" si="857"/>
        <v>0</v>
      </c>
      <c r="Y303" s="210">
        <f t="shared" si="858"/>
        <v>0</v>
      </c>
      <c r="Z303" s="212">
        <f t="shared" si="859"/>
        <v>0</v>
      </c>
      <c r="AA303" s="26"/>
      <c r="AC303" s="27"/>
      <c r="AD303" s="131">
        <v>1100</v>
      </c>
      <c r="AE303" s="232" t="s">
        <v>470</v>
      </c>
      <c r="AF303" s="232"/>
      <c r="AG303" s="235">
        <f>SUM(AG304:AG310)</f>
        <v>0</v>
      </c>
      <c r="AH303" s="235">
        <f t="shared" ref="AH303" si="874">SUM(AH304:AH310)</f>
        <v>0</v>
      </c>
      <c r="AI303" s="235">
        <f t="shared" ref="AI303" si="875">SUM(AI304:AI310)</f>
        <v>0</v>
      </c>
      <c r="AJ303" s="235"/>
      <c r="AK303" s="235"/>
      <c r="AL303" s="235"/>
      <c r="AM303" s="210"/>
      <c r="AN303" s="210"/>
      <c r="AO303" s="210"/>
      <c r="AP303" s="210"/>
      <c r="AQ303" s="210"/>
      <c r="AR303" s="210"/>
      <c r="AS303" s="210"/>
      <c r="AT303" s="210"/>
      <c r="AU303" s="210"/>
      <c r="AV303" s="210"/>
      <c r="AW303" s="210"/>
      <c r="AX303" s="210"/>
      <c r="AY303" s="221">
        <f t="shared" si="862"/>
        <v>0</v>
      </c>
      <c r="AZ303" s="210">
        <f t="shared" si="863"/>
        <v>0</v>
      </c>
      <c r="BA303" s="212">
        <f t="shared" si="864"/>
        <v>0</v>
      </c>
      <c r="BB303" s="26"/>
      <c r="BD303" s="27"/>
      <c r="BE303" s="131"/>
      <c r="BF303" s="232" t="s">
        <v>514</v>
      </c>
      <c r="BG303" s="232"/>
      <c r="BH303" s="235">
        <f>SUM(BH304:BH314)</f>
        <v>0</v>
      </c>
      <c r="BI303" s="235">
        <f t="shared" ref="BI303" si="876">SUM(BI304:BI314)</f>
        <v>0</v>
      </c>
      <c r="BJ303" s="235">
        <f t="shared" ref="BJ303" si="877">SUM(BJ304:BJ314)</f>
        <v>0</v>
      </c>
      <c r="BK303" s="235"/>
      <c r="BL303" s="235"/>
      <c r="BM303" s="235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  <c r="BZ303" s="221">
        <f t="shared" si="865"/>
        <v>0</v>
      </c>
      <c r="CA303" s="210">
        <f t="shared" si="866"/>
        <v>0</v>
      </c>
      <c r="CB303" s="212">
        <f t="shared" si="867"/>
        <v>0</v>
      </c>
      <c r="CC303" s="26"/>
      <c r="CE303" s="33"/>
      <c r="CF303" s="126" t="s">
        <v>61</v>
      </c>
      <c r="CG303" s="319" t="s">
        <v>12</v>
      </c>
      <c r="CH303" s="319"/>
      <c r="CI303" s="54">
        <f t="shared" si="868"/>
        <v>0</v>
      </c>
      <c r="CJ303" s="54">
        <f t="shared" si="868"/>
        <v>0</v>
      </c>
      <c r="CK303" s="54">
        <f t="shared" si="868"/>
        <v>0</v>
      </c>
      <c r="CL303" s="143" t="s">
        <v>76</v>
      </c>
      <c r="CM303" s="319" t="s">
        <v>13</v>
      </c>
      <c r="CN303" s="319"/>
      <c r="CO303" s="54">
        <f t="shared" si="869"/>
        <v>0</v>
      </c>
      <c r="CP303" s="54">
        <f t="shared" si="869"/>
        <v>0</v>
      </c>
      <c r="CQ303" s="54">
        <f t="shared" si="869"/>
        <v>0</v>
      </c>
      <c r="CR303" s="51"/>
      <c r="CS303" s="26"/>
      <c r="CT303" s="1"/>
      <c r="CU303" s="27"/>
      <c r="CV303" s="130" t="s">
        <v>159</v>
      </c>
      <c r="CW303" s="319" t="s">
        <v>108</v>
      </c>
      <c r="CX303" s="319"/>
      <c r="CY303" s="54">
        <f t="shared" si="870"/>
        <v>0</v>
      </c>
      <c r="CZ303" s="54">
        <f t="shared" si="870"/>
        <v>0</v>
      </c>
      <c r="DA303" s="54">
        <f t="shared" si="870"/>
        <v>0</v>
      </c>
      <c r="DB303" s="143" t="s">
        <v>175</v>
      </c>
      <c r="DC303" s="319" t="s">
        <v>109</v>
      </c>
      <c r="DD303" s="319"/>
      <c r="DE303" s="54">
        <f t="shared" si="871"/>
        <v>0</v>
      </c>
      <c r="DF303" s="54">
        <f t="shared" si="871"/>
        <v>0</v>
      </c>
      <c r="DG303" s="54">
        <f t="shared" si="871"/>
        <v>0</v>
      </c>
      <c r="DH303" s="42"/>
      <c r="DI303" s="77"/>
      <c r="DJ303" s="1"/>
      <c r="DK303" s="27"/>
      <c r="DL303" s="130" t="s">
        <v>159</v>
      </c>
      <c r="DM303" s="319" t="s">
        <v>108</v>
      </c>
      <c r="DN303" s="319"/>
      <c r="DO303" s="54">
        <f t="shared" si="847"/>
        <v>0</v>
      </c>
      <c r="DP303" s="54">
        <f t="shared" si="848"/>
        <v>0</v>
      </c>
      <c r="DQ303" s="54">
        <f t="shared" si="849"/>
        <v>0</v>
      </c>
      <c r="DR303" s="54">
        <f t="shared" si="850"/>
        <v>0</v>
      </c>
      <c r="DS303" s="143" t="s">
        <v>175</v>
      </c>
      <c r="DT303" s="319" t="s">
        <v>109</v>
      </c>
      <c r="DU303" s="319"/>
      <c r="DV303" s="54">
        <f t="shared" si="851"/>
        <v>0</v>
      </c>
      <c r="DW303" s="54">
        <f t="shared" si="852"/>
        <v>0</v>
      </c>
      <c r="DX303" s="54">
        <f t="shared" si="853"/>
        <v>0</v>
      </c>
      <c r="DY303" s="54">
        <f t="shared" si="854"/>
        <v>0</v>
      </c>
      <c r="DZ303" s="42"/>
      <c r="EA303" s="77"/>
      <c r="EB303" s="1"/>
      <c r="EC303" s="27"/>
      <c r="ED303" s="157"/>
      <c r="EE303" s="279" t="s">
        <v>198</v>
      </c>
      <c r="EF303" s="279"/>
      <c r="EG303" s="50">
        <f>SUM(EG304:EG314)</f>
        <v>0</v>
      </c>
      <c r="EH303" s="50">
        <f t="shared" ref="EH303" si="878">SUM(EH304:EH314)</f>
        <v>0</v>
      </c>
      <c r="EI303" s="160"/>
      <c r="EJ303" s="279" t="s">
        <v>198</v>
      </c>
      <c r="EK303" s="279"/>
      <c r="EL303" s="50">
        <f>SUM(EL304:EL306)</f>
        <v>0</v>
      </c>
      <c r="EM303" s="50">
        <f t="shared" ref="EM303" si="879">SUM(EM304:EM306)</f>
        <v>0</v>
      </c>
      <c r="EN303" s="42"/>
      <c r="EO303" s="26"/>
      <c r="EP303" s="1"/>
      <c r="EQ303" s="27"/>
      <c r="ER303" s="157"/>
      <c r="ES303" s="279" t="s">
        <v>198</v>
      </c>
      <c r="ET303" s="279"/>
      <c r="EU303" s="50">
        <f>SUM(EU304:EU314)</f>
        <v>0</v>
      </c>
      <c r="EV303" s="50">
        <f t="shared" ref="EV303" si="880">SUM(EV304:EV314)</f>
        <v>0</v>
      </c>
      <c r="EW303" s="160"/>
      <c r="EX303" s="279" t="s">
        <v>198</v>
      </c>
      <c r="EY303" s="279"/>
      <c r="EZ303" s="50">
        <f>SUM(EZ304:EZ306)</f>
        <v>0</v>
      </c>
      <c r="FA303" s="50">
        <f t="shared" ref="FA303" si="881">SUM(FA304:FA306)</f>
        <v>0</v>
      </c>
      <c r="FB303" s="42"/>
      <c r="FC303" s="26"/>
      <c r="FD303" s="26"/>
      <c r="FE303" s="1"/>
      <c r="FF303" s="27"/>
      <c r="FG303" s="165"/>
      <c r="FH303" s="196"/>
      <c r="FI303" s="56"/>
      <c r="FJ303" s="177"/>
      <c r="FK303" s="177"/>
      <c r="FL303" s="177"/>
      <c r="FM303" s="62"/>
      <c r="FN303" s="62"/>
      <c r="FO303" s="58"/>
      <c r="FP303" s="26"/>
      <c r="FQ303" s="1"/>
      <c r="FR303" s="1"/>
    </row>
    <row r="304" spans="2:174" ht="13.9" customHeight="1" x14ac:dyDescent="0.2">
      <c r="B304" s="33"/>
      <c r="C304" s="126">
        <v>4110</v>
      </c>
      <c r="D304" s="234" t="s">
        <v>10</v>
      </c>
      <c r="E304" s="234"/>
      <c r="F304" s="215">
        <v>0</v>
      </c>
      <c r="G304" s="215">
        <v>0</v>
      </c>
      <c r="H304" s="215">
        <v>0</v>
      </c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6">
        <f t="shared" si="857"/>
        <v>0</v>
      </c>
      <c r="Y304" s="224">
        <f t="shared" si="858"/>
        <v>0</v>
      </c>
      <c r="Z304" s="226">
        <f t="shared" si="859"/>
        <v>0</v>
      </c>
      <c r="AA304" s="26"/>
      <c r="AC304" s="27"/>
      <c r="AD304" s="130">
        <v>1110</v>
      </c>
      <c r="AE304" s="223" t="s">
        <v>471</v>
      </c>
      <c r="AF304" s="223"/>
      <c r="AG304" s="215">
        <v>0</v>
      </c>
      <c r="AH304" s="215">
        <v>0</v>
      </c>
      <c r="AI304" s="215">
        <v>0</v>
      </c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6">
        <f t="shared" si="862"/>
        <v>0</v>
      </c>
      <c r="AZ304" s="224">
        <f t="shared" si="863"/>
        <v>0</v>
      </c>
      <c r="BA304" s="226">
        <f t="shared" si="864"/>
        <v>0</v>
      </c>
      <c r="BB304" s="26"/>
      <c r="BD304" s="27"/>
      <c r="BE304" s="130">
        <v>4110</v>
      </c>
      <c r="BF304" s="223" t="s">
        <v>10</v>
      </c>
      <c r="BG304" s="223"/>
      <c r="BH304" s="215">
        <v>0</v>
      </c>
      <c r="BI304" s="215">
        <v>0</v>
      </c>
      <c r="BJ304" s="215">
        <v>0</v>
      </c>
      <c r="BK304" s="215"/>
      <c r="BL304" s="215"/>
      <c r="BM304" s="215"/>
      <c r="BN304" s="215"/>
      <c r="BO304" s="215"/>
      <c r="BP304" s="215"/>
      <c r="BQ304" s="215"/>
      <c r="BR304" s="215"/>
      <c r="BS304" s="215"/>
      <c r="BT304" s="215"/>
      <c r="BU304" s="215"/>
      <c r="BV304" s="215"/>
      <c r="BW304" s="215"/>
      <c r="BX304" s="215"/>
      <c r="BY304" s="215"/>
      <c r="BZ304" s="216">
        <f t="shared" si="865"/>
        <v>0</v>
      </c>
      <c r="CA304" s="224">
        <f t="shared" si="866"/>
        <v>0</v>
      </c>
      <c r="CB304" s="226">
        <f t="shared" si="867"/>
        <v>0</v>
      </c>
      <c r="CC304" s="26"/>
      <c r="CE304" s="33"/>
      <c r="CF304" s="126" t="s">
        <v>62</v>
      </c>
      <c r="CG304" s="319" t="s">
        <v>14</v>
      </c>
      <c r="CH304" s="319"/>
      <c r="CI304" s="54">
        <f t="shared" si="868"/>
        <v>0</v>
      </c>
      <c r="CJ304" s="54">
        <f t="shared" si="868"/>
        <v>0</v>
      </c>
      <c r="CK304" s="54">
        <f t="shared" si="868"/>
        <v>0</v>
      </c>
      <c r="CL304" s="143" t="s">
        <v>77</v>
      </c>
      <c r="CM304" s="319" t="s">
        <v>15</v>
      </c>
      <c r="CN304" s="319"/>
      <c r="CO304" s="54">
        <f t="shared" si="869"/>
        <v>0</v>
      </c>
      <c r="CP304" s="54">
        <f t="shared" si="869"/>
        <v>0</v>
      </c>
      <c r="CQ304" s="54">
        <f t="shared" si="869"/>
        <v>0</v>
      </c>
      <c r="CR304" s="51"/>
      <c r="CS304" s="26"/>
      <c r="CT304" s="1"/>
      <c r="CU304" s="27"/>
      <c r="CV304" s="130" t="s">
        <v>160</v>
      </c>
      <c r="CW304" s="319" t="s">
        <v>110</v>
      </c>
      <c r="CX304" s="319"/>
      <c r="CY304" s="54">
        <f t="shared" si="870"/>
        <v>0</v>
      </c>
      <c r="CZ304" s="54">
        <f t="shared" si="870"/>
        <v>0</v>
      </c>
      <c r="DA304" s="54">
        <f t="shared" si="870"/>
        <v>0</v>
      </c>
      <c r="DB304" s="143" t="s">
        <v>176</v>
      </c>
      <c r="DC304" s="319" t="s">
        <v>111</v>
      </c>
      <c r="DD304" s="319"/>
      <c r="DE304" s="54">
        <f t="shared" si="871"/>
        <v>0</v>
      </c>
      <c r="DF304" s="54">
        <f t="shared" si="871"/>
        <v>0</v>
      </c>
      <c r="DG304" s="54">
        <f t="shared" si="871"/>
        <v>0</v>
      </c>
      <c r="DH304" s="42"/>
      <c r="DI304" s="77"/>
      <c r="DJ304" s="1"/>
      <c r="DK304" s="27"/>
      <c r="DL304" s="130" t="s">
        <v>160</v>
      </c>
      <c r="DM304" s="319" t="s">
        <v>110</v>
      </c>
      <c r="DN304" s="319"/>
      <c r="DO304" s="54">
        <f t="shared" si="847"/>
        <v>0</v>
      </c>
      <c r="DP304" s="54">
        <f t="shared" si="848"/>
        <v>0</v>
      </c>
      <c r="DQ304" s="54">
        <f t="shared" si="849"/>
        <v>0</v>
      </c>
      <c r="DR304" s="54">
        <f t="shared" si="850"/>
        <v>0</v>
      </c>
      <c r="DS304" s="143" t="s">
        <v>176</v>
      </c>
      <c r="DT304" s="319" t="s">
        <v>111</v>
      </c>
      <c r="DU304" s="319"/>
      <c r="DV304" s="54">
        <f t="shared" si="851"/>
        <v>0</v>
      </c>
      <c r="DW304" s="54">
        <f t="shared" si="852"/>
        <v>0</v>
      </c>
      <c r="DX304" s="54">
        <f t="shared" si="853"/>
        <v>0</v>
      </c>
      <c r="DY304" s="54">
        <f t="shared" si="854"/>
        <v>0</v>
      </c>
      <c r="DZ304" s="42"/>
      <c r="EA304" s="77"/>
      <c r="EB304" s="1"/>
      <c r="EC304" s="27"/>
      <c r="ED304" s="126" t="s">
        <v>60</v>
      </c>
      <c r="EE304" s="1"/>
      <c r="EF304" s="4" t="s">
        <v>10</v>
      </c>
      <c r="EG304" s="54">
        <f>+CI302</f>
        <v>0</v>
      </c>
      <c r="EH304" s="54">
        <f t="shared" ref="EH304:EH311" si="882">+CJ302</f>
        <v>0</v>
      </c>
      <c r="EI304" s="160"/>
      <c r="EJ304" s="200"/>
      <c r="EK304" s="9" t="s">
        <v>129</v>
      </c>
      <c r="EL304" s="54">
        <v>0</v>
      </c>
      <c r="EM304" s="54">
        <v>0</v>
      </c>
      <c r="EN304" s="42"/>
      <c r="EO304" s="26"/>
      <c r="EP304" s="1"/>
      <c r="EQ304" s="27"/>
      <c r="ER304" s="126" t="s">
        <v>60</v>
      </c>
      <c r="ES304" s="1"/>
      <c r="ET304" s="4" t="s">
        <v>10</v>
      </c>
      <c r="EU304" s="54">
        <f t="shared" ref="EU304:EU314" si="883">+BZ304</f>
        <v>0</v>
      </c>
      <c r="EV304" s="54">
        <f t="shared" ref="EV304:EV314" si="884">+CA304</f>
        <v>0</v>
      </c>
      <c r="EW304" s="160"/>
      <c r="EX304" s="200"/>
      <c r="EY304" s="9" t="s">
        <v>129</v>
      </c>
      <c r="EZ304" s="54">
        <f t="shared" ref="EZ304:FA306" si="885">+BZ335</f>
        <v>0</v>
      </c>
      <c r="FA304" s="54">
        <f t="shared" si="885"/>
        <v>0</v>
      </c>
      <c r="FB304" s="42"/>
      <c r="FC304" s="26"/>
      <c r="FD304" s="26"/>
      <c r="FE304" s="1"/>
      <c r="FF304" s="27"/>
      <c r="FG304" s="165"/>
      <c r="FH304" s="322" t="s">
        <v>233</v>
      </c>
      <c r="FI304" s="322"/>
      <c r="FJ304" s="178">
        <f>SUM(FJ305:FJ307)</f>
        <v>0</v>
      </c>
      <c r="FK304" s="178"/>
      <c r="FL304" s="178"/>
      <c r="FM304" s="67">
        <f>SUM(FM305:FM307)</f>
        <v>0</v>
      </c>
      <c r="FN304" s="67">
        <f>SUM(FJ304:FM304)</f>
        <v>0</v>
      </c>
      <c r="FO304" s="58"/>
      <c r="FP304" s="26"/>
      <c r="FQ304" s="1"/>
      <c r="FR304" s="1"/>
    </row>
    <row r="305" spans="2:174" ht="13.9" customHeight="1" x14ac:dyDescent="0.2">
      <c r="B305" s="33"/>
      <c r="C305" s="126">
        <v>4120</v>
      </c>
      <c r="D305" s="234" t="s">
        <v>426</v>
      </c>
      <c r="E305" s="234"/>
      <c r="F305" s="215">
        <v>0</v>
      </c>
      <c r="G305" s="215">
        <v>0</v>
      </c>
      <c r="H305" s="215">
        <v>0</v>
      </c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6">
        <f t="shared" si="857"/>
        <v>0</v>
      </c>
      <c r="Y305" s="224">
        <f t="shared" si="858"/>
        <v>0</v>
      </c>
      <c r="Z305" s="226">
        <f t="shared" si="859"/>
        <v>0</v>
      </c>
      <c r="AA305" s="26"/>
      <c r="AC305" s="27"/>
      <c r="AD305" s="130">
        <v>1120</v>
      </c>
      <c r="AE305" s="223" t="s">
        <v>472</v>
      </c>
      <c r="AF305" s="223"/>
      <c r="AG305" s="215">
        <v>0</v>
      </c>
      <c r="AH305" s="215">
        <v>0</v>
      </c>
      <c r="AI305" s="215">
        <v>0</v>
      </c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6">
        <f t="shared" si="862"/>
        <v>0</v>
      </c>
      <c r="AZ305" s="224">
        <f t="shared" si="863"/>
        <v>0</v>
      </c>
      <c r="BA305" s="226">
        <f t="shared" si="864"/>
        <v>0</v>
      </c>
      <c r="BB305" s="26"/>
      <c r="BD305" s="27"/>
      <c r="BE305" s="130">
        <v>4120</v>
      </c>
      <c r="BF305" s="223" t="s">
        <v>203</v>
      </c>
      <c r="BG305" s="223"/>
      <c r="BH305" s="215">
        <v>0</v>
      </c>
      <c r="BI305" s="215">
        <v>0</v>
      </c>
      <c r="BJ305" s="215">
        <v>0</v>
      </c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6">
        <f t="shared" si="865"/>
        <v>0</v>
      </c>
      <c r="CA305" s="224">
        <f t="shared" si="866"/>
        <v>0</v>
      </c>
      <c r="CB305" s="226">
        <f t="shared" si="867"/>
        <v>0</v>
      </c>
      <c r="CC305" s="26"/>
      <c r="CE305" s="33"/>
      <c r="CF305" s="126" t="s">
        <v>63</v>
      </c>
      <c r="CG305" s="319" t="s">
        <v>16</v>
      </c>
      <c r="CH305" s="319"/>
      <c r="CI305" s="54">
        <f t="shared" si="868"/>
        <v>0</v>
      </c>
      <c r="CJ305" s="54">
        <f t="shared" si="868"/>
        <v>0</v>
      </c>
      <c r="CK305" s="54">
        <f t="shared" si="868"/>
        <v>0</v>
      </c>
      <c r="CL305" s="143"/>
      <c r="CM305" s="195"/>
      <c r="CN305" s="200"/>
      <c r="CO305" s="66"/>
      <c r="CP305" s="66"/>
      <c r="CQ305" s="66"/>
      <c r="CR305" s="51"/>
      <c r="CS305" s="26"/>
      <c r="CT305" s="1"/>
      <c r="CU305" s="27"/>
      <c r="CV305" s="130" t="s">
        <v>161</v>
      </c>
      <c r="CW305" s="319" t="s">
        <v>112</v>
      </c>
      <c r="CX305" s="319"/>
      <c r="CY305" s="54">
        <f t="shared" si="870"/>
        <v>0</v>
      </c>
      <c r="CZ305" s="54">
        <f t="shared" si="870"/>
        <v>0</v>
      </c>
      <c r="DA305" s="54">
        <f t="shared" si="870"/>
        <v>0</v>
      </c>
      <c r="DB305" s="143" t="s">
        <v>177</v>
      </c>
      <c r="DC305" s="319" t="s">
        <v>113</v>
      </c>
      <c r="DD305" s="319"/>
      <c r="DE305" s="54">
        <f t="shared" si="871"/>
        <v>0</v>
      </c>
      <c r="DF305" s="54">
        <f t="shared" si="871"/>
        <v>0</v>
      </c>
      <c r="DG305" s="54">
        <f t="shared" si="871"/>
        <v>0</v>
      </c>
      <c r="DH305" s="42"/>
      <c r="DI305" s="77"/>
      <c r="DJ305" s="1"/>
      <c r="DK305" s="27"/>
      <c r="DL305" s="130" t="s">
        <v>161</v>
      </c>
      <c r="DM305" s="319" t="s">
        <v>112</v>
      </c>
      <c r="DN305" s="319"/>
      <c r="DO305" s="54">
        <f t="shared" si="847"/>
        <v>0</v>
      </c>
      <c r="DP305" s="54">
        <f t="shared" si="848"/>
        <v>0</v>
      </c>
      <c r="DQ305" s="54">
        <f t="shared" si="849"/>
        <v>0</v>
      </c>
      <c r="DR305" s="54">
        <f t="shared" si="850"/>
        <v>0</v>
      </c>
      <c r="DS305" s="143" t="s">
        <v>177</v>
      </c>
      <c r="DT305" s="319" t="s">
        <v>113</v>
      </c>
      <c r="DU305" s="319"/>
      <c r="DV305" s="54">
        <f t="shared" si="851"/>
        <v>0</v>
      </c>
      <c r="DW305" s="54">
        <f t="shared" si="852"/>
        <v>0</v>
      </c>
      <c r="DX305" s="54">
        <f t="shared" si="853"/>
        <v>0</v>
      </c>
      <c r="DY305" s="54">
        <f t="shared" si="854"/>
        <v>0</v>
      </c>
      <c r="DZ305" s="42"/>
      <c r="EA305" s="77"/>
      <c r="EB305" s="1"/>
      <c r="EC305" s="27"/>
      <c r="ED305" s="126" t="s">
        <v>61</v>
      </c>
      <c r="EE305" s="1"/>
      <c r="EF305" s="4" t="s">
        <v>203</v>
      </c>
      <c r="EG305" s="54">
        <f t="shared" ref="EG305:EG311" si="886">+CI303</f>
        <v>0</v>
      </c>
      <c r="EH305" s="54">
        <f t="shared" si="882"/>
        <v>0</v>
      </c>
      <c r="EI305" s="160"/>
      <c r="EJ305" s="200"/>
      <c r="EK305" s="9" t="s">
        <v>131</v>
      </c>
      <c r="EL305" s="54">
        <v>0</v>
      </c>
      <c r="EM305" s="54">
        <v>0</v>
      </c>
      <c r="EN305" s="42"/>
      <c r="EO305" s="26"/>
      <c r="EP305" s="1"/>
      <c r="EQ305" s="27"/>
      <c r="ER305" s="126" t="s">
        <v>61</v>
      </c>
      <c r="ES305" s="1"/>
      <c r="ET305" s="4" t="s">
        <v>203</v>
      </c>
      <c r="EU305" s="54">
        <f t="shared" si="883"/>
        <v>0</v>
      </c>
      <c r="EV305" s="54">
        <f t="shared" si="884"/>
        <v>0</v>
      </c>
      <c r="EW305" s="160"/>
      <c r="EX305" s="200"/>
      <c r="EY305" s="9" t="s">
        <v>131</v>
      </c>
      <c r="EZ305" s="54">
        <f t="shared" si="885"/>
        <v>0</v>
      </c>
      <c r="FA305" s="54">
        <f t="shared" si="885"/>
        <v>0</v>
      </c>
      <c r="FB305" s="42"/>
      <c r="FC305" s="26"/>
      <c r="FD305" s="26"/>
      <c r="FE305" s="1"/>
      <c r="FF305" s="27"/>
      <c r="FG305" s="130" t="s">
        <v>188</v>
      </c>
      <c r="FH305" s="319" t="s">
        <v>220</v>
      </c>
      <c r="FI305" s="319"/>
      <c r="FJ305" s="173">
        <f>+DF325</f>
        <v>0</v>
      </c>
      <c r="FK305" s="179"/>
      <c r="FL305" s="179"/>
      <c r="FM305" s="68">
        <v>0</v>
      </c>
      <c r="FN305" s="62">
        <f t="shared" ref="FN305:FN307" si="887">SUM(FJ305:FM305)</f>
        <v>0</v>
      </c>
      <c r="FO305" s="58"/>
      <c r="FP305" s="26"/>
      <c r="FQ305" s="1"/>
      <c r="FR305" s="1"/>
    </row>
    <row r="306" spans="2:174" ht="13.9" customHeight="1" x14ac:dyDescent="0.2">
      <c r="B306" s="33"/>
      <c r="C306" s="126">
        <v>4130</v>
      </c>
      <c r="D306" s="234" t="s">
        <v>204</v>
      </c>
      <c r="E306" s="234"/>
      <c r="F306" s="215">
        <v>0</v>
      </c>
      <c r="G306" s="215">
        <v>0</v>
      </c>
      <c r="H306" s="215">
        <v>0</v>
      </c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6">
        <f t="shared" si="857"/>
        <v>0</v>
      </c>
      <c r="Y306" s="224">
        <f t="shared" si="858"/>
        <v>0</v>
      </c>
      <c r="Z306" s="226">
        <f t="shared" si="859"/>
        <v>0</v>
      </c>
      <c r="AA306" s="26"/>
      <c r="AC306" s="27"/>
      <c r="AD306" s="130">
        <v>1130</v>
      </c>
      <c r="AE306" s="223" t="s">
        <v>473</v>
      </c>
      <c r="AF306" s="223"/>
      <c r="AG306" s="215">
        <v>0</v>
      </c>
      <c r="AH306" s="215">
        <v>0</v>
      </c>
      <c r="AI306" s="215">
        <v>0</v>
      </c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6">
        <f t="shared" si="862"/>
        <v>0</v>
      </c>
      <c r="AZ306" s="224">
        <f t="shared" si="863"/>
        <v>0</v>
      </c>
      <c r="BA306" s="226">
        <f t="shared" si="864"/>
        <v>0</v>
      </c>
      <c r="BB306" s="26"/>
      <c r="BD306" s="27"/>
      <c r="BE306" s="130">
        <v>4130</v>
      </c>
      <c r="BF306" s="223" t="s">
        <v>204</v>
      </c>
      <c r="BG306" s="223"/>
      <c r="BH306" s="215">
        <v>0</v>
      </c>
      <c r="BI306" s="215">
        <v>0</v>
      </c>
      <c r="BJ306" s="215">
        <v>0</v>
      </c>
      <c r="BK306" s="215"/>
      <c r="BL306" s="215"/>
      <c r="BM306" s="215"/>
      <c r="BN306" s="215"/>
      <c r="BO306" s="215"/>
      <c r="BP306" s="215"/>
      <c r="BQ306" s="215"/>
      <c r="BR306" s="215"/>
      <c r="BS306" s="215"/>
      <c r="BT306" s="215"/>
      <c r="BU306" s="215"/>
      <c r="BV306" s="215"/>
      <c r="BW306" s="215"/>
      <c r="BX306" s="215"/>
      <c r="BY306" s="215"/>
      <c r="BZ306" s="216">
        <f t="shared" si="865"/>
        <v>0</v>
      </c>
      <c r="CA306" s="224">
        <f t="shared" si="866"/>
        <v>0</v>
      </c>
      <c r="CB306" s="226">
        <f t="shared" si="867"/>
        <v>0</v>
      </c>
      <c r="CC306" s="26"/>
      <c r="CE306" s="33"/>
      <c r="CF306" s="126" t="s">
        <v>64</v>
      </c>
      <c r="CG306" s="319" t="s">
        <v>17</v>
      </c>
      <c r="CH306" s="319"/>
      <c r="CI306" s="54">
        <f t="shared" si="868"/>
        <v>0</v>
      </c>
      <c r="CJ306" s="54">
        <f t="shared" si="868"/>
        <v>0</v>
      </c>
      <c r="CK306" s="54">
        <f t="shared" si="868"/>
        <v>0</v>
      </c>
      <c r="CL306" s="143"/>
      <c r="CM306" s="325" t="s">
        <v>18</v>
      </c>
      <c r="CN306" s="325"/>
      <c r="CO306" s="50">
        <f>SUM(CO307:CO315)</f>
        <v>0</v>
      </c>
      <c r="CP306" s="50">
        <f t="shared" ref="CP306" si="888">SUM(CP307:CP315)</f>
        <v>0</v>
      </c>
      <c r="CQ306" s="50">
        <f t="shared" ref="CQ306" si="889">SUM(CQ307:CQ315)</f>
        <v>0</v>
      </c>
      <c r="CR306" s="51"/>
      <c r="CS306" s="26"/>
      <c r="CT306" s="1"/>
      <c r="CU306" s="27"/>
      <c r="CV306" s="130" t="s">
        <v>162</v>
      </c>
      <c r="CW306" s="319" t="s">
        <v>114</v>
      </c>
      <c r="CX306" s="319"/>
      <c r="CY306" s="54">
        <f t="shared" si="870"/>
        <v>0</v>
      </c>
      <c r="CZ306" s="54">
        <f t="shared" si="870"/>
        <v>0</v>
      </c>
      <c r="DA306" s="54">
        <f t="shared" si="870"/>
        <v>0</v>
      </c>
      <c r="DB306" s="143" t="s">
        <v>178</v>
      </c>
      <c r="DC306" s="319" t="s">
        <v>115</v>
      </c>
      <c r="DD306" s="319"/>
      <c r="DE306" s="54">
        <f t="shared" si="871"/>
        <v>0</v>
      </c>
      <c r="DF306" s="54">
        <f t="shared" si="871"/>
        <v>0</v>
      </c>
      <c r="DG306" s="54">
        <f t="shared" si="871"/>
        <v>0</v>
      </c>
      <c r="DH306" s="42"/>
      <c r="DI306" s="77"/>
      <c r="DJ306" s="1"/>
      <c r="DK306" s="27"/>
      <c r="DL306" s="130" t="s">
        <v>162</v>
      </c>
      <c r="DM306" s="319" t="s">
        <v>114</v>
      </c>
      <c r="DN306" s="319"/>
      <c r="DO306" s="54">
        <f t="shared" si="847"/>
        <v>0</v>
      </c>
      <c r="DP306" s="54">
        <f t="shared" si="848"/>
        <v>0</v>
      </c>
      <c r="DQ306" s="54">
        <f t="shared" si="849"/>
        <v>0</v>
      </c>
      <c r="DR306" s="54">
        <f t="shared" si="850"/>
        <v>0</v>
      </c>
      <c r="DS306" s="143" t="s">
        <v>178</v>
      </c>
      <c r="DT306" s="319" t="s">
        <v>115</v>
      </c>
      <c r="DU306" s="319"/>
      <c r="DV306" s="54">
        <f t="shared" si="851"/>
        <v>0</v>
      </c>
      <c r="DW306" s="54">
        <f t="shared" si="852"/>
        <v>0</v>
      </c>
      <c r="DX306" s="54">
        <f t="shared" si="853"/>
        <v>0</v>
      </c>
      <c r="DY306" s="54">
        <f t="shared" si="854"/>
        <v>0</v>
      </c>
      <c r="DZ306" s="42"/>
      <c r="EA306" s="77"/>
      <c r="EB306" s="1"/>
      <c r="EC306" s="27"/>
      <c r="ED306" s="126" t="s">
        <v>62</v>
      </c>
      <c r="EE306" s="1"/>
      <c r="EF306" s="4" t="s">
        <v>204</v>
      </c>
      <c r="EG306" s="54">
        <f t="shared" si="886"/>
        <v>0</v>
      </c>
      <c r="EH306" s="54">
        <f t="shared" si="882"/>
        <v>0</v>
      </c>
      <c r="EI306" s="163" t="s">
        <v>188</v>
      </c>
      <c r="EJ306" s="1"/>
      <c r="EK306" s="9" t="s">
        <v>205</v>
      </c>
      <c r="EL306" s="173">
        <f>+DV325-DW325</f>
        <v>0</v>
      </c>
      <c r="EM306" s="173">
        <f>+DX325-DY325</f>
        <v>0</v>
      </c>
      <c r="EN306" s="42"/>
      <c r="EO306" s="26"/>
      <c r="EP306" s="1"/>
      <c r="EQ306" s="27"/>
      <c r="ER306" s="126" t="s">
        <v>62</v>
      </c>
      <c r="ES306" s="1"/>
      <c r="ET306" s="4" t="s">
        <v>204</v>
      </c>
      <c r="EU306" s="54">
        <f t="shared" si="883"/>
        <v>0</v>
      </c>
      <c r="EV306" s="54">
        <f t="shared" si="884"/>
        <v>0</v>
      </c>
      <c r="EW306" s="163" t="s">
        <v>188</v>
      </c>
      <c r="EX306" s="1"/>
      <c r="EY306" s="9" t="s">
        <v>205</v>
      </c>
      <c r="EZ306" s="54">
        <f t="shared" si="885"/>
        <v>0</v>
      </c>
      <c r="FA306" s="54">
        <f t="shared" si="885"/>
        <v>0</v>
      </c>
      <c r="FB306" s="42"/>
      <c r="FC306" s="26"/>
      <c r="FD306" s="26"/>
      <c r="FE306" s="1"/>
      <c r="FF306" s="27"/>
      <c r="FG306" s="130" t="s">
        <v>189</v>
      </c>
      <c r="FH306" s="319" t="s">
        <v>145</v>
      </c>
      <c r="FI306" s="319"/>
      <c r="FJ306" s="173">
        <f t="shared" ref="FJ306:FJ307" si="890">+DF326</f>
        <v>0</v>
      </c>
      <c r="FK306" s="179"/>
      <c r="FL306" s="179"/>
      <c r="FM306" s="68">
        <v>0</v>
      </c>
      <c r="FN306" s="62">
        <f t="shared" si="887"/>
        <v>0</v>
      </c>
      <c r="FO306" s="58"/>
      <c r="FP306" s="26"/>
      <c r="FQ306" s="1"/>
      <c r="FR306" s="1"/>
    </row>
    <row r="307" spans="2:174" ht="11.45" customHeight="1" x14ac:dyDescent="0.2">
      <c r="B307" s="33"/>
      <c r="C307" s="126">
        <v>4140</v>
      </c>
      <c r="D307" s="234" t="s">
        <v>16</v>
      </c>
      <c r="E307" s="234"/>
      <c r="F307" s="215">
        <v>0</v>
      </c>
      <c r="G307" s="215">
        <v>0</v>
      </c>
      <c r="H307" s="215">
        <v>0</v>
      </c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6">
        <f t="shared" si="857"/>
        <v>0</v>
      </c>
      <c r="Y307" s="224">
        <f t="shared" si="858"/>
        <v>0</v>
      </c>
      <c r="Z307" s="226">
        <f t="shared" si="859"/>
        <v>0</v>
      </c>
      <c r="AA307" s="26"/>
      <c r="AC307" s="27"/>
      <c r="AD307" s="130">
        <v>1140</v>
      </c>
      <c r="AE307" s="223" t="s">
        <v>249</v>
      </c>
      <c r="AF307" s="223"/>
      <c r="AG307" s="215">
        <v>0</v>
      </c>
      <c r="AH307" s="215">
        <v>0</v>
      </c>
      <c r="AI307" s="215">
        <v>0</v>
      </c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6">
        <f t="shared" si="862"/>
        <v>0</v>
      </c>
      <c r="AZ307" s="224">
        <f t="shared" si="863"/>
        <v>0</v>
      </c>
      <c r="BA307" s="226">
        <f t="shared" si="864"/>
        <v>0</v>
      </c>
      <c r="BB307" s="26"/>
      <c r="BD307" s="27"/>
      <c r="BE307" s="130">
        <v>4140</v>
      </c>
      <c r="BF307" s="223" t="s">
        <v>16</v>
      </c>
      <c r="BG307" s="223"/>
      <c r="BH307" s="215">
        <v>0</v>
      </c>
      <c r="BI307" s="215">
        <v>0</v>
      </c>
      <c r="BJ307" s="215">
        <v>0</v>
      </c>
      <c r="BK307" s="215"/>
      <c r="BL307" s="215"/>
      <c r="BM307" s="215"/>
      <c r="BN307" s="215"/>
      <c r="BO307" s="215"/>
      <c r="BP307" s="215"/>
      <c r="BQ307" s="215"/>
      <c r="BR307" s="215"/>
      <c r="BS307" s="215"/>
      <c r="BT307" s="215"/>
      <c r="BU307" s="215"/>
      <c r="BV307" s="215"/>
      <c r="BW307" s="215"/>
      <c r="BX307" s="215"/>
      <c r="BY307" s="215"/>
      <c r="BZ307" s="216">
        <f t="shared" si="865"/>
        <v>0</v>
      </c>
      <c r="CA307" s="224">
        <f t="shared" si="866"/>
        <v>0</v>
      </c>
      <c r="CB307" s="226">
        <f t="shared" si="867"/>
        <v>0</v>
      </c>
      <c r="CC307" s="26"/>
      <c r="CE307" s="33"/>
      <c r="CF307" s="126" t="s">
        <v>65</v>
      </c>
      <c r="CG307" s="319" t="s">
        <v>19</v>
      </c>
      <c r="CH307" s="319"/>
      <c r="CI307" s="54">
        <f t="shared" si="868"/>
        <v>0</v>
      </c>
      <c r="CJ307" s="54">
        <f t="shared" si="868"/>
        <v>0</v>
      </c>
      <c r="CK307" s="54">
        <f t="shared" si="868"/>
        <v>0</v>
      </c>
      <c r="CL307" s="143" t="s">
        <v>78</v>
      </c>
      <c r="CM307" s="319" t="s">
        <v>20</v>
      </c>
      <c r="CN307" s="319"/>
      <c r="CO307" s="173">
        <f t="shared" ref="CO307:CO315" si="891">+X327</f>
        <v>0</v>
      </c>
      <c r="CP307" s="173">
        <f t="shared" ref="CP307:CP315" si="892">+Y327</f>
        <v>0</v>
      </c>
      <c r="CQ307" s="173">
        <f t="shared" ref="CQ307:CQ315" si="893">+Z327</f>
        <v>0</v>
      </c>
      <c r="CR307" s="51"/>
      <c r="CS307" s="26"/>
      <c r="CT307" s="1"/>
      <c r="CU307" s="27"/>
      <c r="CV307" s="130" t="s">
        <v>163</v>
      </c>
      <c r="CW307" s="319" t="s">
        <v>116</v>
      </c>
      <c r="CX307" s="319"/>
      <c r="CY307" s="54">
        <f t="shared" si="870"/>
        <v>0</v>
      </c>
      <c r="CZ307" s="54">
        <f t="shared" si="870"/>
        <v>0</v>
      </c>
      <c r="DA307" s="54">
        <f t="shared" si="870"/>
        <v>0</v>
      </c>
      <c r="DB307" s="143" t="s">
        <v>179</v>
      </c>
      <c r="DC307" s="321" t="s">
        <v>117</v>
      </c>
      <c r="DD307" s="321"/>
      <c r="DE307" s="54">
        <f t="shared" si="871"/>
        <v>0</v>
      </c>
      <c r="DF307" s="54">
        <f t="shared" si="871"/>
        <v>0</v>
      </c>
      <c r="DG307" s="54">
        <f t="shared" si="871"/>
        <v>0</v>
      </c>
      <c r="DH307" s="42"/>
      <c r="DI307" s="77"/>
      <c r="DJ307" s="1"/>
      <c r="DK307" s="27"/>
      <c r="DL307" s="130" t="s">
        <v>163</v>
      </c>
      <c r="DM307" s="319" t="s">
        <v>116</v>
      </c>
      <c r="DN307" s="319"/>
      <c r="DO307" s="54">
        <f t="shared" si="847"/>
        <v>0</v>
      </c>
      <c r="DP307" s="54">
        <f t="shared" si="848"/>
        <v>0</v>
      </c>
      <c r="DQ307" s="54">
        <f t="shared" si="849"/>
        <v>0</v>
      </c>
      <c r="DR307" s="54">
        <f t="shared" si="850"/>
        <v>0</v>
      </c>
      <c r="DS307" s="143" t="s">
        <v>179</v>
      </c>
      <c r="DT307" s="321" t="s">
        <v>117</v>
      </c>
      <c r="DU307" s="321"/>
      <c r="DV307" s="54">
        <f t="shared" si="851"/>
        <v>0</v>
      </c>
      <c r="DW307" s="54">
        <f t="shared" si="852"/>
        <v>0</v>
      </c>
      <c r="DX307" s="54">
        <f t="shared" si="853"/>
        <v>0</v>
      </c>
      <c r="DY307" s="54">
        <f t="shared" si="854"/>
        <v>0</v>
      </c>
      <c r="DZ307" s="42"/>
      <c r="EA307" s="77"/>
      <c r="EB307" s="1"/>
      <c r="EC307" s="27"/>
      <c r="ED307" s="126" t="s">
        <v>63</v>
      </c>
      <c r="EE307" s="1"/>
      <c r="EF307" s="4" t="s">
        <v>16</v>
      </c>
      <c r="EG307" s="54">
        <f t="shared" si="886"/>
        <v>0</v>
      </c>
      <c r="EH307" s="54">
        <f t="shared" si="882"/>
        <v>0</v>
      </c>
      <c r="EI307" s="160"/>
      <c r="EJ307" s="1"/>
      <c r="EK307" s="8"/>
      <c r="EL307" s="181"/>
      <c r="EM307" s="181"/>
      <c r="EN307" s="42"/>
      <c r="EO307" s="26"/>
      <c r="EP307" s="1"/>
      <c r="EQ307" s="27"/>
      <c r="ER307" s="126" t="s">
        <v>63</v>
      </c>
      <c r="ES307" s="1"/>
      <c r="ET307" s="4" t="s">
        <v>16</v>
      </c>
      <c r="EU307" s="54">
        <f t="shared" si="883"/>
        <v>0</v>
      </c>
      <c r="EV307" s="54">
        <f t="shared" si="884"/>
        <v>0</v>
      </c>
      <c r="EW307" s="160"/>
      <c r="EX307" s="1"/>
      <c r="EY307" s="8"/>
      <c r="EZ307" s="181"/>
      <c r="FA307" s="181"/>
      <c r="FB307" s="42"/>
      <c r="FC307" s="26"/>
      <c r="FD307" s="26"/>
      <c r="FE307" s="1"/>
      <c r="FF307" s="27"/>
      <c r="FG307" s="130" t="s">
        <v>190</v>
      </c>
      <c r="FH307" s="319" t="s">
        <v>234</v>
      </c>
      <c r="FI307" s="319"/>
      <c r="FJ307" s="173">
        <f t="shared" si="890"/>
        <v>0</v>
      </c>
      <c r="FK307" s="179"/>
      <c r="FL307" s="179"/>
      <c r="FM307" s="68">
        <v>0</v>
      </c>
      <c r="FN307" s="62">
        <f t="shared" si="887"/>
        <v>0</v>
      </c>
      <c r="FO307" s="58"/>
      <c r="FP307" s="26"/>
      <c r="FQ307" s="1"/>
      <c r="FR307" s="1"/>
    </row>
    <row r="308" spans="2:174" ht="13.9" customHeight="1" x14ac:dyDescent="0.2">
      <c r="B308" s="33"/>
      <c r="C308" s="126">
        <v>4150</v>
      </c>
      <c r="D308" s="234" t="s">
        <v>427</v>
      </c>
      <c r="E308" s="234"/>
      <c r="F308" s="215">
        <v>0</v>
      </c>
      <c r="G308" s="215">
        <v>0</v>
      </c>
      <c r="H308" s="215">
        <v>0</v>
      </c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6">
        <f t="shared" si="857"/>
        <v>0</v>
      </c>
      <c r="Y308" s="224">
        <f t="shared" si="858"/>
        <v>0</v>
      </c>
      <c r="Z308" s="226">
        <f t="shared" si="859"/>
        <v>0</v>
      </c>
      <c r="AA308" s="26"/>
      <c r="AC308" s="27"/>
      <c r="AD308" s="130">
        <v>1150</v>
      </c>
      <c r="AE308" s="223" t="s">
        <v>114</v>
      </c>
      <c r="AF308" s="223"/>
      <c r="AG308" s="215">
        <v>0</v>
      </c>
      <c r="AH308" s="215">
        <v>0</v>
      </c>
      <c r="AI308" s="215">
        <v>0</v>
      </c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6">
        <f t="shared" si="862"/>
        <v>0</v>
      </c>
      <c r="AZ308" s="224">
        <f t="shared" si="863"/>
        <v>0</v>
      </c>
      <c r="BA308" s="226">
        <f t="shared" si="864"/>
        <v>0</v>
      </c>
      <c r="BB308" s="26"/>
      <c r="BD308" s="27"/>
      <c r="BE308" s="130">
        <v>4150</v>
      </c>
      <c r="BF308" s="223" t="s">
        <v>427</v>
      </c>
      <c r="BG308" s="223"/>
      <c r="BH308" s="215">
        <v>0</v>
      </c>
      <c r="BI308" s="215">
        <v>0</v>
      </c>
      <c r="BJ308" s="215">
        <v>0</v>
      </c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6">
        <f t="shared" si="865"/>
        <v>0</v>
      </c>
      <c r="CA308" s="224">
        <f t="shared" si="866"/>
        <v>0</v>
      </c>
      <c r="CB308" s="226">
        <f t="shared" si="867"/>
        <v>0</v>
      </c>
      <c r="CC308" s="26"/>
      <c r="CE308" s="33"/>
      <c r="CF308" s="126" t="s">
        <v>66</v>
      </c>
      <c r="CG308" s="319" t="s">
        <v>21</v>
      </c>
      <c r="CH308" s="319"/>
      <c r="CI308" s="54">
        <f t="shared" si="868"/>
        <v>0</v>
      </c>
      <c r="CJ308" s="54">
        <f t="shared" si="868"/>
        <v>0</v>
      </c>
      <c r="CK308" s="54">
        <f t="shared" si="868"/>
        <v>0</v>
      </c>
      <c r="CL308" s="143" t="s">
        <v>79</v>
      </c>
      <c r="CM308" s="319" t="s">
        <v>22</v>
      </c>
      <c r="CN308" s="319"/>
      <c r="CO308" s="173">
        <f t="shared" si="891"/>
        <v>0</v>
      </c>
      <c r="CP308" s="173">
        <f t="shared" si="892"/>
        <v>0</v>
      </c>
      <c r="CQ308" s="173">
        <f t="shared" si="893"/>
        <v>0</v>
      </c>
      <c r="CR308" s="51"/>
      <c r="CS308" s="26"/>
      <c r="CT308" s="1"/>
      <c r="CU308" s="27"/>
      <c r="CV308" s="130" t="s">
        <v>164</v>
      </c>
      <c r="CW308" s="319" t="s">
        <v>118</v>
      </c>
      <c r="CX308" s="319"/>
      <c r="CY308" s="54">
        <f t="shared" si="870"/>
        <v>0</v>
      </c>
      <c r="CZ308" s="54">
        <f t="shared" si="870"/>
        <v>0</v>
      </c>
      <c r="DA308" s="54">
        <f t="shared" si="870"/>
        <v>0</v>
      </c>
      <c r="DB308" s="143" t="s">
        <v>180</v>
      </c>
      <c r="DC308" s="319" t="s">
        <v>119</v>
      </c>
      <c r="DD308" s="319"/>
      <c r="DE308" s="54">
        <f t="shared" si="871"/>
        <v>0</v>
      </c>
      <c r="DF308" s="54">
        <f t="shared" si="871"/>
        <v>0</v>
      </c>
      <c r="DG308" s="54">
        <f t="shared" si="871"/>
        <v>0</v>
      </c>
      <c r="DH308" s="42"/>
      <c r="DI308" s="77"/>
      <c r="DJ308" s="1"/>
      <c r="DK308" s="27"/>
      <c r="DL308" s="130" t="s">
        <v>164</v>
      </c>
      <c r="DM308" s="319" t="s">
        <v>118</v>
      </c>
      <c r="DN308" s="319"/>
      <c r="DO308" s="54">
        <f t="shared" si="847"/>
        <v>0</v>
      </c>
      <c r="DP308" s="54">
        <f t="shared" si="848"/>
        <v>0</v>
      </c>
      <c r="DQ308" s="54">
        <f t="shared" si="849"/>
        <v>0</v>
      </c>
      <c r="DR308" s="54">
        <f t="shared" si="850"/>
        <v>0</v>
      </c>
      <c r="DS308" s="143" t="s">
        <v>180</v>
      </c>
      <c r="DT308" s="319" t="s">
        <v>119</v>
      </c>
      <c r="DU308" s="319"/>
      <c r="DV308" s="54">
        <f t="shared" si="851"/>
        <v>0</v>
      </c>
      <c r="DW308" s="54">
        <f t="shared" si="852"/>
        <v>0</v>
      </c>
      <c r="DX308" s="54">
        <f t="shared" si="853"/>
        <v>0</v>
      </c>
      <c r="DY308" s="54">
        <f t="shared" si="854"/>
        <v>0</v>
      </c>
      <c r="DZ308" s="42"/>
      <c r="EA308" s="77"/>
      <c r="EB308" s="1"/>
      <c r="EC308" s="27"/>
      <c r="ED308" s="126" t="s">
        <v>64</v>
      </c>
      <c r="EE308" s="1"/>
      <c r="EF308" s="4" t="s">
        <v>17</v>
      </c>
      <c r="EG308" s="54">
        <f t="shared" si="886"/>
        <v>0</v>
      </c>
      <c r="EH308" s="54">
        <f t="shared" si="882"/>
        <v>0</v>
      </c>
      <c r="EI308" s="160"/>
      <c r="EJ308" s="279" t="s">
        <v>199</v>
      </c>
      <c r="EK308" s="279"/>
      <c r="EL308" s="182">
        <f>SUM(EL309:EL311)</f>
        <v>0</v>
      </c>
      <c r="EM308" s="182">
        <f t="shared" ref="EM308" si="894">SUM(EM309:EM311)</f>
        <v>0</v>
      </c>
      <c r="EN308" s="42"/>
      <c r="EO308" s="26"/>
      <c r="EP308" s="1"/>
      <c r="EQ308" s="27"/>
      <c r="ER308" s="126" t="s">
        <v>64</v>
      </c>
      <c r="ES308" s="1"/>
      <c r="ET308" s="4" t="s">
        <v>17</v>
      </c>
      <c r="EU308" s="54">
        <f t="shared" si="883"/>
        <v>0</v>
      </c>
      <c r="EV308" s="54">
        <f t="shared" si="884"/>
        <v>0</v>
      </c>
      <c r="EW308" s="160"/>
      <c r="EX308" s="279" t="s">
        <v>199</v>
      </c>
      <c r="EY308" s="279"/>
      <c r="EZ308" s="182">
        <f>SUM(EZ309:EZ311)</f>
        <v>0</v>
      </c>
      <c r="FA308" s="182">
        <f t="shared" ref="FA308" si="895">SUM(FA309:FA311)</f>
        <v>0</v>
      </c>
      <c r="FB308" s="42"/>
      <c r="FC308" s="26"/>
      <c r="FD308" s="26"/>
      <c r="FE308" s="1"/>
      <c r="FF308" s="27"/>
      <c r="FG308" s="130"/>
      <c r="FH308" s="196"/>
      <c r="FI308" s="56"/>
      <c r="FJ308" s="177"/>
      <c r="FK308" s="177"/>
      <c r="FL308" s="177"/>
      <c r="FM308" s="62"/>
      <c r="FN308" s="62"/>
      <c r="FO308" s="58"/>
      <c r="FP308" s="26"/>
      <c r="FQ308" s="1"/>
      <c r="FR308" s="1"/>
    </row>
    <row r="309" spans="2:174" ht="13.9" customHeight="1" x14ac:dyDescent="0.2">
      <c r="B309" s="33"/>
      <c r="C309" s="126">
        <v>4160</v>
      </c>
      <c r="D309" s="234" t="s">
        <v>428</v>
      </c>
      <c r="E309" s="234"/>
      <c r="F309" s="215">
        <v>0</v>
      </c>
      <c r="G309" s="215">
        <v>0</v>
      </c>
      <c r="H309" s="215">
        <v>0</v>
      </c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6">
        <f t="shared" si="857"/>
        <v>0</v>
      </c>
      <c r="Y309" s="224">
        <f t="shared" si="858"/>
        <v>0</v>
      </c>
      <c r="Z309" s="226">
        <f t="shared" si="859"/>
        <v>0</v>
      </c>
      <c r="AA309" s="26"/>
      <c r="AC309" s="27"/>
      <c r="AD309" s="130">
        <v>1160</v>
      </c>
      <c r="AE309" s="223" t="s">
        <v>474</v>
      </c>
      <c r="AF309" s="223"/>
      <c r="AG309" s="215">
        <v>0</v>
      </c>
      <c r="AH309" s="215">
        <v>0</v>
      </c>
      <c r="AI309" s="215">
        <v>0</v>
      </c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6">
        <f t="shared" si="862"/>
        <v>0</v>
      </c>
      <c r="AZ309" s="224">
        <f t="shared" si="863"/>
        <v>0</v>
      </c>
      <c r="BA309" s="226">
        <f t="shared" si="864"/>
        <v>0</v>
      </c>
      <c r="BB309" s="26"/>
      <c r="BD309" s="27"/>
      <c r="BE309" s="130">
        <v>4160</v>
      </c>
      <c r="BF309" s="223" t="s">
        <v>428</v>
      </c>
      <c r="BG309" s="223"/>
      <c r="BH309" s="215">
        <v>0</v>
      </c>
      <c r="BI309" s="215">
        <v>0</v>
      </c>
      <c r="BJ309" s="215">
        <v>0</v>
      </c>
      <c r="BK309" s="215"/>
      <c r="BL309" s="215"/>
      <c r="BM309" s="215"/>
      <c r="BN309" s="215"/>
      <c r="BO309" s="215"/>
      <c r="BP309" s="215"/>
      <c r="BQ309" s="215"/>
      <c r="BR309" s="215"/>
      <c r="BS309" s="215"/>
      <c r="BT309" s="215"/>
      <c r="BU309" s="215"/>
      <c r="BV309" s="215"/>
      <c r="BW309" s="215"/>
      <c r="BX309" s="215"/>
      <c r="BY309" s="215"/>
      <c r="BZ309" s="216">
        <f t="shared" si="865"/>
        <v>0</v>
      </c>
      <c r="CA309" s="224">
        <f t="shared" si="866"/>
        <v>0</v>
      </c>
      <c r="CB309" s="226">
        <f t="shared" si="867"/>
        <v>0</v>
      </c>
      <c r="CC309" s="26"/>
      <c r="CE309" s="33"/>
      <c r="CF309" s="126" t="s">
        <v>67</v>
      </c>
      <c r="CG309" s="321" t="s">
        <v>23</v>
      </c>
      <c r="CH309" s="321"/>
      <c r="CI309" s="54">
        <f t="shared" si="868"/>
        <v>0</v>
      </c>
      <c r="CJ309" s="54">
        <f t="shared" si="868"/>
        <v>0</v>
      </c>
      <c r="CK309" s="54">
        <f t="shared" si="868"/>
        <v>0</v>
      </c>
      <c r="CL309" s="143" t="s">
        <v>80</v>
      </c>
      <c r="CM309" s="319" t="s">
        <v>24</v>
      </c>
      <c r="CN309" s="319"/>
      <c r="CO309" s="173">
        <f t="shared" si="891"/>
        <v>0</v>
      </c>
      <c r="CP309" s="173">
        <f t="shared" si="892"/>
        <v>0</v>
      </c>
      <c r="CQ309" s="173">
        <f t="shared" si="893"/>
        <v>0</v>
      </c>
      <c r="CR309" s="51"/>
      <c r="CS309" s="26"/>
      <c r="CT309" s="1"/>
      <c r="CU309" s="27"/>
      <c r="CV309" s="131"/>
      <c r="CW309" s="308" t="s">
        <v>121</v>
      </c>
      <c r="CX309" s="308"/>
      <c r="CY309" s="48">
        <f>+CY301</f>
        <v>0</v>
      </c>
      <c r="CZ309" s="48">
        <f t="shared" ref="CZ309:DA309" si="896">+CZ301</f>
        <v>0</v>
      </c>
      <c r="DA309" s="48">
        <f t="shared" si="896"/>
        <v>0</v>
      </c>
      <c r="DB309" s="143" t="s">
        <v>181</v>
      </c>
      <c r="DC309" s="319" t="s">
        <v>120</v>
      </c>
      <c r="DD309" s="319"/>
      <c r="DE309" s="54">
        <f t="shared" si="871"/>
        <v>0</v>
      </c>
      <c r="DF309" s="54">
        <f t="shared" si="871"/>
        <v>0</v>
      </c>
      <c r="DG309" s="54">
        <f t="shared" si="871"/>
        <v>0</v>
      </c>
      <c r="DH309" s="42"/>
      <c r="DI309" s="77"/>
      <c r="DJ309" s="1"/>
      <c r="DK309" s="27"/>
      <c r="DL309" s="130"/>
      <c r="DM309" s="308"/>
      <c r="DN309" s="308"/>
      <c r="DO309" s="54"/>
      <c r="DP309" s="54"/>
      <c r="DQ309" s="54"/>
      <c r="DR309" s="54"/>
      <c r="DS309" s="143" t="s">
        <v>181</v>
      </c>
      <c r="DT309" s="319" t="s">
        <v>120</v>
      </c>
      <c r="DU309" s="319"/>
      <c r="DV309" s="54">
        <f t="shared" si="851"/>
        <v>0</v>
      </c>
      <c r="DW309" s="54">
        <f t="shared" si="852"/>
        <v>0</v>
      </c>
      <c r="DX309" s="54">
        <f t="shared" si="853"/>
        <v>0</v>
      </c>
      <c r="DY309" s="54">
        <f t="shared" si="854"/>
        <v>0</v>
      </c>
      <c r="DZ309" s="42"/>
      <c r="EA309" s="77"/>
      <c r="EB309" s="1"/>
      <c r="EC309" s="27"/>
      <c r="ED309" s="126" t="s">
        <v>65</v>
      </c>
      <c r="EE309" s="1"/>
      <c r="EF309" s="4" t="s">
        <v>19</v>
      </c>
      <c r="EG309" s="54">
        <f t="shared" si="886"/>
        <v>0</v>
      </c>
      <c r="EH309" s="54">
        <f t="shared" si="882"/>
        <v>0</v>
      </c>
      <c r="EI309" s="163" t="s">
        <v>167</v>
      </c>
      <c r="EJ309" s="1"/>
      <c r="EK309" s="9" t="s">
        <v>202</v>
      </c>
      <c r="EL309" s="173">
        <f>+DP315-DO315+CO338</f>
        <v>0</v>
      </c>
      <c r="EM309" s="173">
        <f>+DR315-DQ315+CP338</f>
        <v>0</v>
      </c>
      <c r="EN309" s="42"/>
      <c r="EO309" s="26"/>
      <c r="EP309" s="1"/>
      <c r="EQ309" s="27"/>
      <c r="ER309" s="126" t="s">
        <v>65</v>
      </c>
      <c r="ES309" s="1"/>
      <c r="ET309" s="4" t="s">
        <v>19</v>
      </c>
      <c r="EU309" s="54">
        <f t="shared" si="883"/>
        <v>0</v>
      </c>
      <c r="EV309" s="54">
        <f t="shared" si="884"/>
        <v>0</v>
      </c>
      <c r="EW309" s="163" t="s">
        <v>167</v>
      </c>
      <c r="EX309" s="1"/>
      <c r="EY309" s="9" t="s">
        <v>202</v>
      </c>
      <c r="EZ309" s="173">
        <f t="shared" ref="EZ309:FA311" si="897">+BZ339</f>
        <v>0</v>
      </c>
      <c r="FA309" s="173">
        <f t="shared" si="897"/>
        <v>0</v>
      </c>
      <c r="FB309" s="42"/>
      <c r="FC309" s="26"/>
      <c r="FD309" s="26"/>
      <c r="FE309" s="1"/>
      <c r="FF309" s="27"/>
      <c r="FG309" s="130"/>
      <c r="FH309" s="322" t="s">
        <v>235</v>
      </c>
      <c r="FI309" s="322"/>
      <c r="FJ309" s="178"/>
      <c r="FK309" s="178">
        <f>SUM(FK310:FK313)+FK302</f>
        <v>0</v>
      </c>
      <c r="FL309" s="178"/>
      <c r="FM309" s="67">
        <f>SUM(FM310:FM313)</f>
        <v>0</v>
      </c>
      <c r="FN309" s="67">
        <f t="shared" ref="FN309:FN313" si="898">SUM(FJ309:FM309)</f>
        <v>0</v>
      </c>
      <c r="FO309" s="58"/>
      <c r="FP309" s="26"/>
      <c r="FQ309" s="1"/>
      <c r="FR309" s="1"/>
    </row>
    <row r="310" spans="2:174" ht="13.9" customHeight="1" x14ac:dyDescent="0.2">
      <c r="B310" s="33"/>
      <c r="C310" s="126">
        <v>4170</v>
      </c>
      <c r="D310" s="234" t="s">
        <v>429</v>
      </c>
      <c r="E310" s="234"/>
      <c r="F310" s="215">
        <v>0</v>
      </c>
      <c r="G310" s="215">
        <v>0</v>
      </c>
      <c r="H310" s="215">
        <v>0</v>
      </c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6">
        <f t="shared" si="857"/>
        <v>0</v>
      </c>
      <c r="Y310" s="224">
        <f t="shared" si="858"/>
        <v>0</v>
      </c>
      <c r="Z310" s="226">
        <f t="shared" si="859"/>
        <v>0</v>
      </c>
      <c r="AA310" s="26"/>
      <c r="AC310" s="27"/>
      <c r="AD310" s="130">
        <v>1190</v>
      </c>
      <c r="AE310" s="223" t="s">
        <v>475</v>
      </c>
      <c r="AF310" s="223"/>
      <c r="AG310" s="215">
        <v>0</v>
      </c>
      <c r="AH310" s="215">
        <v>0</v>
      </c>
      <c r="AI310" s="215">
        <v>0</v>
      </c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6">
        <f t="shared" si="862"/>
        <v>0</v>
      </c>
      <c r="AZ310" s="224">
        <f t="shared" si="863"/>
        <v>0</v>
      </c>
      <c r="BA310" s="226">
        <f t="shared" si="864"/>
        <v>0</v>
      </c>
      <c r="BB310" s="26"/>
      <c r="BD310" s="27"/>
      <c r="BE310" s="130">
        <v>4170</v>
      </c>
      <c r="BF310" s="223" t="s">
        <v>429</v>
      </c>
      <c r="BG310" s="223"/>
      <c r="BH310" s="215">
        <v>0</v>
      </c>
      <c r="BI310" s="215">
        <v>0</v>
      </c>
      <c r="BJ310" s="215">
        <v>0</v>
      </c>
      <c r="BK310" s="215"/>
      <c r="BL310" s="215"/>
      <c r="BM310" s="215"/>
      <c r="BN310" s="215"/>
      <c r="BO310" s="215"/>
      <c r="BP310" s="215"/>
      <c r="BQ310" s="215"/>
      <c r="BR310" s="215"/>
      <c r="BS310" s="215"/>
      <c r="BT310" s="215"/>
      <c r="BU310" s="215"/>
      <c r="BV310" s="215"/>
      <c r="BW310" s="215"/>
      <c r="BX310" s="215"/>
      <c r="BY310" s="215"/>
      <c r="BZ310" s="216">
        <f t="shared" si="865"/>
        <v>0</v>
      </c>
      <c r="CA310" s="224">
        <f t="shared" si="866"/>
        <v>0</v>
      </c>
      <c r="CB310" s="226">
        <f t="shared" si="867"/>
        <v>0</v>
      </c>
      <c r="CC310" s="26"/>
      <c r="CE310" s="33"/>
      <c r="CF310" s="127"/>
      <c r="CG310" s="195"/>
      <c r="CH310" s="200"/>
      <c r="CI310" s="66"/>
      <c r="CJ310" s="66"/>
      <c r="CK310" s="66"/>
      <c r="CL310" s="143" t="s">
        <v>240</v>
      </c>
      <c r="CM310" s="319" t="s">
        <v>25</v>
      </c>
      <c r="CN310" s="319"/>
      <c r="CO310" s="173">
        <f t="shared" si="891"/>
        <v>0</v>
      </c>
      <c r="CP310" s="173">
        <f t="shared" si="892"/>
        <v>0</v>
      </c>
      <c r="CQ310" s="173">
        <f t="shared" si="893"/>
        <v>0</v>
      </c>
      <c r="CR310" s="51"/>
      <c r="CS310" s="26"/>
      <c r="CT310" s="1"/>
      <c r="CU310" s="27"/>
      <c r="CV310" s="131"/>
      <c r="CW310" s="195"/>
      <c r="CX310" s="196"/>
      <c r="CY310" s="50"/>
      <c r="CZ310" s="50"/>
      <c r="DA310" s="50"/>
      <c r="DB310" s="149"/>
      <c r="DC310" s="308" t="s">
        <v>122</v>
      </c>
      <c r="DD310" s="308"/>
      <c r="DE310" s="48">
        <f>+DE301</f>
        <v>0</v>
      </c>
      <c r="DF310" s="48">
        <f t="shared" ref="DF310:DG310" si="899">+DF301</f>
        <v>0</v>
      </c>
      <c r="DG310" s="48">
        <f t="shared" si="899"/>
        <v>0</v>
      </c>
      <c r="DH310" s="42"/>
      <c r="DI310" s="77"/>
      <c r="DJ310" s="1"/>
      <c r="DK310" s="27"/>
      <c r="DL310" s="130"/>
      <c r="DM310" s="195"/>
      <c r="DN310" s="196"/>
      <c r="DO310" s="54"/>
      <c r="DP310" s="54"/>
      <c r="DQ310" s="54"/>
      <c r="DR310" s="54"/>
      <c r="DS310" s="149"/>
      <c r="DT310" s="308"/>
      <c r="DU310" s="308"/>
      <c r="DV310" s="54"/>
      <c r="DW310" s="54"/>
      <c r="DX310" s="54"/>
      <c r="DY310" s="54"/>
      <c r="DZ310" s="42"/>
      <c r="EA310" s="77"/>
      <c r="EB310" s="1"/>
      <c r="EC310" s="27"/>
      <c r="ED310" s="126" t="s">
        <v>66</v>
      </c>
      <c r="EE310" s="1"/>
      <c r="EF310" s="4" t="s">
        <v>21</v>
      </c>
      <c r="EG310" s="54">
        <f t="shared" si="886"/>
        <v>0</v>
      </c>
      <c r="EH310" s="54">
        <f t="shared" si="882"/>
        <v>0</v>
      </c>
      <c r="EI310" s="163" t="s">
        <v>168</v>
      </c>
      <c r="EJ310" s="1"/>
      <c r="EK310" s="9" t="s">
        <v>131</v>
      </c>
      <c r="EL310" s="173">
        <f>+DP316+DP317-DO316-DO317</f>
        <v>0</v>
      </c>
      <c r="EM310" s="173">
        <f>+DR316+DR317-DQ316-DQ317</f>
        <v>0</v>
      </c>
      <c r="EN310" s="42"/>
      <c r="EO310" s="26"/>
      <c r="EP310" s="1"/>
      <c r="EQ310" s="27"/>
      <c r="ER310" s="126" t="s">
        <v>66</v>
      </c>
      <c r="ES310" s="1"/>
      <c r="ET310" s="4" t="s">
        <v>21</v>
      </c>
      <c r="EU310" s="54">
        <f t="shared" si="883"/>
        <v>0</v>
      </c>
      <c r="EV310" s="54">
        <f t="shared" si="884"/>
        <v>0</v>
      </c>
      <c r="EW310" s="163" t="s">
        <v>168</v>
      </c>
      <c r="EX310" s="1"/>
      <c r="EY310" s="9" t="s">
        <v>131</v>
      </c>
      <c r="EZ310" s="173">
        <f t="shared" si="897"/>
        <v>0</v>
      </c>
      <c r="FA310" s="173">
        <f t="shared" si="897"/>
        <v>0</v>
      </c>
      <c r="FB310" s="42"/>
      <c r="FC310" s="26"/>
      <c r="FD310" s="26"/>
      <c r="FE310" s="1"/>
      <c r="FF310" s="27"/>
      <c r="FG310" s="130" t="s">
        <v>191</v>
      </c>
      <c r="FH310" s="319" t="s">
        <v>236</v>
      </c>
      <c r="FI310" s="319"/>
      <c r="FJ310" s="179"/>
      <c r="FK310" s="173">
        <f>+DF330</f>
        <v>0</v>
      </c>
      <c r="FL310" s="179"/>
      <c r="FM310" s="68">
        <v>0</v>
      </c>
      <c r="FN310" s="62">
        <f t="shared" si="898"/>
        <v>0</v>
      </c>
      <c r="FO310" s="58"/>
      <c r="FP310" s="26"/>
      <c r="FQ310" s="1"/>
      <c r="FR310" s="1"/>
    </row>
    <row r="311" spans="2:174" ht="13.9" customHeight="1" x14ac:dyDescent="0.2">
      <c r="B311" s="33"/>
      <c r="C311" s="126">
        <v>4190</v>
      </c>
      <c r="D311" s="234" t="s">
        <v>430</v>
      </c>
      <c r="E311" s="234"/>
      <c r="F311" s="215">
        <v>0</v>
      </c>
      <c r="G311" s="215">
        <v>0</v>
      </c>
      <c r="H311" s="215">
        <v>0</v>
      </c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6">
        <f t="shared" si="857"/>
        <v>0</v>
      </c>
      <c r="Y311" s="224">
        <f t="shared" si="858"/>
        <v>0</v>
      </c>
      <c r="Z311" s="226">
        <f t="shared" si="859"/>
        <v>0</v>
      </c>
      <c r="AA311" s="26"/>
      <c r="AC311" s="27"/>
      <c r="AD311" s="131">
        <v>1200</v>
      </c>
      <c r="AE311" s="232" t="s">
        <v>476</v>
      </c>
      <c r="AF311" s="232"/>
      <c r="AG311" s="235">
        <f>SUM(AG312:AG320)</f>
        <v>0</v>
      </c>
      <c r="AH311" s="235">
        <f t="shared" ref="AH311" si="900">SUM(AH312:AH320)</f>
        <v>0</v>
      </c>
      <c r="AI311" s="235">
        <f t="shared" ref="AI311" si="901">SUM(AI312:AI320)</f>
        <v>0</v>
      </c>
      <c r="AJ311" s="235"/>
      <c r="AK311" s="235"/>
      <c r="AL311" s="235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0"/>
      <c r="AW311" s="220"/>
      <c r="AX311" s="220"/>
      <c r="AY311" s="221">
        <f t="shared" si="862"/>
        <v>0</v>
      </c>
      <c r="AZ311" s="210">
        <f t="shared" si="863"/>
        <v>0</v>
      </c>
      <c r="BA311" s="212">
        <f t="shared" si="864"/>
        <v>0</v>
      </c>
      <c r="BB311" s="26"/>
      <c r="BD311" s="27"/>
      <c r="BE311" s="130">
        <v>4190</v>
      </c>
      <c r="BF311" s="223" t="s">
        <v>515</v>
      </c>
      <c r="BG311" s="223"/>
      <c r="BH311" s="215">
        <v>0</v>
      </c>
      <c r="BI311" s="215">
        <v>0</v>
      </c>
      <c r="BJ311" s="215">
        <v>0</v>
      </c>
      <c r="BK311" s="245"/>
      <c r="BL311" s="245"/>
      <c r="BM311" s="245"/>
      <c r="BN311" s="215"/>
      <c r="BO311" s="215"/>
      <c r="BP311" s="215"/>
      <c r="BQ311" s="215"/>
      <c r="BR311" s="215"/>
      <c r="BS311" s="215"/>
      <c r="BT311" s="215"/>
      <c r="BU311" s="215"/>
      <c r="BV311" s="215"/>
      <c r="BW311" s="215"/>
      <c r="BX311" s="215"/>
      <c r="BY311" s="215"/>
      <c r="BZ311" s="216">
        <f t="shared" si="865"/>
        <v>0</v>
      </c>
      <c r="CA311" s="224">
        <f t="shared" si="866"/>
        <v>0</v>
      </c>
      <c r="CB311" s="226">
        <f t="shared" si="867"/>
        <v>0</v>
      </c>
      <c r="CC311" s="26"/>
      <c r="CE311" s="33"/>
      <c r="CF311" s="127"/>
      <c r="CG311" s="322" t="s">
        <v>26</v>
      </c>
      <c r="CH311" s="322"/>
      <c r="CI311" s="50">
        <f>SUM(CI312:CI313)</f>
        <v>0</v>
      </c>
      <c r="CJ311" s="50">
        <f t="shared" ref="CJ311" si="902">SUM(CJ312:CJ313)</f>
        <v>0</v>
      </c>
      <c r="CK311" s="50">
        <f t="shared" ref="CK311" si="903">SUM(CK312:CK313)</f>
        <v>0</v>
      </c>
      <c r="CL311" s="143" t="s">
        <v>81</v>
      </c>
      <c r="CM311" s="319" t="s">
        <v>27</v>
      </c>
      <c r="CN311" s="319"/>
      <c r="CO311" s="173">
        <f t="shared" si="891"/>
        <v>0</v>
      </c>
      <c r="CP311" s="173">
        <f t="shared" si="892"/>
        <v>0</v>
      </c>
      <c r="CQ311" s="173">
        <f t="shared" si="893"/>
        <v>0</v>
      </c>
      <c r="CR311" s="51"/>
      <c r="CS311" s="26"/>
      <c r="CT311" s="1"/>
      <c r="CU311" s="27"/>
      <c r="CV311" s="131"/>
      <c r="CW311" s="195"/>
      <c r="CX311" s="196"/>
      <c r="CY311" s="50"/>
      <c r="CZ311" s="50"/>
      <c r="DA311" s="50"/>
      <c r="DB311" s="149"/>
      <c r="DC311" s="1"/>
      <c r="DD311" s="1"/>
      <c r="DE311" s="1"/>
      <c r="DF311" s="1"/>
      <c r="DG311" s="1"/>
      <c r="DH311" s="42"/>
      <c r="DI311" s="77"/>
      <c r="DJ311" s="1"/>
      <c r="DK311" s="27"/>
      <c r="DL311" s="130"/>
      <c r="DM311" s="195"/>
      <c r="DN311" s="196"/>
      <c r="DO311" s="54"/>
      <c r="DP311" s="54"/>
      <c r="DQ311" s="54"/>
      <c r="DR311" s="54"/>
      <c r="DS311" s="149"/>
      <c r="DT311" s="202"/>
      <c r="DU311" s="202"/>
      <c r="DV311" s="54"/>
      <c r="DW311" s="54"/>
      <c r="DX311" s="54"/>
      <c r="DY311" s="54"/>
      <c r="DZ311" s="42"/>
      <c r="EA311" s="77"/>
      <c r="EB311" s="1"/>
      <c r="EC311" s="27"/>
      <c r="ED311" s="126" t="s">
        <v>67</v>
      </c>
      <c r="EE311" s="1"/>
      <c r="EF311" s="4" t="s">
        <v>23</v>
      </c>
      <c r="EG311" s="54">
        <f t="shared" si="886"/>
        <v>0</v>
      </c>
      <c r="EH311" s="54">
        <f t="shared" si="882"/>
        <v>0</v>
      </c>
      <c r="EI311" s="163" t="s">
        <v>169</v>
      </c>
      <c r="EJ311" s="1"/>
      <c r="EK311" s="9" t="s">
        <v>206</v>
      </c>
      <c r="EL311" s="173">
        <f>+DP313</f>
        <v>0</v>
      </c>
      <c r="EM311" s="173">
        <f>+DR313</f>
        <v>0</v>
      </c>
      <c r="EN311" s="42"/>
      <c r="EO311" s="26"/>
      <c r="EP311" s="1"/>
      <c r="EQ311" s="27"/>
      <c r="ER311" s="126" t="s">
        <v>67</v>
      </c>
      <c r="ES311" s="1"/>
      <c r="ET311" s="4" t="s">
        <v>23</v>
      </c>
      <c r="EU311" s="54">
        <f t="shared" si="883"/>
        <v>0</v>
      </c>
      <c r="EV311" s="54">
        <f t="shared" si="884"/>
        <v>0</v>
      </c>
      <c r="EW311" s="163" t="s">
        <v>169</v>
      </c>
      <c r="EX311" s="1"/>
      <c r="EY311" s="9" t="s">
        <v>206</v>
      </c>
      <c r="EZ311" s="173">
        <f t="shared" si="897"/>
        <v>0</v>
      </c>
      <c r="FA311" s="173">
        <f t="shared" si="897"/>
        <v>0</v>
      </c>
      <c r="FB311" s="42"/>
      <c r="FC311" s="26"/>
      <c r="FD311" s="26"/>
      <c r="FE311" s="1"/>
      <c r="FF311" s="27"/>
      <c r="FG311" s="130" t="s">
        <v>192</v>
      </c>
      <c r="FH311" s="319" t="s">
        <v>149</v>
      </c>
      <c r="FI311" s="319"/>
      <c r="FJ311" s="179"/>
      <c r="FK311" s="173">
        <f t="shared" ref="FK311:FK313" si="904">+DF331</f>
        <v>0</v>
      </c>
      <c r="FL311" s="179"/>
      <c r="FM311" s="68">
        <v>0</v>
      </c>
      <c r="FN311" s="62">
        <f t="shared" si="898"/>
        <v>0</v>
      </c>
      <c r="FO311" s="58"/>
      <c r="FP311" s="26"/>
      <c r="FQ311" s="1"/>
      <c r="FR311" s="1"/>
    </row>
    <row r="312" spans="2:174" ht="13.9" customHeight="1" x14ac:dyDescent="0.2">
      <c r="B312" s="33"/>
      <c r="C312" s="127">
        <v>4200</v>
      </c>
      <c r="D312" s="233" t="s">
        <v>431</v>
      </c>
      <c r="E312" s="233"/>
      <c r="F312" s="210">
        <f>SUM(F313:F314)</f>
        <v>0</v>
      </c>
      <c r="G312" s="210">
        <f t="shared" ref="G312" si="905">SUM(G313:G314)</f>
        <v>0</v>
      </c>
      <c r="H312" s="210">
        <f t="shared" ref="H312" si="906">SUM(H313:H314)</f>
        <v>0</v>
      </c>
      <c r="I312" s="231"/>
      <c r="J312" s="231"/>
      <c r="K312" s="231"/>
      <c r="L312" s="231"/>
      <c r="M312" s="231"/>
      <c r="N312" s="231"/>
      <c r="O312" s="231"/>
      <c r="P312" s="231"/>
      <c r="Q312" s="231"/>
      <c r="R312" s="231"/>
      <c r="S312" s="231"/>
      <c r="T312" s="231"/>
      <c r="U312" s="231"/>
      <c r="V312" s="231"/>
      <c r="W312" s="231"/>
      <c r="X312" s="221">
        <f t="shared" si="857"/>
        <v>0</v>
      </c>
      <c r="Y312" s="210">
        <f t="shared" si="858"/>
        <v>0</v>
      </c>
      <c r="Z312" s="212">
        <f t="shared" si="859"/>
        <v>0</v>
      </c>
      <c r="AA312" s="26"/>
      <c r="AC312" s="27"/>
      <c r="AD312" s="130">
        <v>1210</v>
      </c>
      <c r="AE312" s="223" t="s">
        <v>477</v>
      </c>
      <c r="AF312" s="223"/>
      <c r="AG312" s="224">
        <v>0</v>
      </c>
      <c r="AH312" s="224">
        <v>0</v>
      </c>
      <c r="AI312" s="224">
        <v>0</v>
      </c>
      <c r="AJ312" s="224"/>
      <c r="AK312" s="224"/>
      <c r="AL312" s="224"/>
      <c r="AM312" s="224"/>
      <c r="AN312" s="224"/>
      <c r="AO312" s="224"/>
      <c r="AP312" s="224"/>
      <c r="AQ312" s="224"/>
      <c r="AR312" s="224"/>
      <c r="AS312" s="224"/>
      <c r="AT312" s="224"/>
      <c r="AU312" s="224"/>
      <c r="AV312" s="224"/>
      <c r="AW312" s="224"/>
      <c r="AX312" s="224"/>
      <c r="AY312" s="216">
        <f t="shared" si="862"/>
        <v>0</v>
      </c>
      <c r="AZ312" s="224">
        <f t="shared" si="863"/>
        <v>0</v>
      </c>
      <c r="BA312" s="226">
        <f t="shared" si="864"/>
        <v>0</v>
      </c>
      <c r="BB312" s="100"/>
      <c r="BD312" s="27"/>
      <c r="BE312" s="130">
        <v>4210</v>
      </c>
      <c r="BF312" s="223" t="s">
        <v>432</v>
      </c>
      <c r="BG312" s="223"/>
      <c r="BH312" s="215">
        <v>0</v>
      </c>
      <c r="BI312" s="215">
        <v>0</v>
      </c>
      <c r="BJ312" s="215">
        <v>0</v>
      </c>
      <c r="BK312" s="224"/>
      <c r="BL312" s="224"/>
      <c r="BM312" s="224"/>
      <c r="BN312" s="224"/>
      <c r="BO312" s="224"/>
      <c r="BP312" s="224"/>
      <c r="BQ312" s="224"/>
      <c r="BR312" s="224"/>
      <c r="BS312" s="224"/>
      <c r="BT312" s="224"/>
      <c r="BU312" s="224"/>
      <c r="BV312" s="224"/>
      <c r="BW312" s="224"/>
      <c r="BX312" s="224"/>
      <c r="BY312" s="224"/>
      <c r="BZ312" s="216">
        <f t="shared" si="865"/>
        <v>0</v>
      </c>
      <c r="CA312" s="224">
        <f t="shared" si="866"/>
        <v>0</v>
      </c>
      <c r="CB312" s="226">
        <f t="shared" si="867"/>
        <v>0</v>
      </c>
      <c r="CC312" s="100"/>
      <c r="CE312" s="33"/>
      <c r="CF312" s="126" t="s">
        <v>68</v>
      </c>
      <c r="CG312" s="319" t="s">
        <v>28</v>
      </c>
      <c r="CH312" s="319"/>
      <c r="CI312" s="54">
        <f t="shared" ref="CI312:CK313" si="907">+X313</f>
        <v>0</v>
      </c>
      <c r="CJ312" s="54">
        <f t="shared" si="907"/>
        <v>0</v>
      </c>
      <c r="CK312" s="54">
        <f t="shared" si="907"/>
        <v>0</v>
      </c>
      <c r="CL312" s="143" t="s">
        <v>82</v>
      </c>
      <c r="CM312" s="319" t="s">
        <v>29</v>
      </c>
      <c r="CN312" s="319"/>
      <c r="CO312" s="173">
        <f t="shared" si="891"/>
        <v>0</v>
      </c>
      <c r="CP312" s="173">
        <f t="shared" si="892"/>
        <v>0</v>
      </c>
      <c r="CQ312" s="173">
        <f t="shared" si="893"/>
        <v>0</v>
      </c>
      <c r="CR312" s="51"/>
      <c r="CS312" s="26"/>
      <c r="CT312" s="1"/>
      <c r="CU312" s="27"/>
      <c r="CV312" s="130"/>
      <c r="CW312" s="308" t="s">
        <v>123</v>
      </c>
      <c r="CX312" s="308"/>
      <c r="CY312" s="47">
        <f>SUM(CY313:CY321)</f>
        <v>0</v>
      </c>
      <c r="CZ312" s="47">
        <f t="shared" ref="CZ312" si="908">SUM(CZ313:CZ321)</f>
        <v>0</v>
      </c>
      <c r="DA312" s="47">
        <f t="shared" ref="DA312" si="909">SUM(DA313:DA321)</f>
        <v>0</v>
      </c>
      <c r="DB312" s="143"/>
      <c r="DC312" s="308" t="s">
        <v>124</v>
      </c>
      <c r="DD312" s="308"/>
      <c r="DE312" s="174">
        <f>SUM(DE313:DE318)</f>
        <v>0</v>
      </c>
      <c r="DF312" s="174">
        <f t="shared" ref="DF312" si="910">SUM(DF313:DF318)</f>
        <v>0</v>
      </c>
      <c r="DG312" s="174">
        <f t="shared" ref="DG312" si="911">SUM(DG313:DG318)</f>
        <v>0</v>
      </c>
      <c r="DH312" s="42"/>
      <c r="DI312" s="77"/>
      <c r="DJ312" s="1"/>
      <c r="DK312" s="27"/>
      <c r="DL312" s="130"/>
      <c r="DM312" s="308" t="s">
        <v>123</v>
      </c>
      <c r="DN312" s="308"/>
      <c r="DO312" s="49">
        <f t="shared" ref="DO312:DO321" si="912">IF((CY312-CZ312)&gt;0,0,-CY312+CZ312)</f>
        <v>0</v>
      </c>
      <c r="DP312" s="49">
        <f t="shared" ref="DP312:DP321" si="913">IF((CY312-CZ312)&gt;0,+CY312-CZ312,0)</f>
        <v>0</v>
      </c>
      <c r="DQ312" s="49">
        <f t="shared" ref="DQ312:DQ321" si="914">IF((CZ312-DA312)&gt;0,0,-CZ312+DA312)</f>
        <v>0</v>
      </c>
      <c r="DR312" s="49">
        <f t="shared" ref="DR312:DR321" si="915">IF((CZ312-DA312)&gt;0,+CZ312-DA312,0)</f>
        <v>0</v>
      </c>
      <c r="DS312" s="143"/>
      <c r="DT312" s="308" t="s">
        <v>124</v>
      </c>
      <c r="DU312" s="308"/>
      <c r="DV312" s="49">
        <f t="shared" ref="DV312:DV318" si="916">IF((DE312-DF312)&gt;0,+DE312-DF312,0)</f>
        <v>0</v>
      </c>
      <c r="DW312" s="49">
        <f t="shared" ref="DW312:DW318" si="917">IF((DE312-DF312)&gt;0,0,-DE312+DF312)</f>
        <v>0</v>
      </c>
      <c r="DX312" s="49">
        <f t="shared" ref="DX312:DX318" si="918">IF((DF312-DG312)&gt;0,+DF312-DG312,0)</f>
        <v>0</v>
      </c>
      <c r="DY312" s="49">
        <f t="shared" ref="DY312:DY318" si="919">IF((DF312-DG312)&gt;0,0,-DF312+DG312)</f>
        <v>0</v>
      </c>
      <c r="DZ312" s="42"/>
      <c r="EA312" s="77"/>
      <c r="EB312" s="1"/>
      <c r="EC312" s="27"/>
      <c r="ED312" s="126" t="s">
        <v>68</v>
      </c>
      <c r="EE312" s="1"/>
      <c r="EF312" s="4" t="s">
        <v>28</v>
      </c>
      <c r="EG312" s="54">
        <f>+CI312</f>
        <v>0</v>
      </c>
      <c r="EH312" s="54">
        <f t="shared" ref="EH312:EH313" si="920">+CJ312</f>
        <v>0</v>
      </c>
      <c r="EI312" s="160"/>
      <c r="EJ312" s="312" t="s">
        <v>245</v>
      </c>
      <c r="EK312" s="312"/>
      <c r="EL312" s="182">
        <f>EL303-EL308</f>
        <v>0</v>
      </c>
      <c r="EM312" s="182">
        <f t="shared" ref="EM312" si="921">EM303-EM308</f>
        <v>0</v>
      </c>
      <c r="EN312" s="42"/>
      <c r="EO312" s="26"/>
      <c r="EP312" s="1"/>
      <c r="EQ312" s="27"/>
      <c r="ER312" s="126" t="s">
        <v>68</v>
      </c>
      <c r="ES312" s="1"/>
      <c r="ET312" s="4" t="s">
        <v>28</v>
      </c>
      <c r="EU312" s="54">
        <f t="shared" si="883"/>
        <v>0</v>
      </c>
      <c r="EV312" s="54">
        <f t="shared" si="884"/>
        <v>0</v>
      </c>
      <c r="EW312" s="160"/>
      <c r="EX312" s="312" t="s">
        <v>245</v>
      </c>
      <c r="EY312" s="312"/>
      <c r="EZ312" s="182">
        <f>EZ303-EZ308</f>
        <v>0</v>
      </c>
      <c r="FA312" s="182">
        <f t="shared" ref="FA312" si="922">FA303-FA308</f>
        <v>0</v>
      </c>
      <c r="FB312" s="42"/>
      <c r="FC312" s="26"/>
      <c r="FD312" s="26"/>
      <c r="FE312" s="1"/>
      <c r="FF312" s="27"/>
      <c r="FG312" s="130" t="s">
        <v>193</v>
      </c>
      <c r="FH312" s="319" t="s">
        <v>237</v>
      </c>
      <c r="FI312" s="319"/>
      <c r="FJ312" s="179"/>
      <c r="FK312" s="173">
        <f t="shared" si="904"/>
        <v>0</v>
      </c>
      <c r="FL312" s="179"/>
      <c r="FM312" s="68">
        <v>0</v>
      </c>
      <c r="FN312" s="62">
        <f t="shared" si="898"/>
        <v>0</v>
      </c>
      <c r="FO312" s="58"/>
      <c r="FP312" s="26"/>
      <c r="FQ312" s="1"/>
      <c r="FR312" s="1"/>
    </row>
    <row r="313" spans="2:174" ht="13.9" customHeight="1" x14ac:dyDescent="0.2">
      <c r="B313" s="33"/>
      <c r="C313" s="126">
        <v>4210</v>
      </c>
      <c r="D313" s="234" t="s">
        <v>432</v>
      </c>
      <c r="E313" s="234"/>
      <c r="F313" s="224">
        <v>0</v>
      </c>
      <c r="G313" s="224">
        <v>0</v>
      </c>
      <c r="H313" s="224">
        <v>0</v>
      </c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16">
        <f t="shared" si="857"/>
        <v>0</v>
      </c>
      <c r="Y313" s="224">
        <f t="shared" si="858"/>
        <v>0</v>
      </c>
      <c r="Z313" s="226">
        <f t="shared" si="859"/>
        <v>0</v>
      </c>
      <c r="AA313" s="26"/>
      <c r="AC313" s="27"/>
      <c r="AD313" s="130">
        <v>1220</v>
      </c>
      <c r="AE313" s="223" t="s">
        <v>478</v>
      </c>
      <c r="AF313" s="223"/>
      <c r="AG313" s="224">
        <v>0</v>
      </c>
      <c r="AH313" s="224">
        <v>0</v>
      </c>
      <c r="AI313" s="224">
        <v>0</v>
      </c>
      <c r="AJ313" s="245"/>
      <c r="AK313" s="245"/>
      <c r="AL313" s="245"/>
      <c r="AM313" s="224"/>
      <c r="AN313" s="224"/>
      <c r="AO313" s="224"/>
      <c r="AP313" s="224"/>
      <c r="AQ313" s="224"/>
      <c r="AR313" s="224"/>
      <c r="AS313" s="224"/>
      <c r="AT313" s="224"/>
      <c r="AU313" s="224"/>
      <c r="AV313" s="224"/>
      <c r="AW313" s="224"/>
      <c r="AX313" s="224"/>
      <c r="AY313" s="216">
        <f t="shared" si="862"/>
        <v>0</v>
      </c>
      <c r="AZ313" s="224">
        <f t="shared" si="863"/>
        <v>0</v>
      </c>
      <c r="BA313" s="226">
        <f t="shared" si="864"/>
        <v>0</v>
      </c>
      <c r="BB313" s="100"/>
      <c r="BD313" s="27"/>
      <c r="BE313" s="130">
        <v>4220</v>
      </c>
      <c r="BF313" s="223" t="s">
        <v>433</v>
      </c>
      <c r="BG313" s="223"/>
      <c r="BH313" s="215">
        <v>0</v>
      </c>
      <c r="BI313" s="215">
        <v>0</v>
      </c>
      <c r="BJ313" s="215">
        <v>0</v>
      </c>
      <c r="BK313" s="245"/>
      <c r="BL313" s="245"/>
      <c r="BM313" s="245"/>
      <c r="BN313" s="224"/>
      <c r="BO313" s="224"/>
      <c r="BP313" s="224"/>
      <c r="BQ313" s="224"/>
      <c r="BR313" s="224"/>
      <c r="BS313" s="224"/>
      <c r="BT313" s="224"/>
      <c r="BU313" s="224"/>
      <c r="BV313" s="224"/>
      <c r="BW313" s="224"/>
      <c r="BX313" s="224"/>
      <c r="BY313" s="224"/>
      <c r="BZ313" s="216">
        <f t="shared" si="865"/>
        <v>0</v>
      </c>
      <c r="CA313" s="224">
        <f t="shared" si="866"/>
        <v>0</v>
      </c>
      <c r="CB313" s="226">
        <f t="shared" si="867"/>
        <v>0</v>
      </c>
      <c r="CC313" s="100"/>
      <c r="CE313" s="33"/>
      <c r="CF313" s="126" t="s">
        <v>69</v>
      </c>
      <c r="CG313" s="319" t="s">
        <v>30</v>
      </c>
      <c r="CH313" s="319"/>
      <c r="CI313" s="54">
        <f t="shared" si="907"/>
        <v>0</v>
      </c>
      <c r="CJ313" s="54">
        <f t="shared" si="907"/>
        <v>0</v>
      </c>
      <c r="CK313" s="54">
        <f t="shared" si="907"/>
        <v>0</v>
      </c>
      <c r="CL313" s="143" t="s">
        <v>83</v>
      </c>
      <c r="CM313" s="319" t="s">
        <v>31</v>
      </c>
      <c r="CN313" s="319"/>
      <c r="CO313" s="173">
        <f t="shared" si="891"/>
        <v>0</v>
      </c>
      <c r="CP313" s="173">
        <f t="shared" si="892"/>
        <v>0</v>
      </c>
      <c r="CQ313" s="173">
        <f t="shared" si="893"/>
        <v>0</v>
      </c>
      <c r="CR313" s="51"/>
      <c r="CS313" s="26"/>
      <c r="CT313" s="1"/>
      <c r="CU313" s="27"/>
      <c r="CV313" s="130" t="s">
        <v>165</v>
      </c>
      <c r="CW313" s="319" t="s">
        <v>125</v>
      </c>
      <c r="CX313" s="319"/>
      <c r="CY313" s="173">
        <f t="shared" ref="CY313:CY321" si="923">+AY312</f>
        <v>0</v>
      </c>
      <c r="CZ313" s="173">
        <f t="shared" ref="CZ313:CZ321" si="924">+AZ312</f>
        <v>0</v>
      </c>
      <c r="DA313" s="173">
        <f t="shared" ref="DA313:DA321" si="925">+BA312</f>
        <v>0</v>
      </c>
      <c r="DB313" s="143" t="s">
        <v>182</v>
      </c>
      <c r="DC313" s="319" t="s">
        <v>126</v>
      </c>
      <c r="DD313" s="319"/>
      <c r="DE313" s="54">
        <f t="shared" ref="DE313:DG318" si="926">+AY332</f>
        <v>0</v>
      </c>
      <c r="DF313" s="54">
        <f t="shared" si="926"/>
        <v>0</v>
      </c>
      <c r="DG313" s="54">
        <f t="shared" si="926"/>
        <v>0</v>
      </c>
      <c r="DH313" s="42"/>
      <c r="DI313" s="77"/>
      <c r="DJ313" s="1"/>
      <c r="DK313" s="27"/>
      <c r="DL313" s="130" t="s">
        <v>165</v>
      </c>
      <c r="DM313" s="319" t="s">
        <v>125</v>
      </c>
      <c r="DN313" s="319"/>
      <c r="DO313" s="54">
        <f t="shared" si="912"/>
        <v>0</v>
      </c>
      <c r="DP313" s="54">
        <f t="shared" si="913"/>
        <v>0</v>
      </c>
      <c r="DQ313" s="54">
        <f t="shared" si="914"/>
        <v>0</v>
      </c>
      <c r="DR313" s="54">
        <f t="shared" si="915"/>
        <v>0</v>
      </c>
      <c r="DS313" s="143" t="s">
        <v>182</v>
      </c>
      <c r="DT313" s="319" t="s">
        <v>126</v>
      </c>
      <c r="DU313" s="319"/>
      <c r="DV313" s="54">
        <f t="shared" si="916"/>
        <v>0</v>
      </c>
      <c r="DW313" s="54">
        <f t="shared" si="917"/>
        <v>0</v>
      </c>
      <c r="DX313" s="54">
        <f t="shared" si="918"/>
        <v>0</v>
      </c>
      <c r="DY313" s="54">
        <f t="shared" si="919"/>
        <v>0</v>
      </c>
      <c r="DZ313" s="42"/>
      <c r="EA313" s="77"/>
      <c r="EB313" s="1"/>
      <c r="EC313" s="27"/>
      <c r="ED313" s="126" t="s">
        <v>69</v>
      </c>
      <c r="EE313" s="1"/>
      <c r="EF313" s="4" t="s">
        <v>207</v>
      </c>
      <c r="EG313" s="173">
        <f>+CI313</f>
        <v>0</v>
      </c>
      <c r="EH313" s="173">
        <f t="shared" si="920"/>
        <v>0</v>
      </c>
      <c r="EI313" s="160"/>
      <c r="EJ313" s="200"/>
      <c r="EK313" s="8"/>
      <c r="EL313" s="181"/>
      <c r="EM313" s="181"/>
      <c r="EN313" s="42"/>
      <c r="EO313" s="26"/>
      <c r="EP313" s="1"/>
      <c r="EQ313" s="27"/>
      <c r="ER313" s="126" t="s">
        <v>69</v>
      </c>
      <c r="ES313" s="1"/>
      <c r="ET313" s="4" t="s">
        <v>207</v>
      </c>
      <c r="EU313" s="54">
        <f t="shared" si="883"/>
        <v>0</v>
      </c>
      <c r="EV313" s="54">
        <f t="shared" si="884"/>
        <v>0</v>
      </c>
      <c r="EW313" s="160"/>
      <c r="EX313" s="200"/>
      <c r="EY313" s="8"/>
      <c r="EZ313" s="181"/>
      <c r="FA313" s="181"/>
      <c r="FB313" s="42"/>
      <c r="FC313" s="26"/>
      <c r="FD313" s="26"/>
      <c r="FE313" s="1"/>
      <c r="FF313" s="27"/>
      <c r="FG313" s="130" t="s">
        <v>194</v>
      </c>
      <c r="FH313" s="319" t="s">
        <v>151</v>
      </c>
      <c r="FI313" s="319"/>
      <c r="FJ313" s="179"/>
      <c r="FK313" s="173">
        <f t="shared" si="904"/>
        <v>0</v>
      </c>
      <c r="FL313" s="179"/>
      <c r="FM313" s="68">
        <v>0</v>
      </c>
      <c r="FN313" s="62">
        <f t="shared" si="898"/>
        <v>0</v>
      </c>
      <c r="FO313" s="58"/>
      <c r="FP313" s="26"/>
      <c r="FQ313" s="1"/>
      <c r="FR313" s="1"/>
    </row>
    <row r="314" spans="2:174" ht="13.9" customHeight="1" x14ac:dyDescent="0.2">
      <c r="B314" s="33"/>
      <c r="C314" s="126">
        <v>4220</v>
      </c>
      <c r="D314" s="234" t="s">
        <v>433</v>
      </c>
      <c r="E314" s="234"/>
      <c r="F314" s="215">
        <v>0</v>
      </c>
      <c r="G314" s="215">
        <v>0</v>
      </c>
      <c r="H314" s="215">
        <v>0</v>
      </c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6">
        <f t="shared" si="857"/>
        <v>0</v>
      </c>
      <c r="Y314" s="224">
        <f t="shared" si="858"/>
        <v>0</v>
      </c>
      <c r="Z314" s="226">
        <f t="shared" si="859"/>
        <v>0</v>
      </c>
      <c r="AA314" s="26"/>
      <c r="AC314" s="27"/>
      <c r="AD314" s="130">
        <v>1230</v>
      </c>
      <c r="AE314" s="223" t="s">
        <v>479</v>
      </c>
      <c r="AF314" s="223"/>
      <c r="AG314" s="224">
        <v>0</v>
      </c>
      <c r="AH314" s="224">
        <v>0</v>
      </c>
      <c r="AI314" s="224">
        <v>0</v>
      </c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6">
        <f t="shared" si="862"/>
        <v>0</v>
      </c>
      <c r="AZ314" s="224">
        <f t="shared" si="863"/>
        <v>0</v>
      </c>
      <c r="BA314" s="226">
        <f t="shared" si="864"/>
        <v>0</v>
      </c>
      <c r="BB314" s="100"/>
      <c r="BD314" s="27"/>
      <c r="BE314" s="130">
        <v>4400</v>
      </c>
      <c r="BF314" s="223" t="s">
        <v>516</v>
      </c>
      <c r="BG314" s="223"/>
      <c r="BH314" s="215">
        <v>0</v>
      </c>
      <c r="BI314" s="215">
        <v>0</v>
      </c>
      <c r="BJ314" s="215">
        <v>0</v>
      </c>
      <c r="BK314" s="215"/>
      <c r="BL314" s="215"/>
      <c r="BM314" s="215"/>
      <c r="BN314" s="215"/>
      <c r="BO314" s="215"/>
      <c r="BP314" s="215"/>
      <c r="BQ314" s="215"/>
      <c r="BR314" s="215"/>
      <c r="BS314" s="215"/>
      <c r="BT314" s="215"/>
      <c r="BU314" s="215"/>
      <c r="BV314" s="215"/>
      <c r="BW314" s="215"/>
      <c r="BX314" s="215"/>
      <c r="BY314" s="215"/>
      <c r="BZ314" s="216">
        <f t="shared" si="865"/>
        <v>0</v>
      </c>
      <c r="CA314" s="224">
        <f t="shared" si="866"/>
        <v>0</v>
      </c>
      <c r="CB314" s="226">
        <f t="shared" si="867"/>
        <v>0</v>
      </c>
      <c r="CC314" s="100"/>
      <c r="CE314" s="33"/>
      <c r="CF314" s="127"/>
      <c r="CG314" s="195"/>
      <c r="CH314" s="200"/>
      <c r="CI314" s="54"/>
      <c r="CJ314" s="54"/>
      <c r="CK314" s="54"/>
      <c r="CL314" s="143" t="s">
        <v>84</v>
      </c>
      <c r="CM314" s="319" t="s">
        <v>32</v>
      </c>
      <c r="CN314" s="319"/>
      <c r="CO314" s="173">
        <f t="shared" si="891"/>
        <v>0</v>
      </c>
      <c r="CP314" s="173">
        <f t="shared" si="892"/>
        <v>0</v>
      </c>
      <c r="CQ314" s="173">
        <f t="shared" si="893"/>
        <v>0</v>
      </c>
      <c r="CR314" s="51"/>
      <c r="CS314" s="26"/>
      <c r="CT314" s="1"/>
      <c r="CU314" s="27"/>
      <c r="CV314" s="130" t="s">
        <v>166</v>
      </c>
      <c r="CW314" s="319" t="s">
        <v>127</v>
      </c>
      <c r="CX314" s="319"/>
      <c r="CY314" s="173">
        <f t="shared" si="923"/>
        <v>0</v>
      </c>
      <c r="CZ314" s="173">
        <f t="shared" si="924"/>
        <v>0</v>
      </c>
      <c r="DA314" s="173">
        <f t="shared" si="925"/>
        <v>0</v>
      </c>
      <c r="DB314" s="143" t="s">
        <v>183</v>
      </c>
      <c r="DC314" s="319" t="s">
        <v>128</v>
      </c>
      <c r="DD314" s="319"/>
      <c r="DE314" s="54">
        <f t="shared" si="926"/>
        <v>0</v>
      </c>
      <c r="DF314" s="54">
        <f t="shared" si="926"/>
        <v>0</v>
      </c>
      <c r="DG314" s="54">
        <f t="shared" si="926"/>
        <v>0</v>
      </c>
      <c r="DH314" s="42"/>
      <c r="DI314" s="77"/>
      <c r="DJ314" s="1"/>
      <c r="DK314" s="27"/>
      <c r="DL314" s="130" t="s">
        <v>166</v>
      </c>
      <c r="DM314" s="319" t="s">
        <v>127</v>
      </c>
      <c r="DN314" s="319"/>
      <c r="DO314" s="54">
        <f t="shared" si="912"/>
        <v>0</v>
      </c>
      <c r="DP314" s="54">
        <f t="shared" si="913"/>
        <v>0</v>
      </c>
      <c r="DQ314" s="54">
        <f t="shared" si="914"/>
        <v>0</v>
      </c>
      <c r="DR314" s="54">
        <f t="shared" si="915"/>
        <v>0</v>
      </c>
      <c r="DS314" s="143" t="s">
        <v>183</v>
      </c>
      <c r="DT314" s="319" t="s">
        <v>128</v>
      </c>
      <c r="DU314" s="319"/>
      <c r="DV314" s="54">
        <f t="shared" si="916"/>
        <v>0</v>
      </c>
      <c r="DW314" s="54">
        <f t="shared" si="917"/>
        <v>0</v>
      </c>
      <c r="DX314" s="54">
        <f t="shared" si="918"/>
        <v>0</v>
      </c>
      <c r="DY314" s="54">
        <f t="shared" si="919"/>
        <v>0</v>
      </c>
      <c r="DZ314" s="42"/>
      <c r="EA314" s="77"/>
      <c r="EB314" s="1"/>
      <c r="EC314" s="27"/>
      <c r="ED314" s="126" t="s">
        <v>224</v>
      </c>
      <c r="EE314" s="1"/>
      <c r="EF314" s="4" t="s">
        <v>208</v>
      </c>
      <c r="EG314" s="54">
        <f>+CI315</f>
        <v>0</v>
      </c>
      <c r="EH314" s="54">
        <f t="shared" ref="EH314" si="927">+CJ315</f>
        <v>0</v>
      </c>
      <c r="EI314" s="160"/>
      <c r="EJ314" s="8"/>
      <c r="EK314" s="8"/>
      <c r="EL314" s="181"/>
      <c r="EM314" s="181"/>
      <c r="EN314" s="42"/>
      <c r="EO314" s="26"/>
      <c r="EP314" s="1"/>
      <c r="EQ314" s="27"/>
      <c r="ER314" s="126" t="s">
        <v>224</v>
      </c>
      <c r="ES314" s="1"/>
      <c r="ET314" s="4" t="s">
        <v>208</v>
      </c>
      <c r="EU314" s="54">
        <f t="shared" si="883"/>
        <v>0</v>
      </c>
      <c r="EV314" s="54">
        <f t="shared" si="884"/>
        <v>0</v>
      </c>
      <c r="EW314" s="160"/>
      <c r="EX314" s="8"/>
      <c r="EY314" s="8"/>
      <c r="EZ314" s="181"/>
      <c r="FA314" s="181"/>
      <c r="FB314" s="42"/>
      <c r="FC314" s="26"/>
      <c r="FD314" s="26"/>
      <c r="FE314" s="1"/>
      <c r="FF314" s="27"/>
      <c r="FG314" s="158"/>
      <c r="FH314" s="196"/>
      <c r="FI314" s="56"/>
      <c r="FJ314" s="177"/>
      <c r="FK314" s="177"/>
      <c r="FL314" s="177"/>
      <c r="FM314" s="62"/>
      <c r="FN314" s="62"/>
      <c r="FO314" s="58"/>
      <c r="FP314" s="26"/>
      <c r="FQ314" s="1"/>
      <c r="FR314" s="1"/>
    </row>
    <row r="315" spans="2:174" ht="13.9" customHeight="1" thickBot="1" x14ac:dyDescent="0.25">
      <c r="B315" s="33"/>
      <c r="C315" s="127">
        <v>4300</v>
      </c>
      <c r="D315" s="233" t="s">
        <v>434</v>
      </c>
      <c r="E315" s="233"/>
      <c r="F315" s="220">
        <f>SUM(F316:F320)</f>
        <v>0</v>
      </c>
      <c r="G315" s="220">
        <f t="shared" ref="G315" si="928">SUM(G316:G320)</f>
        <v>0</v>
      </c>
      <c r="H315" s="220">
        <f t="shared" ref="H315" si="929">SUM(H316:H320)</f>
        <v>0</v>
      </c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1">
        <f t="shared" si="857"/>
        <v>0</v>
      </c>
      <c r="Y315" s="210">
        <f t="shared" si="858"/>
        <v>0</v>
      </c>
      <c r="Z315" s="212">
        <f t="shared" si="859"/>
        <v>0</v>
      </c>
      <c r="AA315" s="26"/>
      <c r="AC315" s="27"/>
      <c r="AD315" s="130">
        <v>1240</v>
      </c>
      <c r="AE315" s="223" t="s">
        <v>480</v>
      </c>
      <c r="AF315" s="223"/>
      <c r="AG315" s="224">
        <v>0</v>
      </c>
      <c r="AH315" s="224">
        <v>0</v>
      </c>
      <c r="AI315" s="224">
        <v>0</v>
      </c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6">
        <f t="shared" si="862"/>
        <v>0</v>
      </c>
      <c r="AZ315" s="224">
        <f t="shared" si="863"/>
        <v>0</v>
      </c>
      <c r="BA315" s="226">
        <f t="shared" si="864"/>
        <v>0</v>
      </c>
      <c r="BB315" s="100"/>
      <c r="BD315" s="27"/>
      <c r="BE315" s="131"/>
      <c r="BF315" s="232" t="s">
        <v>517</v>
      </c>
      <c r="BG315" s="232"/>
      <c r="BH315" s="235">
        <f>SUM(BH316:BH331)</f>
        <v>0</v>
      </c>
      <c r="BI315" s="235">
        <f t="shared" ref="BI315" si="930">SUM(BI316:BI331)</f>
        <v>0</v>
      </c>
      <c r="BJ315" s="235">
        <f t="shared" ref="BJ315" si="931">SUM(BJ316:BJ331)</f>
        <v>0</v>
      </c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  <c r="BZ315" s="221">
        <f t="shared" si="865"/>
        <v>0</v>
      </c>
      <c r="CA315" s="210">
        <f t="shared" si="866"/>
        <v>0</v>
      </c>
      <c r="CB315" s="212">
        <f t="shared" si="867"/>
        <v>0</v>
      </c>
      <c r="CC315" s="100"/>
      <c r="CE315" s="33"/>
      <c r="CF315" s="126"/>
      <c r="CG315" s="322" t="s">
        <v>33</v>
      </c>
      <c r="CH315" s="322"/>
      <c r="CI315" s="49">
        <f>SUM(CI316:CI320)</f>
        <v>0</v>
      </c>
      <c r="CJ315" s="49">
        <f t="shared" ref="CJ315" si="932">SUM(CJ316:CJ320)</f>
        <v>0</v>
      </c>
      <c r="CK315" s="49">
        <f t="shared" ref="CK315" si="933">SUM(CK316:CK320)</f>
        <v>0</v>
      </c>
      <c r="CL315" s="143" t="s">
        <v>85</v>
      </c>
      <c r="CM315" s="319" t="s">
        <v>34</v>
      </c>
      <c r="CN315" s="319"/>
      <c r="CO315" s="173">
        <f t="shared" si="891"/>
        <v>0</v>
      </c>
      <c r="CP315" s="173">
        <f t="shared" si="892"/>
        <v>0</v>
      </c>
      <c r="CQ315" s="173">
        <f t="shared" si="893"/>
        <v>0</v>
      </c>
      <c r="CR315" s="51"/>
      <c r="CS315" s="26"/>
      <c r="CT315" s="1"/>
      <c r="CU315" s="27"/>
      <c r="CV315" s="130" t="s">
        <v>167</v>
      </c>
      <c r="CW315" s="319" t="s">
        <v>129</v>
      </c>
      <c r="CX315" s="319"/>
      <c r="CY315" s="173">
        <f t="shared" si="923"/>
        <v>0</v>
      </c>
      <c r="CZ315" s="173">
        <f t="shared" si="924"/>
        <v>0</v>
      </c>
      <c r="DA315" s="173">
        <f t="shared" si="925"/>
        <v>0</v>
      </c>
      <c r="DB315" s="143" t="s">
        <v>184</v>
      </c>
      <c r="DC315" s="319" t="s">
        <v>130</v>
      </c>
      <c r="DD315" s="319"/>
      <c r="DE315" s="54">
        <f t="shared" si="926"/>
        <v>0</v>
      </c>
      <c r="DF315" s="54">
        <f t="shared" si="926"/>
        <v>0</v>
      </c>
      <c r="DG315" s="54">
        <f t="shared" si="926"/>
        <v>0</v>
      </c>
      <c r="DH315" s="42"/>
      <c r="DI315" s="77"/>
      <c r="DJ315" s="1"/>
      <c r="DK315" s="27"/>
      <c r="DL315" s="130" t="s">
        <v>167</v>
      </c>
      <c r="DM315" s="319" t="s">
        <v>129</v>
      </c>
      <c r="DN315" s="319"/>
      <c r="DO315" s="54">
        <f t="shared" si="912"/>
        <v>0</v>
      </c>
      <c r="DP315" s="54">
        <f t="shared" si="913"/>
        <v>0</v>
      </c>
      <c r="DQ315" s="54">
        <f t="shared" si="914"/>
        <v>0</v>
      </c>
      <c r="DR315" s="54">
        <f t="shared" si="915"/>
        <v>0</v>
      </c>
      <c r="DS315" s="143" t="s">
        <v>184</v>
      </c>
      <c r="DT315" s="319" t="s">
        <v>130</v>
      </c>
      <c r="DU315" s="319"/>
      <c r="DV315" s="54">
        <f t="shared" si="916"/>
        <v>0</v>
      </c>
      <c r="DW315" s="54">
        <f t="shared" si="917"/>
        <v>0</v>
      </c>
      <c r="DX315" s="54">
        <f t="shared" si="918"/>
        <v>0</v>
      </c>
      <c r="DY315" s="54">
        <f t="shared" si="919"/>
        <v>0</v>
      </c>
      <c r="DZ315" s="42"/>
      <c r="EA315" s="77"/>
      <c r="EB315" s="1"/>
      <c r="EC315" s="27"/>
      <c r="ED315" s="157"/>
      <c r="EE315" s="200"/>
      <c r="EF315" s="200"/>
      <c r="EG315" s="52"/>
      <c r="EH315" s="52"/>
      <c r="EI315" s="160"/>
      <c r="EJ315" s="312" t="s">
        <v>209</v>
      </c>
      <c r="EK315" s="312"/>
      <c r="EL315" s="181"/>
      <c r="EM315" s="181"/>
      <c r="EN315" s="42"/>
      <c r="EO315" s="26"/>
      <c r="EP315" s="1"/>
      <c r="EQ315" s="27"/>
      <c r="ER315" s="157"/>
      <c r="ES315" s="200"/>
      <c r="ET315" s="200"/>
      <c r="EU315" s="52"/>
      <c r="EV315" s="52"/>
      <c r="EW315" s="160"/>
      <c r="EX315" s="312" t="s">
        <v>209</v>
      </c>
      <c r="EY315" s="312"/>
      <c r="EZ315" s="181"/>
      <c r="FA315" s="181"/>
      <c r="FB315" s="42"/>
      <c r="FC315" s="26"/>
      <c r="FD315" s="26"/>
      <c r="FE315" s="1"/>
      <c r="FF315" s="27"/>
      <c r="FG315" s="130"/>
      <c r="FH315" s="326" t="s">
        <v>258</v>
      </c>
      <c r="FI315" s="326"/>
      <c r="FJ315" s="180">
        <f>+FJ304+FJ309</f>
        <v>0</v>
      </c>
      <c r="FK315" s="180">
        <f>+FK304+FK309</f>
        <v>0</v>
      </c>
      <c r="FL315" s="180">
        <f>+FL304+FL309</f>
        <v>0</v>
      </c>
      <c r="FM315" s="69">
        <f>+FM304+FM309</f>
        <v>0</v>
      </c>
      <c r="FN315" s="69">
        <f>SUM(FJ315:FM315)</f>
        <v>0</v>
      </c>
      <c r="FO315" s="58"/>
      <c r="FP315" s="26"/>
      <c r="FQ315" s="1"/>
      <c r="FR315" s="1"/>
    </row>
    <row r="316" spans="2:174" ht="13.9" customHeight="1" x14ac:dyDescent="0.2">
      <c r="B316" s="33"/>
      <c r="C316" s="126">
        <v>4310</v>
      </c>
      <c r="D316" s="234" t="s">
        <v>435</v>
      </c>
      <c r="E316" s="234"/>
      <c r="F316" s="215">
        <v>0</v>
      </c>
      <c r="G316" s="215">
        <v>0</v>
      </c>
      <c r="H316" s="215">
        <v>0</v>
      </c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6">
        <f t="shared" si="857"/>
        <v>0</v>
      </c>
      <c r="Y316" s="224">
        <f t="shared" si="858"/>
        <v>0</v>
      </c>
      <c r="Z316" s="226">
        <f t="shared" si="859"/>
        <v>0</v>
      </c>
      <c r="AA316" s="26"/>
      <c r="AC316" s="27"/>
      <c r="AD316" s="130">
        <v>1250</v>
      </c>
      <c r="AE316" s="223" t="s">
        <v>481</v>
      </c>
      <c r="AF316" s="223"/>
      <c r="AG316" s="224">
        <v>0</v>
      </c>
      <c r="AH316" s="224">
        <v>0</v>
      </c>
      <c r="AI316" s="224">
        <v>0</v>
      </c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6">
        <f t="shared" si="862"/>
        <v>0</v>
      </c>
      <c r="AZ316" s="224">
        <f t="shared" si="863"/>
        <v>0</v>
      </c>
      <c r="BA316" s="226">
        <f t="shared" si="864"/>
        <v>0</v>
      </c>
      <c r="BB316" s="100"/>
      <c r="BD316" s="27"/>
      <c r="BE316" s="130">
        <v>5110</v>
      </c>
      <c r="BF316" s="223" t="s">
        <v>441</v>
      </c>
      <c r="BG316" s="223"/>
      <c r="BH316" s="215">
        <v>0</v>
      </c>
      <c r="BI316" s="215">
        <v>0</v>
      </c>
      <c r="BJ316" s="215">
        <v>0</v>
      </c>
      <c r="BK316" s="215"/>
      <c r="BL316" s="215"/>
      <c r="BM316" s="215"/>
      <c r="BN316" s="215"/>
      <c r="BO316" s="215"/>
      <c r="BP316" s="215"/>
      <c r="BQ316" s="215"/>
      <c r="BR316" s="215"/>
      <c r="BS316" s="215"/>
      <c r="BT316" s="215"/>
      <c r="BU316" s="215"/>
      <c r="BV316" s="215"/>
      <c r="BW316" s="215"/>
      <c r="BX316" s="215"/>
      <c r="BY316" s="215"/>
      <c r="BZ316" s="216">
        <f t="shared" si="865"/>
        <v>0</v>
      </c>
      <c r="CA316" s="224">
        <f t="shared" si="866"/>
        <v>0</v>
      </c>
      <c r="CB316" s="226">
        <f t="shared" si="867"/>
        <v>0</v>
      </c>
      <c r="CC316" s="100"/>
      <c r="CE316" s="33"/>
      <c r="CF316" s="126" t="s">
        <v>70</v>
      </c>
      <c r="CG316" s="319" t="s">
        <v>35</v>
      </c>
      <c r="CH316" s="319"/>
      <c r="CI316" s="54">
        <f t="shared" ref="CI316:CK320" si="934">+X316</f>
        <v>0</v>
      </c>
      <c r="CJ316" s="54">
        <f t="shared" si="934"/>
        <v>0</v>
      </c>
      <c r="CK316" s="54">
        <f t="shared" si="934"/>
        <v>0</v>
      </c>
      <c r="CL316" s="143"/>
      <c r="CM316" s="195"/>
      <c r="CN316" s="200"/>
      <c r="CO316" s="66"/>
      <c r="CP316" s="66"/>
      <c r="CQ316" s="66"/>
      <c r="CR316" s="51"/>
      <c r="CS316" s="26"/>
      <c r="CT316" s="1"/>
      <c r="CU316" s="27"/>
      <c r="CV316" s="130" t="s">
        <v>168</v>
      </c>
      <c r="CW316" s="319" t="s">
        <v>131</v>
      </c>
      <c r="CX316" s="319"/>
      <c r="CY316" s="173">
        <f t="shared" si="923"/>
        <v>0</v>
      </c>
      <c r="CZ316" s="173">
        <f t="shared" si="924"/>
        <v>0</v>
      </c>
      <c r="DA316" s="173">
        <f t="shared" si="925"/>
        <v>0</v>
      </c>
      <c r="DB316" s="143" t="s">
        <v>185</v>
      </c>
      <c r="DC316" s="319" t="s">
        <v>132</v>
      </c>
      <c r="DD316" s="319"/>
      <c r="DE316" s="54">
        <f t="shared" si="926"/>
        <v>0</v>
      </c>
      <c r="DF316" s="54">
        <f t="shared" si="926"/>
        <v>0</v>
      </c>
      <c r="DG316" s="54">
        <f t="shared" si="926"/>
        <v>0</v>
      </c>
      <c r="DH316" s="42"/>
      <c r="DI316" s="77"/>
      <c r="DJ316" s="1"/>
      <c r="DK316" s="27"/>
      <c r="DL316" s="130" t="s">
        <v>168</v>
      </c>
      <c r="DM316" s="319" t="s">
        <v>131</v>
      </c>
      <c r="DN316" s="319"/>
      <c r="DO316" s="54">
        <f t="shared" si="912"/>
        <v>0</v>
      </c>
      <c r="DP316" s="54">
        <f t="shared" si="913"/>
        <v>0</v>
      </c>
      <c r="DQ316" s="54">
        <f t="shared" si="914"/>
        <v>0</v>
      </c>
      <c r="DR316" s="54">
        <f t="shared" si="915"/>
        <v>0</v>
      </c>
      <c r="DS316" s="143" t="s">
        <v>185</v>
      </c>
      <c r="DT316" s="319" t="s">
        <v>132</v>
      </c>
      <c r="DU316" s="319"/>
      <c r="DV316" s="54">
        <f t="shared" si="916"/>
        <v>0</v>
      </c>
      <c r="DW316" s="54">
        <f t="shared" si="917"/>
        <v>0</v>
      </c>
      <c r="DX316" s="54">
        <f t="shared" si="918"/>
        <v>0</v>
      </c>
      <c r="DY316" s="54">
        <f t="shared" si="919"/>
        <v>0</v>
      </c>
      <c r="DZ316" s="42"/>
      <c r="EA316" s="77"/>
      <c r="EB316" s="1"/>
      <c r="EC316" s="27"/>
      <c r="ED316" s="157"/>
      <c r="EE316" s="279" t="s">
        <v>199</v>
      </c>
      <c r="EF316" s="279"/>
      <c r="EG316" s="50">
        <f>SUM(EG317:EG332)</f>
        <v>0</v>
      </c>
      <c r="EH316" s="50">
        <f t="shared" ref="EH316" si="935">SUM(EH317:EH332)</f>
        <v>0</v>
      </c>
      <c r="EI316" s="160"/>
      <c r="EJ316" s="200"/>
      <c r="EK316" s="200"/>
      <c r="EL316" s="183"/>
      <c r="EM316" s="183"/>
      <c r="EN316" s="42"/>
      <c r="EO316" s="26"/>
      <c r="EP316" s="1"/>
      <c r="EQ316" s="27"/>
      <c r="ER316" s="157"/>
      <c r="ES316" s="279" t="s">
        <v>199</v>
      </c>
      <c r="ET316" s="279"/>
      <c r="EU316" s="50">
        <f>SUM(EU317:EU332)</f>
        <v>0</v>
      </c>
      <c r="EV316" s="50">
        <f t="shared" ref="EV316" si="936">SUM(EV317:EV332)</f>
        <v>0</v>
      </c>
      <c r="EW316" s="160"/>
      <c r="EX316" s="200"/>
      <c r="EY316" s="200"/>
      <c r="EZ316" s="183"/>
      <c r="FA316" s="183"/>
      <c r="FB316" s="42"/>
      <c r="FC316" s="26"/>
      <c r="FD316" s="26"/>
      <c r="FE316" s="1"/>
      <c r="FF316" s="27"/>
      <c r="FG316" s="130"/>
      <c r="FH316" s="56"/>
      <c r="FI316" s="200"/>
      <c r="FJ316" s="177"/>
      <c r="FK316" s="177"/>
      <c r="FL316" s="177"/>
      <c r="FM316" s="62"/>
      <c r="FN316" s="62"/>
      <c r="FO316" s="58"/>
      <c r="FP316" s="26"/>
      <c r="FQ316" s="1"/>
      <c r="FR316" s="1"/>
    </row>
    <row r="317" spans="2:174" ht="13.9" customHeight="1" x14ac:dyDescent="0.2">
      <c r="B317" s="33"/>
      <c r="C317" s="126">
        <v>4320</v>
      </c>
      <c r="D317" s="234" t="s">
        <v>436</v>
      </c>
      <c r="E317" s="234"/>
      <c r="F317" s="215">
        <v>0</v>
      </c>
      <c r="G317" s="215">
        <v>0</v>
      </c>
      <c r="H317" s="215">
        <v>0</v>
      </c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6">
        <f t="shared" si="857"/>
        <v>0</v>
      </c>
      <c r="Y317" s="224">
        <f t="shared" si="858"/>
        <v>0</v>
      </c>
      <c r="Z317" s="226">
        <f t="shared" si="859"/>
        <v>0</v>
      </c>
      <c r="AA317" s="26"/>
      <c r="AC317" s="27"/>
      <c r="AD317" s="130">
        <v>1260</v>
      </c>
      <c r="AE317" s="223" t="s">
        <v>482</v>
      </c>
      <c r="AF317" s="223"/>
      <c r="AG317" s="224">
        <v>0</v>
      </c>
      <c r="AH317" s="224">
        <v>0</v>
      </c>
      <c r="AI317" s="224">
        <v>0</v>
      </c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6">
        <f t="shared" si="862"/>
        <v>0</v>
      </c>
      <c r="AZ317" s="224">
        <f t="shared" si="863"/>
        <v>0</v>
      </c>
      <c r="BA317" s="226">
        <f t="shared" si="864"/>
        <v>0</v>
      </c>
      <c r="BB317" s="100"/>
      <c r="BD317" s="27"/>
      <c r="BE317" s="130">
        <v>5120</v>
      </c>
      <c r="BF317" s="223" t="s">
        <v>442</v>
      </c>
      <c r="BG317" s="223"/>
      <c r="BH317" s="215">
        <v>0</v>
      </c>
      <c r="BI317" s="215">
        <v>0</v>
      </c>
      <c r="BJ317" s="215">
        <v>0</v>
      </c>
      <c r="BK317" s="215"/>
      <c r="BL317" s="215"/>
      <c r="BM317" s="215"/>
      <c r="BN317" s="215"/>
      <c r="BO317" s="215"/>
      <c r="BP317" s="215"/>
      <c r="BQ317" s="215"/>
      <c r="BR317" s="215"/>
      <c r="BS317" s="215"/>
      <c r="BT317" s="215"/>
      <c r="BU317" s="215"/>
      <c r="BV317" s="215"/>
      <c r="BW317" s="215"/>
      <c r="BX317" s="215"/>
      <c r="BY317" s="215"/>
      <c r="BZ317" s="216">
        <f t="shared" si="865"/>
        <v>0</v>
      </c>
      <c r="CA317" s="224">
        <f t="shared" si="866"/>
        <v>0</v>
      </c>
      <c r="CB317" s="226">
        <f t="shared" si="867"/>
        <v>0</v>
      </c>
      <c r="CC317" s="100"/>
      <c r="CE317" s="33"/>
      <c r="CF317" s="126" t="s">
        <v>71</v>
      </c>
      <c r="CG317" s="319" t="s">
        <v>36</v>
      </c>
      <c r="CH317" s="319"/>
      <c r="CI317" s="54">
        <f t="shared" si="934"/>
        <v>0</v>
      </c>
      <c r="CJ317" s="54">
        <f t="shared" si="934"/>
        <v>0</v>
      </c>
      <c r="CK317" s="54">
        <f t="shared" si="934"/>
        <v>0</v>
      </c>
      <c r="CL317" s="143"/>
      <c r="CM317" s="322" t="s">
        <v>28</v>
      </c>
      <c r="CN317" s="322"/>
      <c r="CO317" s="50">
        <f>SUM(CO318:CO320)</f>
        <v>0</v>
      </c>
      <c r="CP317" s="50">
        <f t="shared" ref="CP317" si="937">SUM(CP318:CP320)</f>
        <v>0</v>
      </c>
      <c r="CQ317" s="50">
        <f t="shared" ref="CQ317" si="938">SUM(CQ318:CQ320)</f>
        <v>0</v>
      </c>
      <c r="CR317" s="51"/>
      <c r="CS317" s="26"/>
      <c r="CT317" s="1"/>
      <c r="CU317" s="27"/>
      <c r="CV317" s="130" t="s">
        <v>169</v>
      </c>
      <c r="CW317" s="319" t="s">
        <v>133</v>
      </c>
      <c r="CX317" s="319"/>
      <c r="CY317" s="173">
        <f t="shared" si="923"/>
        <v>0</v>
      </c>
      <c r="CZ317" s="173">
        <f t="shared" si="924"/>
        <v>0</v>
      </c>
      <c r="DA317" s="173">
        <f t="shared" si="925"/>
        <v>0</v>
      </c>
      <c r="DB317" s="143" t="s">
        <v>186</v>
      </c>
      <c r="DC317" s="321" t="s">
        <v>134</v>
      </c>
      <c r="DD317" s="321"/>
      <c r="DE317" s="54">
        <f t="shared" si="926"/>
        <v>0</v>
      </c>
      <c r="DF317" s="54">
        <f t="shared" si="926"/>
        <v>0</v>
      </c>
      <c r="DG317" s="54">
        <f t="shared" si="926"/>
        <v>0</v>
      </c>
      <c r="DH317" s="42"/>
      <c r="DI317" s="77"/>
      <c r="DJ317" s="1"/>
      <c r="DK317" s="27"/>
      <c r="DL317" s="130" t="s">
        <v>169</v>
      </c>
      <c r="DM317" s="319" t="s">
        <v>133</v>
      </c>
      <c r="DN317" s="319"/>
      <c r="DO317" s="54">
        <f t="shared" si="912"/>
        <v>0</v>
      </c>
      <c r="DP317" s="54">
        <f t="shared" si="913"/>
        <v>0</v>
      </c>
      <c r="DQ317" s="54">
        <f t="shared" si="914"/>
        <v>0</v>
      </c>
      <c r="DR317" s="54">
        <f t="shared" si="915"/>
        <v>0</v>
      </c>
      <c r="DS317" s="143" t="s">
        <v>186</v>
      </c>
      <c r="DT317" s="321" t="s">
        <v>134</v>
      </c>
      <c r="DU317" s="321"/>
      <c r="DV317" s="54">
        <f t="shared" si="916"/>
        <v>0</v>
      </c>
      <c r="DW317" s="54">
        <f t="shared" si="917"/>
        <v>0</v>
      </c>
      <c r="DX317" s="54">
        <f t="shared" si="918"/>
        <v>0</v>
      </c>
      <c r="DY317" s="54">
        <f t="shared" si="919"/>
        <v>0</v>
      </c>
      <c r="DZ317" s="42"/>
      <c r="EA317" s="77"/>
      <c r="EB317" s="1"/>
      <c r="EC317" s="27"/>
      <c r="ED317" s="130" t="s">
        <v>75</v>
      </c>
      <c r="EE317" s="1"/>
      <c r="EF317" s="4" t="s">
        <v>210</v>
      </c>
      <c r="EG317" s="54">
        <f>+CO302</f>
        <v>0</v>
      </c>
      <c r="EH317" s="54">
        <f t="shared" ref="EH317:EH319" si="939">+CP302</f>
        <v>0</v>
      </c>
      <c r="EI317" s="160"/>
      <c r="EJ317" s="279" t="s">
        <v>198</v>
      </c>
      <c r="EK317" s="279"/>
      <c r="EL317" s="182">
        <f>EL318+EL321</f>
        <v>0</v>
      </c>
      <c r="EM317" s="182">
        <f t="shared" ref="EM317" si="940">EM318+EM321</f>
        <v>0</v>
      </c>
      <c r="EN317" s="42"/>
      <c r="EO317" s="26"/>
      <c r="EP317" s="1"/>
      <c r="EQ317" s="27"/>
      <c r="ER317" s="130" t="s">
        <v>75</v>
      </c>
      <c r="ES317" s="1"/>
      <c r="ET317" s="4" t="s">
        <v>210</v>
      </c>
      <c r="EU317" s="54">
        <f t="shared" ref="EU317:EU332" si="941">+BZ316</f>
        <v>0</v>
      </c>
      <c r="EV317" s="54">
        <f t="shared" ref="EV317:EV332" si="942">+CA316</f>
        <v>0</v>
      </c>
      <c r="EW317" s="160"/>
      <c r="EX317" s="279" t="s">
        <v>198</v>
      </c>
      <c r="EY317" s="279"/>
      <c r="EZ317" s="182">
        <f>EZ318+EZ321</f>
        <v>0</v>
      </c>
      <c r="FA317" s="182">
        <f t="shared" ref="FA317" si="943">FA318+FA321</f>
        <v>0</v>
      </c>
      <c r="FB317" s="42"/>
      <c r="FC317" s="26"/>
      <c r="FD317" s="26"/>
      <c r="FE317" s="1"/>
      <c r="FF317" s="27"/>
      <c r="FG317" s="130"/>
      <c r="FH317" s="322" t="s">
        <v>259</v>
      </c>
      <c r="FI317" s="322"/>
      <c r="FJ317" s="178">
        <f>SUM(FJ318:FJ320)</f>
        <v>0</v>
      </c>
      <c r="FK317" s="178"/>
      <c r="FL317" s="178"/>
      <c r="FM317" s="67">
        <f>SUM(FM318:FM320)</f>
        <v>0</v>
      </c>
      <c r="FN317" s="67">
        <f>SUM(FJ317:FM317)</f>
        <v>0</v>
      </c>
      <c r="FO317" s="58"/>
      <c r="FP317" s="26"/>
      <c r="FQ317" s="1"/>
      <c r="FR317" s="1"/>
    </row>
    <row r="318" spans="2:174" ht="13.9" customHeight="1" x14ac:dyDescent="0.2">
      <c r="B318" s="33"/>
      <c r="C318" s="126">
        <v>4330</v>
      </c>
      <c r="D318" s="234" t="s">
        <v>437</v>
      </c>
      <c r="E318" s="234"/>
      <c r="F318" s="215">
        <v>0</v>
      </c>
      <c r="G318" s="215">
        <v>0</v>
      </c>
      <c r="H318" s="215">
        <v>0</v>
      </c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6">
        <f t="shared" si="857"/>
        <v>0</v>
      </c>
      <c r="Y318" s="224">
        <f t="shared" si="858"/>
        <v>0</v>
      </c>
      <c r="Z318" s="226">
        <f t="shared" si="859"/>
        <v>0</v>
      </c>
      <c r="AA318" s="26"/>
      <c r="AC318" s="27"/>
      <c r="AD318" s="130">
        <v>1270</v>
      </c>
      <c r="AE318" s="223" t="s">
        <v>483</v>
      </c>
      <c r="AF318" s="223"/>
      <c r="AG318" s="224">
        <v>0</v>
      </c>
      <c r="AH318" s="224">
        <v>0</v>
      </c>
      <c r="AI318" s="224">
        <v>0</v>
      </c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6">
        <f t="shared" si="862"/>
        <v>0</v>
      </c>
      <c r="AZ318" s="224">
        <f t="shared" si="863"/>
        <v>0</v>
      </c>
      <c r="BA318" s="226">
        <f t="shared" si="864"/>
        <v>0</v>
      </c>
      <c r="BB318" s="100"/>
      <c r="BD318" s="27"/>
      <c r="BE318" s="130">
        <v>5130</v>
      </c>
      <c r="BF318" s="223" t="s">
        <v>443</v>
      </c>
      <c r="BG318" s="223"/>
      <c r="BH318" s="215">
        <v>0</v>
      </c>
      <c r="BI318" s="215">
        <v>0</v>
      </c>
      <c r="BJ318" s="215">
        <v>0</v>
      </c>
      <c r="BK318" s="215"/>
      <c r="BL318" s="215"/>
      <c r="BM318" s="215"/>
      <c r="BN318" s="215"/>
      <c r="BO318" s="215"/>
      <c r="BP318" s="215"/>
      <c r="BQ318" s="215"/>
      <c r="BR318" s="215"/>
      <c r="BS318" s="215"/>
      <c r="BT318" s="215"/>
      <c r="BU318" s="215"/>
      <c r="BV318" s="215"/>
      <c r="BW318" s="215"/>
      <c r="BX318" s="215"/>
      <c r="BY318" s="215"/>
      <c r="BZ318" s="216">
        <f t="shared" si="865"/>
        <v>0</v>
      </c>
      <c r="CA318" s="224">
        <f t="shared" si="866"/>
        <v>0</v>
      </c>
      <c r="CB318" s="226">
        <f t="shared" si="867"/>
        <v>0</v>
      </c>
      <c r="CC318" s="100"/>
      <c r="CE318" s="33"/>
      <c r="CF318" s="126" t="s">
        <v>72</v>
      </c>
      <c r="CG318" s="321" t="s">
        <v>37</v>
      </c>
      <c r="CH318" s="321"/>
      <c r="CI318" s="54">
        <f t="shared" si="934"/>
        <v>0</v>
      </c>
      <c r="CJ318" s="54">
        <f t="shared" si="934"/>
        <v>0</v>
      </c>
      <c r="CK318" s="54">
        <f t="shared" si="934"/>
        <v>0</v>
      </c>
      <c r="CL318" s="143" t="s">
        <v>86</v>
      </c>
      <c r="CM318" s="319" t="s">
        <v>38</v>
      </c>
      <c r="CN318" s="319"/>
      <c r="CO318" s="54">
        <f t="shared" ref="CO318:CQ320" si="944">+X337</f>
        <v>0</v>
      </c>
      <c r="CP318" s="54">
        <f t="shared" si="944"/>
        <v>0</v>
      </c>
      <c r="CQ318" s="54">
        <f t="shared" si="944"/>
        <v>0</v>
      </c>
      <c r="CR318" s="51"/>
      <c r="CS318" s="26"/>
      <c r="CT318" s="1"/>
      <c r="CU318" s="27"/>
      <c r="CV318" s="130" t="s">
        <v>170</v>
      </c>
      <c r="CW318" s="319" t="s">
        <v>135</v>
      </c>
      <c r="CX318" s="319"/>
      <c r="CY318" s="173">
        <f t="shared" si="923"/>
        <v>0</v>
      </c>
      <c r="CZ318" s="173">
        <f t="shared" si="924"/>
        <v>0</v>
      </c>
      <c r="DA318" s="173">
        <f t="shared" si="925"/>
        <v>0</v>
      </c>
      <c r="DB318" s="143" t="s">
        <v>187</v>
      </c>
      <c r="DC318" s="319" t="s">
        <v>136</v>
      </c>
      <c r="DD318" s="319"/>
      <c r="DE318" s="54">
        <f t="shared" si="926"/>
        <v>0</v>
      </c>
      <c r="DF318" s="54">
        <f t="shared" si="926"/>
        <v>0</v>
      </c>
      <c r="DG318" s="54">
        <f t="shared" si="926"/>
        <v>0</v>
      </c>
      <c r="DH318" s="42"/>
      <c r="DI318" s="77"/>
      <c r="DJ318" s="1"/>
      <c r="DK318" s="27"/>
      <c r="DL318" s="130" t="s">
        <v>170</v>
      </c>
      <c r="DM318" s="319" t="s">
        <v>135</v>
      </c>
      <c r="DN318" s="319"/>
      <c r="DO318" s="54">
        <f t="shared" si="912"/>
        <v>0</v>
      </c>
      <c r="DP318" s="54">
        <f t="shared" si="913"/>
        <v>0</v>
      </c>
      <c r="DQ318" s="54">
        <f t="shared" si="914"/>
        <v>0</v>
      </c>
      <c r="DR318" s="54">
        <f t="shared" si="915"/>
        <v>0</v>
      </c>
      <c r="DS318" s="143" t="s">
        <v>187</v>
      </c>
      <c r="DT318" s="319" t="s">
        <v>136</v>
      </c>
      <c r="DU318" s="319"/>
      <c r="DV318" s="54">
        <f t="shared" si="916"/>
        <v>0</v>
      </c>
      <c r="DW318" s="54">
        <f t="shared" si="917"/>
        <v>0</v>
      </c>
      <c r="DX318" s="54">
        <f t="shared" si="918"/>
        <v>0</v>
      </c>
      <c r="DY318" s="54">
        <f t="shared" si="919"/>
        <v>0</v>
      </c>
      <c r="DZ318" s="42"/>
      <c r="EA318" s="77"/>
      <c r="EB318" s="1"/>
      <c r="EC318" s="27"/>
      <c r="ED318" s="130" t="s">
        <v>76</v>
      </c>
      <c r="EE318" s="1"/>
      <c r="EF318" s="4" t="s">
        <v>13</v>
      </c>
      <c r="EG318" s="54">
        <f>+CO303</f>
        <v>0</v>
      </c>
      <c r="EH318" s="54">
        <f t="shared" si="939"/>
        <v>0</v>
      </c>
      <c r="EI318" s="163" t="s">
        <v>184</v>
      </c>
      <c r="EJ318" s="8"/>
      <c r="EK318" s="9" t="s">
        <v>211</v>
      </c>
      <c r="EL318" s="173">
        <f>+EL319+EL320</f>
        <v>0</v>
      </c>
      <c r="EM318" s="173">
        <f t="shared" ref="EM318" si="945">+EM319+EM320</f>
        <v>0</v>
      </c>
      <c r="EN318" s="42"/>
      <c r="EO318" s="26"/>
      <c r="EP318" s="1"/>
      <c r="EQ318" s="27"/>
      <c r="ER318" s="130" t="s">
        <v>76</v>
      </c>
      <c r="ES318" s="1"/>
      <c r="ET318" s="4" t="s">
        <v>13</v>
      </c>
      <c r="EU318" s="54">
        <f t="shared" si="941"/>
        <v>0</v>
      </c>
      <c r="EV318" s="54">
        <f t="shared" si="942"/>
        <v>0</v>
      </c>
      <c r="EW318" s="163" t="s">
        <v>184</v>
      </c>
      <c r="EX318" s="8"/>
      <c r="EY318" s="9" t="s">
        <v>211</v>
      </c>
      <c r="EZ318" s="173">
        <f>+EZ319+EZ320</f>
        <v>0</v>
      </c>
      <c r="FA318" s="173">
        <f t="shared" ref="FA318" si="946">+FA319+FA320</f>
        <v>0</v>
      </c>
      <c r="FB318" s="42"/>
      <c r="FC318" s="26"/>
      <c r="FD318" s="26"/>
      <c r="FE318" s="1"/>
      <c r="FF318" s="27"/>
      <c r="FG318" s="130" t="s">
        <v>188</v>
      </c>
      <c r="FH318" s="319" t="s">
        <v>0</v>
      </c>
      <c r="FI318" s="319"/>
      <c r="FJ318" s="173">
        <f>+DE325-DF325</f>
        <v>0</v>
      </c>
      <c r="FK318" s="179"/>
      <c r="FL318" s="179"/>
      <c r="FM318" s="68">
        <v>0</v>
      </c>
      <c r="FN318" s="62">
        <f>SUM(FJ318:FM318)</f>
        <v>0</v>
      </c>
      <c r="FO318" s="58"/>
      <c r="FP318" s="26"/>
      <c r="FQ318" s="1"/>
      <c r="FR318" s="1"/>
    </row>
    <row r="319" spans="2:174" ht="13.9" customHeight="1" x14ac:dyDescent="0.2">
      <c r="B319" s="33"/>
      <c r="C319" s="126">
        <v>4340</v>
      </c>
      <c r="D319" s="234" t="s">
        <v>438</v>
      </c>
      <c r="E319" s="234"/>
      <c r="F319" s="215">
        <v>0</v>
      </c>
      <c r="G319" s="215">
        <v>0</v>
      </c>
      <c r="H319" s="215">
        <v>0</v>
      </c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6">
        <f t="shared" si="857"/>
        <v>0</v>
      </c>
      <c r="Y319" s="224">
        <f t="shared" si="858"/>
        <v>0</v>
      </c>
      <c r="Z319" s="226">
        <f t="shared" si="859"/>
        <v>0</v>
      </c>
      <c r="AA319" s="26"/>
      <c r="AC319" s="27"/>
      <c r="AD319" s="130">
        <v>1280</v>
      </c>
      <c r="AE319" s="223" t="s">
        <v>484</v>
      </c>
      <c r="AF319" s="223"/>
      <c r="AG319" s="224">
        <v>0</v>
      </c>
      <c r="AH319" s="224">
        <v>0</v>
      </c>
      <c r="AI319" s="224">
        <v>0</v>
      </c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6">
        <f t="shared" si="862"/>
        <v>0</v>
      </c>
      <c r="AZ319" s="224">
        <f t="shared" si="863"/>
        <v>0</v>
      </c>
      <c r="BA319" s="226">
        <f t="shared" si="864"/>
        <v>0</v>
      </c>
      <c r="BB319" s="100"/>
      <c r="BD319" s="27"/>
      <c r="BE319" s="130">
        <v>5210</v>
      </c>
      <c r="BF319" s="223" t="s">
        <v>445</v>
      </c>
      <c r="BG319" s="223"/>
      <c r="BH319" s="215">
        <v>0</v>
      </c>
      <c r="BI319" s="215">
        <v>0</v>
      </c>
      <c r="BJ319" s="215">
        <v>0</v>
      </c>
      <c r="BK319" s="215"/>
      <c r="BL319" s="215"/>
      <c r="BM319" s="215"/>
      <c r="BN319" s="215"/>
      <c r="BO319" s="215"/>
      <c r="BP319" s="215"/>
      <c r="BQ319" s="215"/>
      <c r="BR319" s="215"/>
      <c r="BS319" s="215"/>
      <c r="BT319" s="215"/>
      <c r="BU319" s="215"/>
      <c r="BV319" s="215"/>
      <c r="BW319" s="215"/>
      <c r="BX319" s="215"/>
      <c r="BY319" s="215"/>
      <c r="BZ319" s="216">
        <f t="shared" si="865"/>
        <v>0</v>
      </c>
      <c r="CA319" s="224">
        <f t="shared" si="866"/>
        <v>0</v>
      </c>
      <c r="CB319" s="226">
        <f t="shared" si="867"/>
        <v>0</v>
      </c>
      <c r="CC319" s="100"/>
      <c r="CE319" s="33"/>
      <c r="CF319" s="126" t="s">
        <v>73</v>
      </c>
      <c r="CG319" s="319" t="s">
        <v>39</v>
      </c>
      <c r="CH319" s="319"/>
      <c r="CI319" s="54">
        <f t="shared" si="934"/>
        <v>0</v>
      </c>
      <c r="CJ319" s="54">
        <f t="shared" si="934"/>
        <v>0</v>
      </c>
      <c r="CK319" s="54">
        <f t="shared" si="934"/>
        <v>0</v>
      </c>
      <c r="CL319" s="143" t="s">
        <v>87</v>
      </c>
      <c r="CM319" s="319" t="s">
        <v>0</v>
      </c>
      <c r="CN319" s="319"/>
      <c r="CO319" s="54">
        <f t="shared" si="944"/>
        <v>0</v>
      </c>
      <c r="CP319" s="54">
        <f t="shared" si="944"/>
        <v>0</v>
      </c>
      <c r="CQ319" s="54">
        <f t="shared" si="944"/>
        <v>0</v>
      </c>
      <c r="CR319" s="51"/>
      <c r="CS319" s="26"/>
      <c r="CT319" s="1"/>
      <c r="CU319" s="27"/>
      <c r="CV319" s="130" t="s">
        <v>171</v>
      </c>
      <c r="CW319" s="319" t="s">
        <v>137</v>
      </c>
      <c r="CX319" s="319"/>
      <c r="CY319" s="173">
        <f t="shared" si="923"/>
        <v>0</v>
      </c>
      <c r="CZ319" s="173">
        <f t="shared" si="924"/>
        <v>0</v>
      </c>
      <c r="DA319" s="173">
        <f t="shared" si="925"/>
        <v>0</v>
      </c>
      <c r="DB319" s="143"/>
      <c r="DC319" s="308" t="s">
        <v>139</v>
      </c>
      <c r="DD319" s="308"/>
      <c r="DE319" s="48">
        <f>+DE312</f>
        <v>0</v>
      </c>
      <c r="DF319" s="48">
        <f t="shared" ref="DF319:DG319" si="947">+DF312</f>
        <v>0</v>
      </c>
      <c r="DG319" s="48">
        <f t="shared" si="947"/>
        <v>0</v>
      </c>
      <c r="DH319" s="42"/>
      <c r="DI319" s="77"/>
      <c r="DJ319" s="1"/>
      <c r="DK319" s="27"/>
      <c r="DL319" s="130" t="s">
        <v>171</v>
      </c>
      <c r="DM319" s="319" t="s">
        <v>137</v>
      </c>
      <c r="DN319" s="319"/>
      <c r="DO319" s="54">
        <f t="shared" si="912"/>
        <v>0</v>
      </c>
      <c r="DP319" s="54">
        <f t="shared" si="913"/>
        <v>0</v>
      </c>
      <c r="DQ319" s="54">
        <f t="shared" si="914"/>
        <v>0</v>
      </c>
      <c r="DR319" s="54">
        <f t="shared" si="915"/>
        <v>0</v>
      </c>
      <c r="DS319" s="143"/>
      <c r="DT319" s="308"/>
      <c r="DU319" s="308"/>
      <c r="DV319" s="54"/>
      <c r="DW319" s="54"/>
      <c r="DX319" s="54"/>
      <c r="DY319" s="54"/>
      <c r="DZ319" s="42"/>
      <c r="EA319" s="77"/>
      <c r="EB319" s="1"/>
      <c r="EC319" s="27"/>
      <c r="ED319" s="130" t="s">
        <v>77</v>
      </c>
      <c r="EE319" s="1"/>
      <c r="EF319" s="4" t="s">
        <v>15</v>
      </c>
      <c r="EG319" s="54">
        <f>+CO304</f>
        <v>0</v>
      </c>
      <c r="EH319" s="54">
        <f t="shared" si="939"/>
        <v>0</v>
      </c>
      <c r="EI319" s="163" t="s">
        <v>1</v>
      </c>
      <c r="EJ319" s="200"/>
      <c r="EK319" s="9" t="s">
        <v>212</v>
      </c>
      <c r="EL319" s="54">
        <f>+DV315</f>
        <v>0</v>
      </c>
      <c r="EM319" s="54">
        <f>+DX315</f>
        <v>0</v>
      </c>
      <c r="EN319" s="42"/>
      <c r="EO319" s="26"/>
      <c r="EP319" s="1"/>
      <c r="EQ319" s="27"/>
      <c r="ER319" s="130" t="s">
        <v>77</v>
      </c>
      <c r="ES319" s="1"/>
      <c r="ET319" s="4" t="s">
        <v>15</v>
      </c>
      <c r="EU319" s="54">
        <f t="shared" si="941"/>
        <v>0</v>
      </c>
      <c r="EV319" s="54">
        <f t="shared" si="942"/>
        <v>0</v>
      </c>
      <c r="EW319" s="163" t="s">
        <v>1</v>
      </c>
      <c r="EX319" s="200"/>
      <c r="EY319" s="9" t="s">
        <v>212</v>
      </c>
      <c r="EZ319" s="54">
        <f t="shared" ref="EZ319:FA321" si="948">+BZ346</f>
        <v>0</v>
      </c>
      <c r="FA319" s="54">
        <f t="shared" si="948"/>
        <v>0</v>
      </c>
      <c r="FB319" s="42"/>
      <c r="FC319" s="26"/>
      <c r="FD319" s="26"/>
      <c r="FE319" s="1"/>
      <c r="FF319" s="27"/>
      <c r="FG319" s="130" t="s">
        <v>189</v>
      </c>
      <c r="FH319" s="319" t="s">
        <v>145</v>
      </c>
      <c r="FI319" s="319"/>
      <c r="FJ319" s="173">
        <f t="shared" ref="FJ319:FJ320" si="949">+DE326-DF326</f>
        <v>0</v>
      </c>
      <c r="FK319" s="179"/>
      <c r="FL319" s="179"/>
      <c r="FM319" s="68">
        <v>0</v>
      </c>
      <c r="FN319" s="62">
        <f>SUM(FJ319:FM319)</f>
        <v>0</v>
      </c>
      <c r="FO319" s="58"/>
      <c r="FP319" s="26"/>
      <c r="FQ319" s="1"/>
      <c r="FR319" s="1"/>
    </row>
    <row r="320" spans="2:174" ht="13.9" customHeight="1" x14ac:dyDescent="0.2">
      <c r="B320" s="33"/>
      <c r="C320" s="126">
        <v>4390</v>
      </c>
      <c r="D320" s="234" t="s">
        <v>439</v>
      </c>
      <c r="E320" s="234"/>
      <c r="F320" s="215">
        <v>0</v>
      </c>
      <c r="G320" s="215">
        <v>0</v>
      </c>
      <c r="H320" s="215">
        <v>0</v>
      </c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6">
        <f t="shared" si="857"/>
        <v>0</v>
      </c>
      <c r="Y320" s="224">
        <f t="shared" si="858"/>
        <v>0</v>
      </c>
      <c r="Z320" s="226">
        <f t="shared" si="859"/>
        <v>0</v>
      </c>
      <c r="AA320" s="26"/>
      <c r="AC320" s="27"/>
      <c r="AD320" s="130">
        <v>1290</v>
      </c>
      <c r="AE320" s="223" t="s">
        <v>485</v>
      </c>
      <c r="AF320" s="223"/>
      <c r="AG320" s="224">
        <v>0</v>
      </c>
      <c r="AH320" s="224">
        <v>0</v>
      </c>
      <c r="AI320" s="224">
        <v>0</v>
      </c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6">
        <f t="shared" si="862"/>
        <v>0</v>
      </c>
      <c r="AZ320" s="224">
        <f t="shared" si="863"/>
        <v>0</v>
      </c>
      <c r="BA320" s="226">
        <f t="shared" si="864"/>
        <v>0</v>
      </c>
      <c r="BB320" s="100"/>
      <c r="BD320" s="27"/>
      <c r="BE320" s="130">
        <v>5220</v>
      </c>
      <c r="BF320" s="223" t="s">
        <v>446</v>
      </c>
      <c r="BG320" s="223"/>
      <c r="BH320" s="215">
        <v>0</v>
      </c>
      <c r="BI320" s="215">
        <v>0</v>
      </c>
      <c r="BJ320" s="215">
        <v>0</v>
      </c>
      <c r="BK320" s="215"/>
      <c r="BL320" s="215"/>
      <c r="BM320" s="215"/>
      <c r="BN320" s="215"/>
      <c r="BO320" s="215"/>
      <c r="BP320" s="215"/>
      <c r="BQ320" s="215"/>
      <c r="BR320" s="215"/>
      <c r="BS320" s="215"/>
      <c r="BT320" s="215"/>
      <c r="BU320" s="215"/>
      <c r="BV320" s="215"/>
      <c r="BW320" s="215"/>
      <c r="BX320" s="215"/>
      <c r="BY320" s="215"/>
      <c r="BZ320" s="216">
        <f t="shared" si="865"/>
        <v>0</v>
      </c>
      <c r="CA320" s="224">
        <f t="shared" si="866"/>
        <v>0</v>
      </c>
      <c r="CB320" s="226">
        <f t="shared" si="867"/>
        <v>0</v>
      </c>
      <c r="CC320" s="100"/>
      <c r="CE320" s="33"/>
      <c r="CF320" s="126" t="s">
        <v>74</v>
      </c>
      <c r="CG320" s="319" t="s">
        <v>40</v>
      </c>
      <c r="CH320" s="319"/>
      <c r="CI320" s="54">
        <f t="shared" si="934"/>
        <v>0</v>
      </c>
      <c r="CJ320" s="54">
        <f t="shared" si="934"/>
        <v>0</v>
      </c>
      <c r="CK320" s="54">
        <f t="shared" si="934"/>
        <v>0</v>
      </c>
      <c r="CL320" s="143" t="s">
        <v>88</v>
      </c>
      <c r="CM320" s="319" t="s">
        <v>41</v>
      </c>
      <c r="CN320" s="319"/>
      <c r="CO320" s="54">
        <f t="shared" si="944"/>
        <v>0</v>
      </c>
      <c r="CP320" s="54">
        <f t="shared" si="944"/>
        <v>0</v>
      </c>
      <c r="CQ320" s="54">
        <f t="shared" si="944"/>
        <v>0</v>
      </c>
      <c r="CR320" s="51"/>
      <c r="CS320" s="26"/>
      <c r="CT320" s="1"/>
      <c r="CU320" s="27"/>
      <c r="CV320" s="130" t="s">
        <v>172</v>
      </c>
      <c r="CW320" s="319" t="s">
        <v>138</v>
      </c>
      <c r="CX320" s="319"/>
      <c r="CY320" s="173">
        <f t="shared" si="923"/>
        <v>0</v>
      </c>
      <c r="CZ320" s="173">
        <f t="shared" si="924"/>
        <v>0</v>
      </c>
      <c r="DA320" s="173">
        <f t="shared" si="925"/>
        <v>0</v>
      </c>
      <c r="DB320" s="143"/>
      <c r="DC320" s="1"/>
      <c r="DD320" s="1"/>
      <c r="DE320" s="1"/>
      <c r="DF320" s="1"/>
      <c r="DG320" s="1"/>
      <c r="DH320" s="42"/>
      <c r="DI320" s="77"/>
      <c r="DJ320" s="1"/>
      <c r="DK320" s="27"/>
      <c r="DL320" s="130" t="s">
        <v>172</v>
      </c>
      <c r="DM320" s="319" t="s">
        <v>138</v>
      </c>
      <c r="DN320" s="319"/>
      <c r="DO320" s="54">
        <f t="shared" si="912"/>
        <v>0</v>
      </c>
      <c r="DP320" s="54">
        <f t="shared" si="913"/>
        <v>0</v>
      </c>
      <c r="DQ320" s="54">
        <f t="shared" si="914"/>
        <v>0</v>
      </c>
      <c r="DR320" s="54">
        <f t="shared" si="915"/>
        <v>0</v>
      </c>
      <c r="DS320" s="143"/>
      <c r="DT320" s="202"/>
      <c r="DU320" s="202"/>
      <c r="DV320" s="54"/>
      <c r="DW320" s="54"/>
      <c r="DX320" s="54"/>
      <c r="DY320" s="54"/>
      <c r="DZ320" s="42"/>
      <c r="EA320" s="77"/>
      <c r="EB320" s="1"/>
      <c r="EC320" s="27"/>
      <c r="ED320" s="130" t="s">
        <v>78</v>
      </c>
      <c r="EE320" s="1"/>
      <c r="EF320" s="4" t="s">
        <v>20</v>
      </c>
      <c r="EG320" s="173">
        <f t="shared" ref="EG320:EH328" si="950">+CO307</f>
        <v>0</v>
      </c>
      <c r="EH320" s="173">
        <f t="shared" si="950"/>
        <v>0</v>
      </c>
      <c r="EI320" s="160"/>
      <c r="EJ320" s="200"/>
      <c r="EK320" s="9" t="s">
        <v>213</v>
      </c>
      <c r="EL320" s="54">
        <v>0</v>
      </c>
      <c r="EM320" s="54">
        <v>0</v>
      </c>
      <c r="EN320" s="42"/>
      <c r="EO320" s="26"/>
      <c r="EP320" s="1"/>
      <c r="EQ320" s="27"/>
      <c r="ER320" s="130" t="s">
        <v>78</v>
      </c>
      <c r="ES320" s="1"/>
      <c r="ET320" s="4" t="s">
        <v>20</v>
      </c>
      <c r="EU320" s="54">
        <f t="shared" si="941"/>
        <v>0</v>
      </c>
      <c r="EV320" s="54">
        <f t="shared" si="942"/>
        <v>0</v>
      </c>
      <c r="EW320" s="160"/>
      <c r="EX320" s="200"/>
      <c r="EY320" s="9" t="s">
        <v>213</v>
      </c>
      <c r="EZ320" s="54">
        <f t="shared" si="948"/>
        <v>0</v>
      </c>
      <c r="FA320" s="54">
        <f t="shared" si="948"/>
        <v>0</v>
      </c>
      <c r="FB320" s="42"/>
      <c r="FC320" s="26"/>
      <c r="FD320" s="26"/>
      <c r="FE320" s="1"/>
      <c r="FF320" s="27"/>
      <c r="FG320" s="130" t="s">
        <v>190</v>
      </c>
      <c r="FH320" s="319" t="s">
        <v>234</v>
      </c>
      <c r="FI320" s="319"/>
      <c r="FJ320" s="173">
        <f t="shared" si="949"/>
        <v>0</v>
      </c>
      <c r="FK320" s="179"/>
      <c r="FL320" s="179"/>
      <c r="FM320" s="68">
        <v>0</v>
      </c>
      <c r="FN320" s="62">
        <f>SUM(FJ320:FM320)</f>
        <v>0</v>
      </c>
      <c r="FO320" s="58"/>
      <c r="FP320" s="26"/>
      <c r="FQ320" s="1"/>
      <c r="FR320" s="1"/>
    </row>
    <row r="321" spans="2:174" ht="13.9" customHeight="1" x14ac:dyDescent="0.2">
      <c r="B321" s="33"/>
      <c r="C321" s="127">
        <v>5000</v>
      </c>
      <c r="D321" s="233" t="s">
        <v>7</v>
      </c>
      <c r="E321" s="233"/>
      <c r="F321" s="220">
        <f>+F322+F326+F336+F340+F346+F353</f>
        <v>0</v>
      </c>
      <c r="G321" s="220">
        <f t="shared" ref="G321" si="951">+G322+G326+G336+G340+G346+G353</f>
        <v>0</v>
      </c>
      <c r="H321" s="220">
        <f t="shared" ref="H321" si="952">+H322+H326+H336+H340+H346+H353</f>
        <v>0</v>
      </c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1">
        <f t="shared" si="857"/>
        <v>0</v>
      </c>
      <c r="Y321" s="210">
        <f t="shared" si="858"/>
        <v>0</v>
      </c>
      <c r="Z321" s="212">
        <f t="shared" si="859"/>
        <v>0</v>
      </c>
      <c r="AA321" s="26"/>
      <c r="AC321" s="27"/>
      <c r="AD321" s="131">
        <v>2000</v>
      </c>
      <c r="AE321" s="232" t="s">
        <v>103</v>
      </c>
      <c r="AF321" s="232"/>
      <c r="AG321" s="220">
        <f>+AG322+AG331</f>
        <v>0</v>
      </c>
      <c r="AH321" s="220">
        <f t="shared" ref="AH321" si="953">+AH322+AH331</f>
        <v>0</v>
      </c>
      <c r="AI321" s="220">
        <f t="shared" ref="AI321" si="954">+AI322+AI331</f>
        <v>0</v>
      </c>
      <c r="AJ321" s="220"/>
      <c r="AK321" s="220"/>
      <c r="AL321" s="220"/>
      <c r="AM321" s="220"/>
      <c r="AN321" s="220"/>
      <c r="AO321" s="220"/>
      <c r="AP321" s="220"/>
      <c r="AQ321" s="220"/>
      <c r="AR321" s="220"/>
      <c r="AS321" s="220"/>
      <c r="AT321" s="220"/>
      <c r="AU321" s="220"/>
      <c r="AV321" s="220"/>
      <c r="AW321" s="220"/>
      <c r="AX321" s="220"/>
      <c r="AY321" s="221">
        <f t="shared" si="862"/>
        <v>0</v>
      </c>
      <c r="AZ321" s="210">
        <f t="shared" si="863"/>
        <v>0</v>
      </c>
      <c r="BA321" s="212">
        <f t="shared" si="864"/>
        <v>0</v>
      </c>
      <c r="BB321" s="100"/>
      <c r="BD321" s="27"/>
      <c r="BE321" s="130">
        <v>5230</v>
      </c>
      <c r="BF321" s="223" t="s">
        <v>447</v>
      </c>
      <c r="BG321" s="223"/>
      <c r="BH321" s="215">
        <v>0</v>
      </c>
      <c r="BI321" s="215">
        <v>0</v>
      </c>
      <c r="BJ321" s="215">
        <v>0</v>
      </c>
      <c r="BK321" s="215"/>
      <c r="BL321" s="215"/>
      <c r="BM321" s="215"/>
      <c r="BN321" s="215"/>
      <c r="BO321" s="215"/>
      <c r="BP321" s="215"/>
      <c r="BQ321" s="215"/>
      <c r="BR321" s="215"/>
      <c r="BS321" s="215"/>
      <c r="BT321" s="215"/>
      <c r="BU321" s="215"/>
      <c r="BV321" s="215"/>
      <c r="BW321" s="215"/>
      <c r="BX321" s="215"/>
      <c r="BY321" s="215"/>
      <c r="BZ321" s="216">
        <f t="shared" si="865"/>
        <v>0</v>
      </c>
      <c r="CA321" s="224">
        <f t="shared" si="866"/>
        <v>0</v>
      </c>
      <c r="CB321" s="226">
        <f t="shared" si="867"/>
        <v>0</v>
      </c>
      <c r="CC321" s="100"/>
      <c r="CE321" s="33"/>
      <c r="CF321" s="127"/>
      <c r="CG321" s="195"/>
      <c r="CH321" s="19"/>
      <c r="CI321" s="52"/>
      <c r="CJ321" s="52"/>
      <c r="CK321" s="52"/>
      <c r="CL321" s="143"/>
      <c r="CM321" s="195"/>
      <c r="CN321" s="200"/>
      <c r="CO321" s="66"/>
      <c r="CP321" s="66"/>
      <c r="CQ321" s="66"/>
      <c r="CR321" s="51"/>
      <c r="CS321" s="26"/>
      <c r="CT321" s="1"/>
      <c r="CU321" s="27"/>
      <c r="CV321" s="130" t="s">
        <v>173</v>
      </c>
      <c r="CW321" s="319" t="s">
        <v>140</v>
      </c>
      <c r="CX321" s="319"/>
      <c r="CY321" s="173">
        <f t="shared" si="923"/>
        <v>0</v>
      </c>
      <c r="CZ321" s="173">
        <f t="shared" si="924"/>
        <v>0</v>
      </c>
      <c r="DA321" s="173">
        <f t="shared" si="925"/>
        <v>0</v>
      </c>
      <c r="DB321" s="143"/>
      <c r="DC321" s="308" t="s">
        <v>141</v>
      </c>
      <c r="DD321" s="308"/>
      <c r="DE321" s="48">
        <f>+DE300</f>
        <v>0</v>
      </c>
      <c r="DF321" s="48">
        <f t="shared" ref="DF321:DG321" si="955">+DF300</f>
        <v>0</v>
      </c>
      <c r="DG321" s="48">
        <f t="shared" si="955"/>
        <v>0</v>
      </c>
      <c r="DH321" s="42"/>
      <c r="DI321" s="77"/>
      <c r="DJ321" s="1"/>
      <c r="DK321" s="27"/>
      <c r="DL321" s="130" t="s">
        <v>173</v>
      </c>
      <c r="DM321" s="319" t="s">
        <v>140</v>
      </c>
      <c r="DN321" s="319"/>
      <c r="DO321" s="54">
        <f t="shared" si="912"/>
        <v>0</v>
      </c>
      <c r="DP321" s="54">
        <f t="shared" si="913"/>
        <v>0</v>
      </c>
      <c r="DQ321" s="54">
        <f t="shared" si="914"/>
        <v>0</v>
      </c>
      <c r="DR321" s="54">
        <f t="shared" si="915"/>
        <v>0</v>
      </c>
      <c r="DS321" s="143"/>
      <c r="DT321" s="308"/>
      <c r="DU321" s="308"/>
      <c r="DV321" s="54"/>
      <c r="DW321" s="54"/>
      <c r="DX321" s="54"/>
      <c r="DY321" s="54"/>
      <c r="DZ321" s="42"/>
      <c r="EA321" s="77"/>
      <c r="EB321" s="1"/>
      <c r="EC321" s="27"/>
      <c r="ED321" s="130" t="s">
        <v>79</v>
      </c>
      <c r="EE321" s="1"/>
      <c r="EF321" s="4" t="s">
        <v>215</v>
      </c>
      <c r="EG321" s="54">
        <f t="shared" si="950"/>
        <v>0</v>
      </c>
      <c r="EH321" s="54">
        <f t="shared" si="950"/>
        <v>0</v>
      </c>
      <c r="EI321" s="160"/>
      <c r="EJ321" s="1"/>
      <c r="EK321" s="9" t="s">
        <v>214</v>
      </c>
      <c r="EL321" s="54">
        <f>+DO303+DO304+DO305+DO306+DO307+DO308+DO314+DO318+DO319+DO320+DO321+DV302+DV303+DV304+DV305+DV306+DV307+DV308+DV309+DV313+DV314+DV316+DV317+DV318+DV326+DV327+DV332+DV333+DV334+DV337+DV338+DV331-CO329-CO342+DV330-DW330</f>
        <v>0</v>
      </c>
      <c r="EM321" s="54">
        <f>+DQ303+DQ304+DQ305+DQ306+DQ307+DQ308+DQ314+DQ318+DQ319+DQ320+DQ321+DX302+DX303+DX304+DX305+DX306+DX307+DX308+DX309+DX313+DX314+DX316+DX317+DX318+DX326+DX327+DX332+DX333+DX334+DX337+DX338+DX331-CP329-CP342+DX330-DY330</f>
        <v>0</v>
      </c>
      <c r="EN321" s="42"/>
      <c r="EO321" s="26"/>
      <c r="EP321" s="1"/>
      <c r="EQ321" s="27"/>
      <c r="ER321" s="130" t="s">
        <v>79</v>
      </c>
      <c r="ES321" s="1"/>
      <c r="ET321" s="4" t="s">
        <v>215</v>
      </c>
      <c r="EU321" s="54">
        <f t="shared" si="941"/>
        <v>0</v>
      </c>
      <c r="EV321" s="54">
        <f t="shared" si="942"/>
        <v>0</v>
      </c>
      <c r="EW321" s="160"/>
      <c r="EX321" s="1"/>
      <c r="EY321" s="9" t="s">
        <v>214</v>
      </c>
      <c r="EZ321" s="54">
        <f t="shared" si="948"/>
        <v>0</v>
      </c>
      <c r="FA321" s="54">
        <f t="shared" si="948"/>
        <v>0</v>
      </c>
      <c r="FB321" s="42"/>
      <c r="FC321" s="26"/>
      <c r="FD321" s="26"/>
      <c r="FE321" s="1"/>
      <c r="FF321" s="27"/>
      <c r="FG321" s="130"/>
      <c r="FH321" s="196"/>
      <c r="FI321" s="56"/>
      <c r="FJ321" s="177"/>
      <c r="FK321" s="177"/>
      <c r="FL321" s="177"/>
      <c r="FM321" s="62"/>
      <c r="FN321" s="62"/>
      <c r="FO321" s="58"/>
      <c r="FP321" s="26"/>
      <c r="FQ321" s="1"/>
      <c r="FR321" s="1"/>
    </row>
    <row r="322" spans="2:174" ht="13.9" customHeight="1" x14ac:dyDescent="0.2">
      <c r="B322" s="33"/>
      <c r="C322" s="127">
        <v>5100</v>
      </c>
      <c r="D322" s="233" t="s">
        <v>440</v>
      </c>
      <c r="E322" s="233"/>
      <c r="F322" s="220">
        <f>SUM(F323:F325)</f>
        <v>0</v>
      </c>
      <c r="G322" s="220">
        <f t="shared" ref="G322" si="956">SUM(G323:G325)</f>
        <v>0</v>
      </c>
      <c r="H322" s="220">
        <f t="shared" ref="H322" si="957">SUM(H323:H325)</f>
        <v>0</v>
      </c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1">
        <f t="shared" si="857"/>
        <v>0</v>
      </c>
      <c r="Y322" s="210">
        <f t="shared" si="858"/>
        <v>0</v>
      </c>
      <c r="Z322" s="212">
        <f t="shared" si="859"/>
        <v>0</v>
      </c>
      <c r="AA322" s="26"/>
      <c r="AC322" s="27"/>
      <c r="AD322" s="131">
        <v>2100</v>
      </c>
      <c r="AE322" s="232" t="s">
        <v>486</v>
      </c>
      <c r="AF322" s="232"/>
      <c r="AG322" s="220">
        <f>SUM(AG323:AG330)</f>
        <v>0</v>
      </c>
      <c r="AH322" s="220">
        <f t="shared" ref="AH322" si="958">SUM(AH323:AH330)</f>
        <v>0</v>
      </c>
      <c r="AI322" s="220">
        <f t="shared" ref="AI322" si="959">SUM(AI323:AI330)</f>
        <v>0</v>
      </c>
      <c r="AJ322" s="220"/>
      <c r="AK322" s="220"/>
      <c r="AL322" s="220"/>
      <c r="AM322" s="220"/>
      <c r="AN322" s="220"/>
      <c r="AO322" s="220"/>
      <c r="AP322" s="220"/>
      <c r="AQ322" s="220"/>
      <c r="AR322" s="220"/>
      <c r="AS322" s="220"/>
      <c r="AT322" s="220"/>
      <c r="AU322" s="220"/>
      <c r="AV322" s="220"/>
      <c r="AW322" s="220"/>
      <c r="AX322" s="220"/>
      <c r="AY322" s="221">
        <f t="shared" si="862"/>
        <v>0</v>
      </c>
      <c r="AZ322" s="210">
        <f t="shared" si="863"/>
        <v>0</v>
      </c>
      <c r="BA322" s="212">
        <f t="shared" si="864"/>
        <v>0</v>
      </c>
      <c r="BB322" s="100"/>
      <c r="BD322" s="27"/>
      <c r="BE322" s="130">
        <v>5240</v>
      </c>
      <c r="BF322" s="223" t="s">
        <v>448</v>
      </c>
      <c r="BG322" s="223"/>
      <c r="BH322" s="215">
        <v>0</v>
      </c>
      <c r="BI322" s="215">
        <v>0</v>
      </c>
      <c r="BJ322" s="215">
        <v>0</v>
      </c>
      <c r="BK322" s="215"/>
      <c r="BL322" s="215"/>
      <c r="BM322" s="215"/>
      <c r="BN322" s="215"/>
      <c r="BO322" s="215"/>
      <c r="BP322" s="215"/>
      <c r="BQ322" s="215"/>
      <c r="BR322" s="215"/>
      <c r="BS322" s="215"/>
      <c r="BT322" s="215"/>
      <c r="BU322" s="215"/>
      <c r="BV322" s="215"/>
      <c r="BW322" s="215"/>
      <c r="BX322" s="215"/>
      <c r="BY322" s="215"/>
      <c r="BZ322" s="216">
        <f t="shared" si="865"/>
        <v>0</v>
      </c>
      <c r="CA322" s="224">
        <f t="shared" si="866"/>
        <v>0</v>
      </c>
      <c r="CB322" s="226">
        <f t="shared" si="867"/>
        <v>0</v>
      </c>
      <c r="CC322" s="100"/>
      <c r="CE322" s="33"/>
      <c r="CF322" s="139"/>
      <c r="CG322" s="308"/>
      <c r="CH322" s="308"/>
      <c r="CI322" s="1"/>
      <c r="CJ322" s="1"/>
      <c r="CK322" s="1"/>
      <c r="CL322" s="144"/>
      <c r="CM322" s="325" t="s">
        <v>43</v>
      </c>
      <c r="CN322" s="325"/>
      <c r="CO322" s="50">
        <f>SUM(CO323:CO327)</f>
        <v>0</v>
      </c>
      <c r="CP322" s="50">
        <f t="shared" ref="CP322" si="960">SUM(CP323:CP327)</f>
        <v>0</v>
      </c>
      <c r="CQ322" s="50">
        <f t="shared" ref="CQ322" si="961">SUM(CQ323:CQ327)</f>
        <v>0</v>
      </c>
      <c r="CR322" s="51"/>
      <c r="CS322" s="26"/>
      <c r="CT322" s="1"/>
      <c r="CU322" s="27"/>
      <c r="CV322" s="130"/>
      <c r="CW322" s="308" t="s">
        <v>142</v>
      </c>
      <c r="CX322" s="308"/>
      <c r="CY322" s="48">
        <f>+CY312</f>
        <v>0</v>
      </c>
      <c r="CZ322" s="48">
        <f t="shared" ref="CZ322:DA322" si="962">+CZ312</f>
        <v>0</v>
      </c>
      <c r="DA322" s="48">
        <f t="shared" si="962"/>
        <v>0</v>
      </c>
      <c r="DB322" s="149"/>
      <c r="DC322" s="325"/>
      <c r="DD322" s="325"/>
      <c r="DE322" s="50"/>
      <c r="DF322" s="50"/>
      <c r="DG322" s="50"/>
      <c r="DH322" s="42"/>
      <c r="DI322" s="77"/>
      <c r="DJ322" s="1"/>
      <c r="DK322" s="27"/>
      <c r="DL322" s="130"/>
      <c r="DM322" s="308"/>
      <c r="DN322" s="308"/>
      <c r="DO322" s="48"/>
      <c r="DP322" s="48"/>
      <c r="DQ322" s="48"/>
      <c r="DR322" s="48"/>
      <c r="DS322" s="149"/>
      <c r="DT322" s="325"/>
      <c r="DU322" s="325"/>
      <c r="DV322" s="54"/>
      <c r="DW322" s="54"/>
      <c r="DX322" s="54"/>
      <c r="DY322" s="54"/>
      <c r="DZ322" s="42"/>
      <c r="EA322" s="77"/>
      <c r="EB322" s="1"/>
      <c r="EC322" s="27"/>
      <c r="ED322" s="130" t="s">
        <v>80</v>
      </c>
      <c r="EE322" s="1"/>
      <c r="EF322" s="4" t="s">
        <v>216</v>
      </c>
      <c r="EG322" s="54">
        <f t="shared" si="950"/>
        <v>0</v>
      </c>
      <c r="EH322" s="54">
        <f t="shared" si="950"/>
        <v>0</v>
      </c>
      <c r="EI322" s="160"/>
      <c r="EJ322" s="1"/>
      <c r="EK322" s="8"/>
      <c r="EL322" s="7"/>
      <c r="EM322" s="7"/>
      <c r="EN322" s="42"/>
      <c r="EO322" s="26"/>
      <c r="EP322" s="1"/>
      <c r="EQ322" s="27"/>
      <c r="ER322" s="130" t="s">
        <v>80</v>
      </c>
      <c r="ES322" s="1"/>
      <c r="ET322" s="4" t="s">
        <v>216</v>
      </c>
      <c r="EU322" s="54">
        <f t="shared" si="941"/>
        <v>0</v>
      </c>
      <c r="EV322" s="54">
        <f t="shared" si="942"/>
        <v>0</v>
      </c>
      <c r="EW322" s="160"/>
      <c r="EX322" s="1"/>
      <c r="EY322" s="8"/>
      <c r="EZ322" s="7"/>
      <c r="FA322" s="7"/>
      <c r="FB322" s="42"/>
      <c r="FC322" s="26"/>
      <c r="FD322" s="26"/>
      <c r="FE322" s="1"/>
      <c r="FF322" s="27"/>
      <c r="FG322" s="130"/>
      <c r="FH322" s="322" t="s">
        <v>235</v>
      </c>
      <c r="FI322" s="322"/>
      <c r="FJ322" s="178"/>
      <c r="FK322" s="178"/>
      <c r="FL322" s="178">
        <f>SUM(FL323:FL326)+FL302</f>
        <v>0</v>
      </c>
      <c r="FM322" s="67">
        <f>SUM(FM323:FM326)</f>
        <v>0</v>
      </c>
      <c r="FN322" s="67">
        <f>SUM(FJ322:FM322)</f>
        <v>0</v>
      </c>
      <c r="FO322" s="58"/>
      <c r="FP322" s="26"/>
      <c r="FQ322" s="1"/>
      <c r="FR322" s="1"/>
    </row>
    <row r="323" spans="2:174" ht="13.9" customHeight="1" x14ac:dyDescent="0.2">
      <c r="B323" s="33"/>
      <c r="C323" s="126">
        <v>5110</v>
      </c>
      <c r="D323" s="234" t="s">
        <v>441</v>
      </c>
      <c r="E323" s="234"/>
      <c r="F323" s="215">
        <v>0</v>
      </c>
      <c r="G323" s="215">
        <v>0</v>
      </c>
      <c r="H323" s="215">
        <v>0</v>
      </c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16">
        <f t="shared" si="857"/>
        <v>0</v>
      </c>
      <c r="Y323" s="224">
        <f t="shared" si="858"/>
        <v>0</v>
      </c>
      <c r="Z323" s="226">
        <f t="shared" si="859"/>
        <v>0</v>
      </c>
      <c r="AA323" s="26"/>
      <c r="AC323" s="27"/>
      <c r="AD323" s="130">
        <v>2110</v>
      </c>
      <c r="AE323" s="223" t="s">
        <v>487</v>
      </c>
      <c r="AF323" s="223"/>
      <c r="AG323" s="245">
        <v>0</v>
      </c>
      <c r="AH323" s="245">
        <v>0</v>
      </c>
      <c r="AI323" s="245">
        <v>0</v>
      </c>
      <c r="AJ323" s="245"/>
      <c r="AK323" s="245"/>
      <c r="AL323" s="245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16">
        <f t="shared" si="862"/>
        <v>0</v>
      </c>
      <c r="AZ323" s="224">
        <f t="shared" si="863"/>
        <v>0</v>
      </c>
      <c r="BA323" s="226">
        <f t="shared" si="864"/>
        <v>0</v>
      </c>
      <c r="BB323" s="100"/>
      <c r="BD323" s="27"/>
      <c r="BE323" s="130">
        <v>5250</v>
      </c>
      <c r="BF323" s="223" t="s">
        <v>449</v>
      </c>
      <c r="BG323" s="223"/>
      <c r="BH323" s="215">
        <v>0</v>
      </c>
      <c r="BI323" s="215">
        <v>0</v>
      </c>
      <c r="BJ323" s="215">
        <v>0</v>
      </c>
      <c r="BK323" s="245"/>
      <c r="BL323" s="245"/>
      <c r="BM323" s="24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16">
        <f t="shared" si="865"/>
        <v>0</v>
      </c>
      <c r="CA323" s="224">
        <f t="shared" si="866"/>
        <v>0</v>
      </c>
      <c r="CB323" s="226">
        <f t="shared" si="867"/>
        <v>0</v>
      </c>
      <c r="CC323" s="100"/>
      <c r="CE323" s="33"/>
      <c r="CF323" s="127"/>
      <c r="CG323" s="308"/>
      <c r="CH323" s="308"/>
      <c r="CI323" s="71"/>
      <c r="CJ323" s="71"/>
      <c r="CK323" s="71"/>
      <c r="CL323" s="143" t="s">
        <v>89</v>
      </c>
      <c r="CM323" s="319" t="s">
        <v>44</v>
      </c>
      <c r="CN323" s="319"/>
      <c r="CO323" s="54">
        <f t="shared" ref="CO323:CQ327" si="963">+X341</f>
        <v>0</v>
      </c>
      <c r="CP323" s="54">
        <f t="shared" si="963"/>
        <v>0</v>
      </c>
      <c r="CQ323" s="54">
        <f t="shared" si="963"/>
        <v>0</v>
      </c>
      <c r="CR323" s="51"/>
      <c r="CS323" s="26"/>
      <c r="CT323" s="1"/>
      <c r="CU323" s="27"/>
      <c r="CV323" s="131"/>
      <c r="CW323" s="1"/>
      <c r="CX323" s="1"/>
      <c r="CY323" s="48"/>
      <c r="CZ323" s="48"/>
      <c r="DA323" s="48"/>
      <c r="DB323" s="143"/>
      <c r="DC323" s="322" t="s">
        <v>143</v>
      </c>
      <c r="DD323" s="322"/>
      <c r="DE323" s="48">
        <f>DE324+DE329+DE336</f>
        <v>0</v>
      </c>
      <c r="DF323" s="48">
        <f t="shared" ref="DF323" si="964">DF324+DF329+DF336</f>
        <v>0</v>
      </c>
      <c r="DG323" s="48">
        <f t="shared" ref="DG323" si="965">DG324+DG329+DG336</f>
        <v>0</v>
      </c>
      <c r="DH323" s="42"/>
      <c r="DI323" s="77"/>
      <c r="DJ323" s="1"/>
      <c r="DK323" s="27"/>
      <c r="DL323" s="131"/>
      <c r="DM323" s="202"/>
      <c r="DN323" s="202"/>
      <c r="DO323" s="202"/>
      <c r="DP323" s="202"/>
      <c r="DQ323" s="202"/>
      <c r="DR323" s="202"/>
      <c r="DS323" s="143"/>
      <c r="DT323" s="322" t="s">
        <v>143</v>
      </c>
      <c r="DU323" s="322"/>
      <c r="DV323" s="49">
        <f t="shared" ref="DV323:DV327" si="966">IF((DE323-DF323)&gt;0,+DE323-DF323,0)</f>
        <v>0</v>
      </c>
      <c r="DW323" s="49">
        <f t="shared" ref="DW323:DW327" si="967">IF((DE323-DF323)&gt;0,0,-DE323+DF323)</f>
        <v>0</v>
      </c>
      <c r="DX323" s="49">
        <f t="shared" ref="DX323:DX327" si="968">IF((DF323-DG323)&gt;0,+DF323-DG323,0)</f>
        <v>0</v>
      </c>
      <c r="DY323" s="49">
        <f t="shared" ref="DY323:DY327" si="969">IF((DF323-DG323)&gt;0,0,-DF323+DG323)</f>
        <v>0</v>
      </c>
      <c r="DZ323" s="42"/>
      <c r="EA323" s="77"/>
      <c r="EB323" s="1"/>
      <c r="EC323" s="27"/>
      <c r="ED323" s="130" t="s">
        <v>81</v>
      </c>
      <c r="EE323" s="1"/>
      <c r="EF323" s="4" t="s">
        <v>25</v>
      </c>
      <c r="EG323" s="54">
        <f t="shared" si="950"/>
        <v>0</v>
      </c>
      <c r="EH323" s="54">
        <f t="shared" si="950"/>
        <v>0</v>
      </c>
      <c r="EI323" s="160"/>
      <c r="EJ323" s="279" t="s">
        <v>199</v>
      </c>
      <c r="EK323" s="279"/>
      <c r="EL323" s="50">
        <f>EL324+EL327</f>
        <v>0</v>
      </c>
      <c r="EM323" s="50">
        <f t="shared" ref="EM323" si="970">EM324+EM327</f>
        <v>0</v>
      </c>
      <c r="EN323" s="42"/>
      <c r="EO323" s="26"/>
      <c r="EP323" s="1"/>
      <c r="EQ323" s="27"/>
      <c r="ER323" s="130" t="s">
        <v>81</v>
      </c>
      <c r="ES323" s="1"/>
      <c r="ET323" s="4" t="s">
        <v>25</v>
      </c>
      <c r="EU323" s="54">
        <f t="shared" si="941"/>
        <v>0</v>
      </c>
      <c r="EV323" s="54">
        <f t="shared" si="942"/>
        <v>0</v>
      </c>
      <c r="EW323" s="160"/>
      <c r="EX323" s="279" t="s">
        <v>199</v>
      </c>
      <c r="EY323" s="279"/>
      <c r="EZ323" s="50">
        <f>EZ324+EZ327</f>
        <v>0</v>
      </c>
      <c r="FA323" s="50">
        <f t="shared" ref="FA323" si="971">FA324+FA327</f>
        <v>0</v>
      </c>
      <c r="FB323" s="42"/>
      <c r="FC323" s="26"/>
      <c r="FD323" s="26"/>
      <c r="FE323" s="1"/>
      <c r="FF323" s="27"/>
      <c r="FG323" s="130" t="s">
        <v>191</v>
      </c>
      <c r="FH323" s="319" t="s">
        <v>236</v>
      </c>
      <c r="FI323" s="319"/>
      <c r="FJ323" s="179"/>
      <c r="FK323" s="179"/>
      <c r="FL323" s="173">
        <f>+DE330-DF330</f>
        <v>0</v>
      </c>
      <c r="FM323" s="68">
        <v>0</v>
      </c>
      <c r="FN323" s="62">
        <f>SUM(FJ323:FM323)</f>
        <v>0</v>
      </c>
      <c r="FO323" s="58"/>
      <c r="FP323" s="26"/>
      <c r="FQ323" s="1"/>
      <c r="FR323" s="1"/>
    </row>
    <row r="324" spans="2:174" ht="13.9" customHeight="1" x14ac:dyDescent="0.2">
      <c r="B324" s="33"/>
      <c r="C324" s="126">
        <v>5120</v>
      </c>
      <c r="D324" s="234" t="s">
        <v>442</v>
      </c>
      <c r="E324" s="234"/>
      <c r="F324" s="215">
        <v>0</v>
      </c>
      <c r="G324" s="215">
        <v>0</v>
      </c>
      <c r="H324" s="215">
        <v>0</v>
      </c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16">
        <f t="shared" si="857"/>
        <v>0</v>
      </c>
      <c r="Y324" s="224">
        <f t="shared" si="858"/>
        <v>0</v>
      </c>
      <c r="Z324" s="226">
        <f t="shared" si="859"/>
        <v>0</v>
      </c>
      <c r="AA324" s="26"/>
      <c r="AC324" s="27"/>
      <c r="AD324" s="130">
        <v>2120</v>
      </c>
      <c r="AE324" s="223" t="s">
        <v>488</v>
      </c>
      <c r="AF324" s="223"/>
      <c r="AG324" s="245">
        <v>0</v>
      </c>
      <c r="AH324" s="245">
        <v>0</v>
      </c>
      <c r="AI324" s="245">
        <v>0</v>
      </c>
      <c r="AJ324" s="238"/>
      <c r="AK324" s="238"/>
      <c r="AL324" s="238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16">
        <f t="shared" si="862"/>
        <v>0</v>
      </c>
      <c r="AZ324" s="224">
        <f t="shared" si="863"/>
        <v>0</v>
      </c>
      <c r="BA324" s="226">
        <f t="shared" si="864"/>
        <v>0</v>
      </c>
      <c r="BB324" s="100"/>
      <c r="BD324" s="27"/>
      <c r="BE324" s="130">
        <v>5260</v>
      </c>
      <c r="BF324" s="223" t="s">
        <v>450</v>
      </c>
      <c r="BG324" s="223"/>
      <c r="BH324" s="215">
        <v>0</v>
      </c>
      <c r="BI324" s="215">
        <v>0</v>
      </c>
      <c r="BJ324" s="215">
        <v>0</v>
      </c>
      <c r="BK324" s="238"/>
      <c r="BL324" s="238"/>
      <c r="BM324" s="238"/>
      <c r="BN324" s="224"/>
      <c r="BO324" s="224"/>
      <c r="BP324" s="224"/>
      <c r="BQ324" s="224"/>
      <c r="BR324" s="224"/>
      <c r="BS324" s="224"/>
      <c r="BT324" s="224"/>
      <c r="BU324" s="224"/>
      <c r="BV324" s="224"/>
      <c r="BW324" s="224"/>
      <c r="BX324" s="224"/>
      <c r="BY324" s="224"/>
      <c r="BZ324" s="216">
        <f t="shared" si="865"/>
        <v>0</v>
      </c>
      <c r="CA324" s="224">
        <f t="shared" si="866"/>
        <v>0</v>
      </c>
      <c r="CB324" s="226">
        <f t="shared" si="867"/>
        <v>0</v>
      </c>
      <c r="CC324" s="100"/>
      <c r="CE324" s="33"/>
      <c r="CF324" s="126"/>
      <c r="CG324" s="200"/>
      <c r="CH324" s="200"/>
      <c r="CI324" s="200"/>
      <c r="CJ324" s="200"/>
      <c r="CK324" s="200"/>
      <c r="CL324" s="143" t="s">
        <v>90</v>
      </c>
      <c r="CM324" s="319" t="s">
        <v>45</v>
      </c>
      <c r="CN324" s="319"/>
      <c r="CO324" s="54">
        <f t="shared" si="963"/>
        <v>0</v>
      </c>
      <c r="CP324" s="54">
        <f t="shared" si="963"/>
        <v>0</v>
      </c>
      <c r="CQ324" s="54">
        <f t="shared" si="963"/>
        <v>0</v>
      </c>
      <c r="CR324" s="51"/>
      <c r="CS324" s="26"/>
      <c r="CT324" s="1"/>
      <c r="CU324" s="27"/>
      <c r="CV324" s="130"/>
      <c r="CW324" s="201"/>
      <c r="CX324" s="195"/>
      <c r="CY324" s="52"/>
      <c r="CZ324" s="52"/>
      <c r="DA324" s="52"/>
      <c r="DB324" s="143"/>
      <c r="DC324" s="308" t="s">
        <v>144</v>
      </c>
      <c r="DD324" s="308"/>
      <c r="DE324" s="48">
        <f>SUM(DE325:DE327)</f>
        <v>0</v>
      </c>
      <c r="DF324" s="48">
        <f t="shared" ref="DF324" si="972">SUM(DF325:DF327)</f>
        <v>0</v>
      </c>
      <c r="DG324" s="48">
        <f t="shared" ref="DG324" si="973">SUM(DG325:DG327)</f>
        <v>0</v>
      </c>
      <c r="DH324" s="42"/>
      <c r="DI324" s="77"/>
      <c r="DJ324" s="1"/>
      <c r="DK324" s="27"/>
      <c r="DL324" s="130"/>
      <c r="DM324" s="201"/>
      <c r="DN324" s="195"/>
      <c r="DO324" s="52"/>
      <c r="DP324" s="52"/>
      <c r="DQ324" s="52"/>
      <c r="DR324" s="52"/>
      <c r="DS324" s="143"/>
      <c r="DT324" s="308" t="s">
        <v>144</v>
      </c>
      <c r="DU324" s="308"/>
      <c r="DV324" s="49">
        <f t="shared" si="966"/>
        <v>0</v>
      </c>
      <c r="DW324" s="49">
        <f t="shared" si="967"/>
        <v>0</v>
      </c>
      <c r="DX324" s="49">
        <f t="shared" si="968"/>
        <v>0</v>
      </c>
      <c r="DY324" s="49">
        <f t="shared" si="969"/>
        <v>0</v>
      </c>
      <c r="DZ324" s="42"/>
      <c r="EA324" s="77"/>
      <c r="EB324" s="1"/>
      <c r="EC324" s="27"/>
      <c r="ED324" s="130" t="s">
        <v>240</v>
      </c>
      <c r="EE324" s="1"/>
      <c r="EF324" s="4" t="s">
        <v>27</v>
      </c>
      <c r="EG324" s="54">
        <f t="shared" si="950"/>
        <v>0</v>
      </c>
      <c r="EH324" s="54">
        <f t="shared" si="950"/>
        <v>0</v>
      </c>
      <c r="EI324" s="163" t="s">
        <v>184</v>
      </c>
      <c r="EJ324" s="1"/>
      <c r="EK324" s="9" t="s">
        <v>217</v>
      </c>
      <c r="EL324" s="54">
        <f>+EL325+EL326</f>
        <v>0</v>
      </c>
      <c r="EM324" s="54">
        <f t="shared" ref="EM324" si="974">+EM325+EM326</f>
        <v>0</v>
      </c>
      <c r="EN324" s="42"/>
      <c r="EO324" s="26"/>
      <c r="EP324" s="1"/>
      <c r="EQ324" s="27"/>
      <c r="ER324" s="130" t="s">
        <v>240</v>
      </c>
      <c r="ES324" s="1"/>
      <c r="ET324" s="4" t="s">
        <v>27</v>
      </c>
      <c r="EU324" s="54">
        <f t="shared" si="941"/>
        <v>0</v>
      </c>
      <c r="EV324" s="54">
        <f t="shared" si="942"/>
        <v>0</v>
      </c>
      <c r="EW324" s="163" t="s">
        <v>184</v>
      </c>
      <c r="EX324" s="1"/>
      <c r="EY324" s="9" t="s">
        <v>217</v>
      </c>
      <c r="EZ324" s="54">
        <f>+EZ325+EZ326</f>
        <v>0</v>
      </c>
      <c r="FA324" s="54">
        <f t="shared" ref="FA324" si="975">+FA325+FA326</f>
        <v>0</v>
      </c>
      <c r="FB324" s="42"/>
      <c r="FC324" s="26"/>
      <c r="FD324" s="26"/>
      <c r="FE324" s="1"/>
      <c r="FF324" s="27"/>
      <c r="FG324" s="130" t="s">
        <v>192</v>
      </c>
      <c r="FH324" s="319" t="s">
        <v>149</v>
      </c>
      <c r="FI324" s="319"/>
      <c r="FJ324" s="179"/>
      <c r="FK324" s="179"/>
      <c r="FL324" s="173">
        <f t="shared" ref="FL324:FL326" si="976">+DE331-DF331</f>
        <v>0</v>
      </c>
      <c r="FM324" s="68">
        <v>0</v>
      </c>
      <c r="FN324" s="62">
        <f>SUM(FJ324:FM324)</f>
        <v>0</v>
      </c>
      <c r="FO324" s="58"/>
      <c r="FP324" s="26"/>
      <c r="FQ324" s="1"/>
      <c r="FR324" s="1"/>
    </row>
    <row r="325" spans="2:174" ht="13.9" customHeight="1" x14ac:dyDescent="0.2">
      <c r="B325" s="33"/>
      <c r="C325" s="126">
        <v>5130</v>
      </c>
      <c r="D325" s="234" t="s">
        <v>443</v>
      </c>
      <c r="E325" s="234"/>
      <c r="F325" s="215">
        <v>0</v>
      </c>
      <c r="G325" s="215">
        <v>0</v>
      </c>
      <c r="H325" s="215">
        <v>0</v>
      </c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16">
        <f t="shared" si="857"/>
        <v>0</v>
      </c>
      <c r="Y325" s="224">
        <f t="shared" si="858"/>
        <v>0</v>
      </c>
      <c r="Z325" s="226">
        <f t="shared" si="859"/>
        <v>0</v>
      </c>
      <c r="AA325" s="26"/>
      <c r="AC325" s="27"/>
      <c r="AD325" s="130">
        <v>2130</v>
      </c>
      <c r="AE325" s="223" t="s">
        <v>489</v>
      </c>
      <c r="AF325" s="223"/>
      <c r="AG325" s="245">
        <v>0</v>
      </c>
      <c r="AH325" s="245">
        <v>0</v>
      </c>
      <c r="AI325" s="245">
        <v>0</v>
      </c>
      <c r="AJ325" s="245"/>
      <c r="AK325" s="245"/>
      <c r="AL325" s="245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16">
        <f t="shared" si="862"/>
        <v>0</v>
      </c>
      <c r="AZ325" s="224">
        <f t="shared" si="863"/>
        <v>0</v>
      </c>
      <c r="BA325" s="226">
        <f t="shared" si="864"/>
        <v>0</v>
      </c>
      <c r="BB325" s="100"/>
      <c r="BD325" s="27"/>
      <c r="BE325" s="130">
        <v>5270</v>
      </c>
      <c r="BF325" s="223" t="s">
        <v>451</v>
      </c>
      <c r="BG325" s="223"/>
      <c r="BH325" s="215">
        <v>0</v>
      </c>
      <c r="BI325" s="215">
        <v>0</v>
      </c>
      <c r="BJ325" s="215">
        <v>0</v>
      </c>
      <c r="BK325" s="245"/>
      <c r="BL325" s="245"/>
      <c r="BM325" s="24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16">
        <f t="shared" si="865"/>
        <v>0</v>
      </c>
      <c r="CA325" s="224">
        <f t="shared" si="866"/>
        <v>0</v>
      </c>
      <c r="CB325" s="226">
        <f t="shared" si="867"/>
        <v>0</v>
      </c>
      <c r="CC325" s="100"/>
      <c r="CE325" s="33"/>
      <c r="CF325" s="126"/>
      <c r="CG325" s="200"/>
      <c r="CH325" s="200"/>
      <c r="CI325" s="200"/>
      <c r="CJ325" s="200"/>
      <c r="CK325" s="200"/>
      <c r="CL325" s="143" t="s">
        <v>91</v>
      </c>
      <c r="CM325" s="319" t="s">
        <v>46</v>
      </c>
      <c r="CN325" s="319"/>
      <c r="CO325" s="54">
        <f t="shared" si="963"/>
        <v>0</v>
      </c>
      <c r="CP325" s="54">
        <f t="shared" si="963"/>
        <v>0</v>
      </c>
      <c r="CQ325" s="54">
        <f t="shared" si="963"/>
        <v>0</v>
      </c>
      <c r="CR325" s="51"/>
      <c r="CS325" s="26"/>
      <c r="CT325" s="1"/>
      <c r="CU325" s="27"/>
      <c r="CV325" s="130"/>
      <c r="CW325" s="201"/>
      <c r="CX325" s="201"/>
      <c r="CY325" s="52"/>
      <c r="CZ325" s="52"/>
      <c r="DA325" s="52"/>
      <c r="DB325" s="143" t="s">
        <v>188</v>
      </c>
      <c r="DC325" s="319" t="s">
        <v>0</v>
      </c>
      <c r="DD325" s="319"/>
      <c r="DE325" s="173">
        <f t="shared" ref="DE325:DG327" si="977">+AY340</f>
        <v>0</v>
      </c>
      <c r="DF325" s="173">
        <f t="shared" si="977"/>
        <v>0</v>
      </c>
      <c r="DG325" s="173">
        <f t="shared" si="977"/>
        <v>0</v>
      </c>
      <c r="DH325" s="42"/>
      <c r="DI325" s="77"/>
      <c r="DJ325" s="1"/>
      <c r="DK325" s="27"/>
      <c r="DL325" s="130"/>
      <c r="DM325" s="201"/>
      <c r="DN325" s="201"/>
      <c r="DO325" s="52"/>
      <c r="DP325" s="52"/>
      <c r="DQ325" s="52"/>
      <c r="DR325" s="52"/>
      <c r="DS325" s="143" t="s">
        <v>188</v>
      </c>
      <c r="DT325" s="319" t="s">
        <v>0</v>
      </c>
      <c r="DU325" s="319"/>
      <c r="DV325" s="54">
        <f t="shared" si="966"/>
        <v>0</v>
      </c>
      <c r="DW325" s="54">
        <f t="shared" si="967"/>
        <v>0</v>
      </c>
      <c r="DX325" s="54">
        <f t="shared" si="968"/>
        <v>0</v>
      </c>
      <c r="DY325" s="54">
        <f t="shared" si="969"/>
        <v>0</v>
      </c>
      <c r="DZ325" s="42"/>
      <c r="EA325" s="77"/>
      <c r="EB325" s="1"/>
      <c r="EC325" s="27"/>
      <c r="ED325" s="130" t="s">
        <v>82</v>
      </c>
      <c r="EE325" s="1"/>
      <c r="EF325" s="4" t="s">
        <v>29</v>
      </c>
      <c r="EG325" s="54">
        <f t="shared" si="950"/>
        <v>0</v>
      </c>
      <c r="EH325" s="54">
        <f t="shared" si="950"/>
        <v>0</v>
      </c>
      <c r="EI325" s="163" t="s">
        <v>1</v>
      </c>
      <c r="EJ325" s="1"/>
      <c r="EK325" s="9" t="s">
        <v>212</v>
      </c>
      <c r="EL325" s="54">
        <f>+DW304</f>
        <v>0</v>
      </c>
      <c r="EM325" s="54">
        <f>+DY304</f>
        <v>0</v>
      </c>
      <c r="EN325" s="42"/>
      <c r="EO325" s="26"/>
      <c r="EP325" s="1"/>
      <c r="EQ325" s="27"/>
      <c r="ER325" s="130" t="s">
        <v>82</v>
      </c>
      <c r="ES325" s="1"/>
      <c r="ET325" s="4" t="s">
        <v>29</v>
      </c>
      <c r="EU325" s="54">
        <f t="shared" si="941"/>
        <v>0</v>
      </c>
      <c r="EV325" s="54">
        <f t="shared" si="942"/>
        <v>0</v>
      </c>
      <c r="EW325" s="163" t="s">
        <v>1</v>
      </c>
      <c r="EX325" s="1"/>
      <c r="EY325" s="9" t="s">
        <v>212</v>
      </c>
      <c r="EZ325" s="54">
        <f t="shared" ref="EZ325:FA327" si="978">+BZ351</f>
        <v>0</v>
      </c>
      <c r="FA325" s="54">
        <f t="shared" si="978"/>
        <v>0</v>
      </c>
      <c r="FB325" s="42"/>
      <c r="FC325" s="26"/>
      <c r="FD325" s="26"/>
      <c r="FE325" s="1"/>
      <c r="FF325" s="27"/>
      <c r="FG325" s="130" t="s">
        <v>193</v>
      </c>
      <c r="FH325" s="319" t="s">
        <v>237</v>
      </c>
      <c r="FI325" s="319"/>
      <c r="FJ325" s="179"/>
      <c r="FK325" s="179"/>
      <c r="FL325" s="173">
        <f t="shared" si="976"/>
        <v>0</v>
      </c>
      <c r="FM325" s="68">
        <v>0</v>
      </c>
      <c r="FN325" s="62">
        <f>SUM(FJ325:FM325)</f>
        <v>0</v>
      </c>
      <c r="FO325" s="58"/>
      <c r="FP325" s="26"/>
      <c r="FQ325" s="1"/>
      <c r="FR325" s="1"/>
    </row>
    <row r="326" spans="2:174" ht="13.9" customHeight="1" x14ac:dyDescent="0.2">
      <c r="B326" s="33"/>
      <c r="C326" s="127">
        <v>5200</v>
      </c>
      <c r="D326" s="233" t="s">
        <v>444</v>
      </c>
      <c r="E326" s="233"/>
      <c r="F326" s="210">
        <f>SUM(F327:F335)</f>
        <v>0</v>
      </c>
      <c r="G326" s="210">
        <f t="shared" ref="G326" si="979">SUM(G327:G335)</f>
        <v>0</v>
      </c>
      <c r="H326" s="210">
        <f t="shared" ref="H326" si="980">SUM(H327:H335)</f>
        <v>0</v>
      </c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21">
        <f t="shared" si="857"/>
        <v>0</v>
      </c>
      <c r="Y326" s="210">
        <f t="shared" si="858"/>
        <v>0</v>
      </c>
      <c r="Z326" s="212">
        <f t="shared" si="859"/>
        <v>0</v>
      </c>
      <c r="AA326" s="26"/>
      <c r="AC326" s="27"/>
      <c r="AD326" s="130">
        <v>2140</v>
      </c>
      <c r="AE326" s="223" t="s">
        <v>490</v>
      </c>
      <c r="AF326" s="246"/>
      <c r="AG326" s="245">
        <v>0</v>
      </c>
      <c r="AH326" s="245">
        <v>0</v>
      </c>
      <c r="AI326" s="245">
        <v>0</v>
      </c>
      <c r="AJ326" s="239"/>
      <c r="AK326" s="239"/>
      <c r="AL326" s="239"/>
      <c r="AM326" s="224"/>
      <c r="AN326" s="224"/>
      <c r="AO326" s="224"/>
      <c r="AP326" s="224"/>
      <c r="AQ326" s="224"/>
      <c r="AR326" s="224"/>
      <c r="AS326" s="224"/>
      <c r="AT326" s="224"/>
      <c r="AU326" s="224"/>
      <c r="AV326" s="224"/>
      <c r="AW326" s="224"/>
      <c r="AX326" s="224"/>
      <c r="AY326" s="216">
        <f t="shared" si="862"/>
        <v>0</v>
      </c>
      <c r="AZ326" s="224">
        <f t="shared" si="863"/>
        <v>0</v>
      </c>
      <c r="BA326" s="226">
        <f t="shared" si="864"/>
        <v>0</v>
      </c>
      <c r="BB326" s="100"/>
      <c r="BD326" s="27"/>
      <c r="BE326" s="130">
        <v>5280</v>
      </c>
      <c r="BF326" s="223" t="s">
        <v>32</v>
      </c>
      <c r="BG326" s="247"/>
      <c r="BH326" s="215">
        <v>0</v>
      </c>
      <c r="BI326" s="215">
        <v>0</v>
      </c>
      <c r="BJ326" s="215">
        <v>0</v>
      </c>
      <c r="BK326" s="240"/>
      <c r="BL326" s="240"/>
      <c r="BM326" s="240"/>
      <c r="BN326" s="224"/>
      <c r="BO326" s="224"/>
      <c r="BP326" s="224"/>
      <c r="BQ326" s="224"/>
      <c r="BR326" s="224"/>
      <c r="BS326" s="224"/>
      <c r="BT326" s="224"/>
      <c r="BU326" s="224"/>
      <c r="BV326" s="224"/>
      <c r="BW326" s="224"/>
      <c r="BX326" s="224"/>
      <c r="BY326" s="224"/>
      <c r="BZ326" s="216">
        <f t="shared" si="865"/>
        <v>0</v>
      </c>
      <c r="CA326" s="224">
        <f t="shared" si="866"/>
        <v>0</v>
      </c>
      <c r="CB326" s="226">
        <f t="shared" si="867"/>
        <v>0</v>
      </c>
      <c r="CC326" s="100"/>
      <c r="CE326" s="33"/>
      <c r="CF326" s="126"/>
      <c r="CG326" s="200"/>
      <c r="CH326" s="200"/>
      <c r="CI326" s="200"/>
      <c r="CJ326" s="200"/>
      <c r="CK326" s="200"/>
      <c r="CL326" s="143" t="s">
        <v>92</v>
      </c>
      <c r="CM326" s="319" t="s">
        <v>47</v>
      </c>
      <c r="CN326" s="319"/>
      <c r="CO326" s="54">
        <f t="shared" si="963"/>
        <v>0</v>
      </c>
      <c r="CP326" s="54">
        <f t="shared" si="963"/>
        <v>0</v>
      </c>
      <c r="CQ326" s="54">
        <f t="shared" si="963"/>
        <v>0</v>
      </c>
      <c r="CR326" s="51"/>
      <c r="CS326" s="26"/>
      <c r="CT326" s="1"/>
      <c r="CU326" s="27"/>
      <c r="CV326" s="130"/>
      <c r="CW326" s="201"/>
      <c r="CX326" s="201"/>
      <c r="CY326" s="72"/>
      <c r="CZ326" s="72"/>
      <c r="DA326" s="72"/>
      <c r="DB326" s="143" t="s">
        <v>189</v>
      </c>
      <c r="DC326" s="319" t="s">
        <v>145</v>
      </c>
      <c r="DD326" s="319"/>
      <c r="DE326" s="173">
        <f t="shared" si="977"/>
        <v>0</v>
      </c>
      <c r="DF326" s="173">
        <f t="shared" si="977"/>
        <v>0</v>
      </c>
      <c r="DG326" s="173">
        <f t="shared" si="977"/>
        <v>0</v>
      </c>
      <c r="DH326" s="42"/>
      <c r="DI326" s="77"/>
      <c r="DJ326" s="1"/>
      <c r="DK326" s="27"/>
      <c r="DL326" s="130"/>
      <c r="DM326" s="201"/>
      <c r="DN326" s="201"/>
      <c r="DO326" s="72"/>
      <c r="DP326" s="72"/>
      <c r="DQ326" s="72"/>
      <c r="DR326" s="72"/>
      <c r="DS326" s="143" t="s">
        <v>189</v>
      </c>
      <c r="DT326" s="319" t="s">
        <v>145</v>
      </c>
      <c r="DU326" s="319"/>
      <c r="DV326" s="54">
        <f t="shared" si="966"/>
        <v>0</v>
      </c>
      <c r="DW326" s="54">
        <f t="shared" si="967"/>
        <v>0</v>
      </c>
      <c r="DX326" s="54">
        <f t="shared" si="968"/>
        <v>0</v>
      </c>
      <c r="DY326" s="54">
        <f t="shared" si="969"/>
        <v>0</v>
      </c>
      <c r="DZ326" s="42"/>
      <c r="EA326" s="77"/>
      <c r="EB326" s="1"/>
      <c r="EC326" s="27"/>
      <c r="ED326" s="130" t="s">
        <v>83</v>
      </c>
      <c r="EE326" s="1"/>
      <c r="EF326" s="4" t="s">
        <v>31</v>
      </c>
      <c r="EG326" s="54">
        <f t="shared" si="950"/>
        <v>0</v>
      </c>
      <c r="EH326" s="54">
        <f t="shared" si="950"/>
        <v>0</v>
      </c>
      <c r="EI326" s="120"/>
      <c r="EJ326" s="1"/>
      <c r="EK326" s="9" t="s">
        <v>213</v>
      </c>
      <c r="EL326" s="53">
        <v>0</v>
      </c>
      <c r="EM326" s="53">
        <v>0</v>
      </c>
      <c r="EN326" s="42"/>
      <c r="EO326" s="26"/>
      <c r="EP326" s="1"/>
      <c r="EQ326" s="27"/>
      <c r="ER326" s="130" t="s">
        <v>83</v>
      </c>
      <c r="ES326" s="1"/>
      <c r="ET326" s="4" t="s">
        <v>31</v>
      </c>
      <c r="EU326" s="54">
        <f t="shared" si="941"/>
        <v>0</v>
      </c>
      <c r="EV326" s="54">
        <f t="shared" si="942"/>
        <v>0</v>
      </c>
      <c r="EW326" s="120"/>
      <c r="EX326" s="1"/>
      <c r="EY326" s="9" t="s">
        <v>213</v>
      </c>
      <c r="EZ326" s="54">
        <f t="shared" si="978"/>
        <v>0</v>
      </c>
      <c r="FA326" s="54">
        <f t="shared" si="978"/>
        <v>0</v>
      </c>
      <c r="FB326" s="42"/>
      <c r="FC326" s="26"/>
      <c r="FD326" s="26"/>
      <c r="FE326" s="1"/>
      <c r="FF326" s="27"/>
      <c r="FG326" s="130" t="s">
        <v>194</v>
      </c>
      <c r="FH326" s="319" t="s">
        <v>151</v>
      </c>
      <c r="FI326" s="319"/>
      <c r="FJ326" s="179"/>
      <c r="FK326" s="179"/>
      <c r="FL326" s="173">
        <f t="shared" si="976"/>
        <v>0</v>
      </c>
      <c r="FM326" s="68">
        <v>0</v>
      </c>
      <c r="FN326" s="62">
        <f>SUM(FJ326:FM326)</f>
        <v>0</v>
      </c>
      <c r="FO326" s="58"/>
      <c r="FP326" s="26"/>
      <c r="FQ326" s="1"/>
      <c r="FR326" s="1"/>
    </row>
    <row r="327" spans="2:174" ht="13.9" customHeight="1" x14ac:dyDescent="0.2">
      <c r="B327" s="33"/>
      <c r="C327" s="126">
        <v>5210</v>
      </c>
      <c r="D327" s="234" t="s">
        <v>445</v>
      </c>
      <c r="E327" s="234"/>
      <c r="F327" s="224">
        <v>0</v>
      </c>
      <c r="G327" s="224">
        <v>0</v>
      </c>
      <c r="H327" s="224">
        <v>0</v>
      </c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16">
        <f t="shared" si="857"/>
        <v>0</v>
      </c>
      <c r="Y327" s="224">
        <f t="shared" si="858"/>
        <v>0</v>
      </c>
      <c r="Z327" s="226">
        <f t="shared" si="859"/>
        <v>0</v>
      </c>
      <c r="AA327" s="26"/>
      <c r="AC327" s="27"/>
      <c r="AD327" s="130">
        <v>2150</v>
      </c>
      <c r="AE327" s="223" t="s">
        <v>491</v>
      </c>
      <c r="AF327" s="223"/>
      <c r="AG327" s="245">
        <v>0</v>
      </c>
      <c r="AH327" s="245">
        <v>0</v>
      </c>
      <c r="AI327" s="245">
        <v>0</v>
      </c>
      <c r="AJ327" s="245"/>
      <c r="AK327" s="245"/>
      <c r="AL327" s="245"/>
      <c r="AM327" s="224"/>
      <c r="AN327" s="224"/>
      <c r="AO327" s="224"/>
      <c r="AP327" s="224"/>
      <c r="AQ327" s="224"/>
      <c r="AR327" s="224"/>
      <c r="AS327" s="224"/>
      <c r="AT327" s="224"/>
      <c r="AU327" s="224"/>
      <c r="AV327" s="224"/>
      <c r="AW327" s="224"/>
      <c r="AX327" s="224"/>
      <c r="AY327" s="216">
        <f t="shared" si="862"/>
        <v>0</v>
      </c>
      <c r="AZ327" s="224">
        <f t="shared" si="863"/>
        <v>0</v>
      </c>
      <c r="BA327" s="226">
        <f t="shared" si="864"/>
        <v>0</v>
      </c>
      <c r="BB327" s="100"/>
      <c r="BD327" s="27"/>
      <c r="BE327" s="130">
        <v>5290</v>
      </c>
      <c r="BF327" s="223" t="s">
        <v>452</v>
      </c>
      <c r="BG327" s="223"/>
      <c r="BH327" s="215">
        <v>0</v>
      </c>
      <c r="BI327" s="215">
        <v>0</v>
      </c>
      <c r="BJ327" s="215">
        <v>0</v>
      </c>
      <c r="BK327" s="245"/>
      <c r="BL327" s="245"/>
      <c r="BM327" s="245"/>
      <c r="BN327" s="224"/>
      <c r="BO327" s="224"/>
      <c r="BP327" s="224"/>
      <c r="BQ327" s="224"/>
      <c r="BR327" s="224"/>
      <c r="BS327" s="224"/>
      <c r="BT327" s="224"/>
      <c r="BU327" s="224"/>
      <c r="BV327" s="224"/>
      <c r="BW327" s="224"/>
      <c r="BX327" s="224"/>
      <c r="BY327" s="224"/>
      <c r="BZ327" s="216">
        <f t="shared" si="865"/>
        <v>0</v>
      </c>
      <c r="CA327" s="224">
        <f t="shared" si="866"/>
        <v>0</v>
      </c>
      <c r="CB327" s="226">
        <f t="shared" si="867"/>
        <v>0</v>
      </c>
      <c r="CC327" s="100"/>
      <c r="CE327" s="33"/>
      <c r="CF327" s="126"/>
      <c r="CG327" s="200"/>
      <c r="CH327" s="200"/>
      <c r="CI327" s="200"/>
      <c r="CJ327" s="200"/>
      <c r="CK327" s="200"/>
      <c r="CL327" s="143" t="s">
        <v>93</v>
      </c>
      <c r="CM327" s="319" t="s">
        <v>48</v>
      </c>
      <c r="CN327" s="319"/>
      <c r="CO327" s="54">
        <f t="shared" si="963"/>
        <v>0</v>
      </c>
      <c r="CP327" s="54">
        <f t="shared" si="963"/>
        <v>0</v>
      </c>
      <c r="CQ327" s="54">
        <f t="shared" si="963"/>
        <v>0</v>
      </c>
      <c r="CR327" s="51"/>
      <c r="CS327" s="26"/>
      <c r="CT327" s="1"/>
      <c r="CU327" s="27"/>
      <c r="CV327" s="130"/>
      <c r="CW327" s="201"/>
      <c r="CX327" s="73"/>
      <c r="CY327" s="73"/>
      <c r="CZ327" s="73"/>
      <c r="DA327" s="73"/>
      <c r="DB327" s="143" t="s">
        <v>190</v>
      </c>
      <c r="DC327" s="323" t="s">
        <v>146</v>
      </c>
      <c r="DD327" s="323"/>
      <c r="DE327" s="173">
        <f t="shared" si="977"/>
        <v>0</v>
      </c>
      <c r="DF327" s="173">
        <f t="shared" si="977"/>
        <v>0</v>
      </c>
      <c r="DG327" s="173">
        <f t="shared" si="977"/>
        <v>0</v>
      </c>
      <c r="DH327" s="42"/>
      <c r="DI327" s="77"/>
      <c r="DJ327" s="1"/>
      <c r="DK327" s="27"/>
      <c r="DL327" s="130"/>
      <c r="DM327" s="201"/>
      <c r="DN327" s="73"/>
      <c r="DO327" s="73"/>
      <c r="DP327" s="72"/>
      <c r="DQ327" s="73"/>
      <c r="DR327" s="72"/>
      <c r="DS327" s="143" t="s">
        <v>190</v>
      </c>
      <c r="DT327" s="323" t="s">
        <v>146</v>
      </c>
      <c r="DU327" s="323"/>
      <c r="DV327" s="54">
        <f t="shared" si="966"/>
        <v>0</v>
      </c>
      <c r="DW327" s="54">
        <f t="shared" si="967"/>
        <v>0</v>
      </c>
      <c r="DX327" s="54">
        <f t="shared" si="968"/>
        <v>0</v>
      </c>
      <c r="DY327" s="54">
        <f t="shared" si="969"/>
        <v>0</v>
      </c>
      <c r="DZ327" s="42"/>
      <c r="EA327" s="77"/>
      <c r="EB327" s="1"/>
      <c r="EC327" s="27"/>
      <c r="ED327" s="130" t="s">
        <v>84</v>
      </c>
      <c r="EE327" s="1"/>
      <c r="EF327" s="4" t="s">
        <v>32</v>
      </c>
      <c r="EG327" s="54">
        <f t="shared" si="950"/>
        <v>0</v>
      </c>
      <c r="EH327" s="54">
        <f t="shared" si="950"/>
        <v>0</v>
      </c>
      <c r="EI327" s="160"/>
      <c r="EJ327" s="1"/>
      <c r="EK327" s="9" t="s">
        <v>218</v>
      </c>
      <c r="EL327" s="54">
        <f>+DP303+DP304+DP305+DP306+DP307+DP308+DP314+DP318+DP319+DP320+DP321+DW302+DW303+DW304+DW305+DW306+DW307+DW308+DW309+DW313+DW314+DW316+DW317+DW318+DW326+DW327+DW332+DW333+DW334+DW337+DW338+DW331</f>
        <v>0</v>
      </c>
      <c r="EM327" s="54">
        <f>+DR303+DR304+DR305+DR306+DR307+DR308+DR314+DR318+DR319+DR320+DR321+DY302+DY303+DY304+DY305+DY306+DY307+DY308+DY309+DY313+DY314+DY316+DY317+DY318+DY326+DY327+DY332+DY333+DY334+DY337+DY338+DY331</f>
        <v>0</v>
      </c>
      <c r="EN327" s="42"/>
      <c r="EO327" s="26"/>
      <c r="EP327" s="1"/>
      <c r="EQ327" s="27"/>
      <c r="ER327" s="130" t="s">
        <v>84</v>
      </c>
      <c r="ES327" s="1"/>
      <c r="ET327" s="4" t="s">
        <v>32</v>
      </c>
      <c r="EU327" s="54">
        <f t="shared" si="941"/>
        <v>0</v>
      </c>
      <c r="EV327" s="54">
        <f t="shared" si="942"/>
        <v>0</v>
      </c>
      <c r="EW327" s="160"/>
      <c r="EX327" s="1"/>
      <c r="EY327" s="9" t="s">
        <v>218</v>
      </c>
      <c r="EZ327" s="54">
        <f t="shared" si="978"/>
        <v>0</v>
      </c>
      <c r="FA327" s="54">
        <f t="shared" si="978"/>
        <v>0</v>
      </c>
      <c r="FB327" s="42"/>
      <c r="FC327" s="26"/>
      <c r="FD327" s="26"/>
      <c r="FE327" s="1"/>
      <c r="FF327" s="27"/>
      <c r="FG327" s="165"/>
      <c r="FH327" s="196"/>
      <c r="FI327" s="56"/>
      <c r="FJ327" s="177"/>
      <c r="FK327" s="177"/>
      <c r="FL327" s="173"/>
      <c r="FM327" s="62"/>
      <c r="FN327" s="62"/>
      <c r="FO327" s="58"/>
      <c r="FP327" s="26"/>
      <c r="FQ327" s="1"/>
      <c r="FR327" s="1"/>
    </row>
    <row r="328" spans="2:174" ht="13.9" customHeight="1" x14ac:dyDescent="0.2">
      <c r="B328" s="33"/>
      <c r="C328" s="126">
        <v>5220</v>
      </c>
      <c r="D328" s="234" t="s">
        <v>446</v>
      </c>
      <c r="E328" s="234"/>
      <c r="F328" s="215">
        <v>0</v>
      </c>
      <c r="G328" s="215">
        <v>0</v>
      </c>
      <c r="H328" s="215">
        <v>0</v>
      </c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6">
        <f t="shared" si="857"/>
        <v>0</v>
      </c>
      <c r="Y328" s="224">
        <f t="shared" si="858"/>
        <v>0</v>
      </c>
      <c r="Z328" s="226">
        <f t="shared" si="859"/>
        <v>0</v>
      </c>
      <c r="AA328" s="26"/>
      <c r="AC328" s="27"/>
      <c r="AD328" s="130">
        <v>2160</v>
      </c>
      <c r="AE328" s="223" t="s">
        <v>492</v>
      </c>
      <c r="AF328" s="223"/>
      <c r="AG328" s="245">
        <v>0</v>
      </c>
      <c r="AH328" s="245">
        <v>0</v>
      </c>
      <c r="AI328" s="245">
        <v>0</v>
      </c>
      <c r="AJ328" s="245"/>
      <c r="AK328" s="245"/>
      <c r="AL328" s="24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6">
        <f t="shared" si="862"/>
        <v>0</v>
      </c>
      <c r="AZ328" s="224">
        <f t="shared" si="863"/>
        <v>0</v>
      </c>
      <c r="BA328" s="226">
        <f t="shared" si="864"/>
        <v>0</v>
      </c>
      <c r="BB328" s="100"/>
      <c r="BD328" s="27"/>
      <c r="BE328" s="130">
        <v>5310</v>
      </c>
      <c r="BF328" s="223" t="s">
        <v>38</v>
      </c>
      <c r="BG328" s="223"/>
      <c r="BH328" s="215">
        <v>0</v>
      </c>
      <c r="BI328" s="215">
        <v>0</v>
      </c>
      <c r="BJ328" s="215">
        <v>0</v>
      </c>
      <c r="BK328" s="245"/>
      <c r="BL328" s="245"/>
      <c r="BM328" s="245"/>
      <c r="BN328" s="215"/>
      <c r="BO328" s="215"/>
      <c r="BP328" s="215"/>
      <c r="BQ328" s="215"/>
      <c r="BR328" s="215"/>
      <c r="BS328" s="215"/>
      <c r="BT328" s="215"/>
      <c r="BU328" s="215"/>
      <c r="BV328" s="215"/>
      <c r="BW328" s="215"/>
      <c r="BX328" s="215"/>
      <c r="BY328" s="215"/>
      <c r="BZ328" s="216">
        <f t="shared" si="865"/>
        <v>0</v>
      </c>
      <c r="CA328" s="224">
        <f t="shared" si="866"/>
        <v>0</v>
      </c>
      <c r="CB328" s="226">
        <f t="shared" si="867"/>
        <v>0</v>
      </c>
      <c r="CC328" s="100"/>
      <c r="CE328" s="33"/>
      <c r="CF328" s="126"/>
      <c r="CG328" s="200"/>
      <c r="CH328" s="200"/>
      <c r="CI328" s="200"/>
      <c r="CJ328" s="200"/>
      <c r="CK328" s="200"/>
      <c r="CL328" s="143"/>
      <c r="CM328" s="195"/>
      <c r="CN328" s="200"/>
      <c r="CO328" s="66"/>
      <c r="CP328" s="66"/>
      <c r="CQ328" s="66"/>
      <c r="CR328" s="51"/>
      <c r="CS328" s="26"/>
      <c r="CT328" s="1"/>
      <c r="CU328" s="27"/>
      <c r="CV328" s="130"/>
      <c r="CW328" s="201"/>
      <c r="CX328" s="73"/>
      <c r="CY328" s="73"/>
      <c r="CZ328" s="73"/>
      <c r="DA328" s="73"/>
      <c r="DB328" s="143"/>
      <c r="DC328" s="314"/>
      <c r="DD328" s="314"/>
      <c r="DE328" s="52"/>
      <c r="DF328" s="52"/>
      <c r="DG328" s="52"/>
      <c r="DH328" s="42"/>
      <c r="DI328" s="77"/>
      <c r="DJ328" s="1"/>
      <c r="DK328" s="27"/>
      <c r="DL328" s="130"/>
      <c r="DM328" s="201"/>
      <c r="DN328" s="73"/>
      <c r="DO328" s="73"/>
      <c r="DP328" s="72"/>
      <c r="DQ328" s="73"/>
      <c r="DR328" s="72"/>
      <c r="DS328" s="143"/>
      <c r="DT328" s="314"/>
      <c r="DU328" s="314"/>
      <c r="DV328" s="54"/>
      <c r="DW328" s="54"/>
      <c r="DX328" s="54"/>
      <c r="DY328" s="54"/>
      <c r="DZ328" s="42"/>
      <c r="EA328" s="77"/>
      <c r="EB328" s="1"/>
      <c r="EC328" s="27"/>
      <c r="ED328" s="130" t="s">
        <v>85</v>
      </c>
      <c r="EE328" s="1"/>
      <c r="EF328" s="4" t="s">
        <v>34</v>
      </c>
      <c r="EG328" s="54">
        <f t="shared" si="950"/>
        <v>0</v>
      </c>
      <c r="EH328" s="54">
        <f t="shared" si="950"/>
        <v>0</v>
      </c>
      <c r="EI328" s="160"/>
      <c r="EJ328" s="200"/>
      <c r="EK328" s="8"/>
      <c r="EL328" s="7"/>
      <c r="EM328" s="7"/>
      <c r="EN328" s="42"/>
      <c r="EO328" s="26"/>
      <c r="EP328" s="1"/>
      <c r="EQ328" s="27"/>
      <c r="ER328" s="130" t="s">
        <v>85</v>
      </c>
      <c r="ES328" s="1"/>
      <c r="ET328" s="4" t="s">
        <v>34</v>
      </c>
      <c r="EU328" s="54">
        <f t="shared" si="941"/>
        <v>0</v>
      </c>
      <c r="EV328" s="54">
        <f t="shared" si="942"/>
        <v>0</v>
      </c>
      <c r="EW328" s="160"/>
      <c r="EX328" s="200"/>
      <c r="EY328" s="8"/>
      <c r="EZ328" s="7"/>
      <c r="FA328" s="7"/>
      <c r="FB328" s="42"/>
      <c r="FC328" s="26"/>
      <c r="FD328" s="26"/>
      <c r="FE328" s="1"/>
      <c r="FF328" s="27"/>
      <c r="FG328" s="166"/>
      <c r="FH328" s="324" t="s">
        <v>260</v>
      </c>
      <c r="FI328" s="324"/>
      <c r="FJ328" s="74">
        <f>FJ315+FJ317+FJ322</f>
        <v>0</v>
      </c>
      <c r="FK328" s="74">
        <f>FK315+FK317+FK322</f>
        <v>0</v>
      </c>
      <c r="FL328" s="74">
        <f>FL315+FL317+FL322</f>
        <v>0</v>
      </c>
      <c r="FM328" s="74">
        <f>FM315+FM317+FM322</f>
        <v>0</v>
      </c>
      <c r="FN328" s="74">
        <f>SUM(FJ328:FM328)</f>
        <v>0</v>
      </c>
      <c r="FO328" s="75"/>
      <c r="FP328" s="26"/>
      <c r="FQ328" s="1"/>
      <c r="FR328" s="1"/>
    </row>
    <row r="329" spans="2:174" ht="13.9" customHeight="1" x14ac:dyDescent="0.2">
      <c r="B329" s="33"/>
      <c r="C329" s="126">
        <v>5230</v>
      </c>
      <c r="D329" s="234" t="s">
        <v>447</v>
      </c>
      <c r="E329" s="234"/>
      <c r="F329" s="215">
        <v>0</v>
      </c>
      <c r="G329" s="215">
        <v>0</v>
      </c>
      <c r="H329" s="215">
        <v>0</v>
      </c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6">
        <f t="shared" si="857"/>
        <v>0</v>
      </c>
      <c r="Y329" s="224">
        <f t="shared" si="858"/>
        <v>0</v>
      </c>
      <c r="Z329" s="226">
        <f t="shared" si="859"/>
        <v>0</v>
      </c>
      <c r="AA329" s="26"/>
      <c r="AC329" s="27"/>
      <c r="AD329" s="130">
        <v>2170</v>
      </c>
      <c r="AE329" s="223" t="s">
        <v>493</v>
      </c>
      <c r="AF329" s="223"/>
      <c r="AG329" s="215">
        <v>0</v>
      </c>
      <c r="AH329" s="215">
        <v>0</v>
      </c>
      <c r="AI329" s="215">
        <v>0</v>
      </c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6">
        <f t="shared" si="862"/>
        <v>0</v>
      </c>
      <c r="AZ329" s="224">
        <f t="shared" si="863"/>
        <v>0</v>
      </c>
      <c r="BA329" s="226">
        <f t="shared" si="864"/>
        <v>0</v>
      </c>
      <c r="BB329" s="100"/>
      <c r="BD329" s="27"/>
      <c r="BE329" s="130">
        <v>5320</v>
      </c>
      <c r="BF329" s="223" t="s">
        <v>0</v>
      </c>
      <c r="BG329" s="223"/>
      <c r="BH329" s="215">
        <v>0</v>
      </c>
      <c r="BI329" s="215">
        <v>0</v>
      </c>
      <c r="BJ329" s="215">
        <v>0</v>
      </c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6">
        <f t="shared" si="865"/>
        <v>0</v>
      </c>
      <c r="CA329" s="224">
        <f t="shared" si="866"/>
        <v>0</v>
      </c>
      <c r="CB329" s="226">
        <f t="shared" si="867"/>
        <v>0</v>
      </c>
      <c r="CC329" s="100"/>
      <c r="CE329" s="33"/>
      <c r="CF329" s="126"/>
      <c r="CG329" s="200"/>
      <c r="CH329" s="200"/>
      <c r="CI329" s="200"/>
      <c r="CJ329" s="200"/>
      <c r="CK329" s="200"/>
      <c r="CL329" s="143"/>
      <c r="CM329" s="322" t="s">
        <v>49</v>
      </c>
      <c r="CN329" s="322"/>
      <c r="CO329" s="50">
        <f>SUM(CO330:CO335)</f>
        <v>0</v>
      </c>
      <c r="CP329" s="50">
        <f t="shared" ref="CP329" si="981">SUM(CP330:CP335)</f>
        <v>0</v>
      </c>
      <c r="CQ329" s="50">
        <f t="shared" ref="CQ329" si="982">SUM(CQ330:CQ335)</f>
        <v>0</v>
      </c>
      <c r="CR329" s="51"/>
      <c r="CS329" s="26"/>
      <c r="CT329" s="1"/>
      <c r="CU329" s="27"/>
      <c r="CV329" s="130"/>
      <c r="CW329" s="201"/>
      <c r="CX329" s="73"/>
      <c r="CY329" s="73"/>
      <c r="CZ329" s="73"/>
      <c r="DA329" s="73"/>
      <c r="DB329" s="143"/>
      <c r="DC329" s="308" t="s">
        <v>147</v>
      </c>
      <c r="DD329" s="308"/>
      <c r="DE329" s="48">
        <f>SUM(DE330:DE334)</f>
        <v>0</v>
      </c>
      <c r="DF329" s="48">
        <f t="shared" ref="DF329" si="983">SUM(DF330:DF334)</f>
        <v>0</v>
      </c>
      <c r="DG329" s="48">
        <f t="shared" ref="DG329" si="984">SUM(DG330:DG334)</f>
        <v>0</v>
      </c>
      <c r="DH329" s="42"/>
      <c r="DI329" s="77"/>
      <c r="DJ329" s="1"/>
      <c r="DK329" s="27"/>
      <c r="DL329" s="130"/>
      <c r="DM329" s="201"/>
      <c r="DN329" s="73"/>
      <c r="DO329" s="73"/>
      <c r="DP329" s="72"/>
      <c r="DQ329" s="73"/>
      <c r="DR329" s="72"/>
      <c r="DS329" s="143"/>
      <c r="DT329" s="308" t="s">
        <v>147</v>
      </c>
      <c r="DU329" s="308"/>
      <c r="DV329" s="49">
        <f t="shared" ref="DV329:DV334" si="985">IF((DE329-DF329)&gt;0,+DE329-DF329,0)</f>
        <v>0</v>
      </c>
      <c r="DW329" s="49">
        <f t="shared" ref="DW329:DW334" si="986">IF((DE329-DF329)&gt;0,0,-DE329+DF329)</f>
        <v>0</v>
      </c>
      <c r="DX329" s="49">
        <f t="shared" ref="DX329:DX334" si="987">IF((DF329-DG329)&gt;0,+DF329-DG329,0)</f>
        <v>0</v>
      </c>
      <c r="DY329" s="49">
        <f t="shared" ref="DY329:DY334" si="988">IF((DF329-DG329)&gt;0,0,-DF329+DG329)</f>
        <v>0</v>
      </c>
      <c r="DZ329" s="42"/>
      <c r="EA329" s="77"/>
      <c r="EB329" s="1"/>
      <c r="EC329" s="27"/>
      <c r="ED329" s="130" t="s">
        <v>86</v>
      </c>
      <c r="EE329" s="1"/>
      <c r="EF329" s="4" t="s">
        <v>219</v>
      </c>
      <c r="EG329" s="54">
        <f>+CO318</f>
        <v>0</v>
      </c>
      <c r="EH329" s="54">
        <f t="shared" ref="EH329:EH331" si="989">+CP318</f>
        <v>0</v>
      </c>
      <c r="EI329" s="160"/>
      <c r="EJ329" s="312" t="s">
        <v>238</v>
      </c>
      <c r="EK329" s="312"/>
      <c r="EL329" s="50">
        <f>EL317-EL323</f>
        <v>0</v>
      </c>
      <c r="EM329" s="50">
        <f t="shared" ref="EM329" si="990">EM317-EM323</f>
        <v>0</v>
      </c>
      <c r="EN329" s="42"/>
      <c r="EO329" s="26"/>
      <c r="EP329" s="1"/>
      <c r="EQ329" s="27"/>
      <c r="ER329" s="130" t="s">
        <v>86</v>
      </c>
      <c r="ES329" s="1"/>
      <c r="ET329" s="4" t="s">
        <v>219</v>
      </c>
      <c r="EU329" s="54">
        <f t="shared" si="941"/>
        <v>0</v>
      </c>
      <c r="EV329" s="54">
        <f t="shared" si="942"/>
        <v>0</v>
      </c>
      <c r="EW329" s="160"/>
      <c r="EX329" s="312" t="s">
        <v>238</v>
      </c>
      <c r="EY329" s="312"/>
      <c r="EZ329" s="50">
        <f>EZ317-EZ323</f>
        <v>0</v>
      </c>
      <c r="FA329" s="50">
        <f t="shared" ref="FA329" si="991">FA317-FA323</f>
        <v>0</v>
      </c>
      <c r="FB329" s="42"/>
      <c r="FC329" s="26"/>
      <c r="FD329" s="26"/>
      <c r="FE329" s="1"/>
      <c r="FF329" s="27"/>
      <c r="FG329" s="120"/>
      <c r="FH329" s="76"/>
      <c r="FI329" s="76"/>
      <c r="FJ329" s="76"/>
      <c r="FK329" s="76"/>
      <c r="FL329" s="76"/>
      <c r="FM329" s="76"/>
      <c r="FN329" s="76"/>
      <c r="FO329" s="195"/>
      <c r="FP329" s="26"/>
      <c r="FQ329" s="1"/>
      <c r="FR329" s="1"/>
    </row>
    <row r="330" spans="2:174" ht="13.9" customHeight="1" thickBot="1" x14ac:dyDescent="0.25">
      <c r="B330" s="33"/>
      <c r="C330" s="126">
        <v>5240</v>
      </c>
      <c r="D330" s="234" t="s">
        <v>448</v>
      </c>
      <c r="E330" s="234"/>
      <c r="F330" s="215">
        <v>0</v>
      </c>
      <c r="G330" s="215">
        <v>0</v>
      </c>
      <c r="H330" s="215">
        <v>0</v>
      </c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6">
        <f t="shared" si="857"/>
        <v>0</v>
      </c>
      <c r="Y330" s="224">
        <f t="shared" si="858"/>
        <v>0</v>
      </c>
      <c r="Z330" s="226">
        <f t="shared" si="859"/>
        <v>0</v>
      </c>
      <c r="AA330" s="26"/>
      <c r="AC330" s="27"/>
      <c r="AD330" s="130">
        <v>2190</v>
      </c>
      <c r="AE330" s="223" t="s">
        <v>494</v>
      </c>
      <c r="AF330" s="223"/>
      <c r="AG330" s="215">
        <v>0</v>
      </c>
      <c r="AH330" s="215">
        <v>0</v>
      </c>
      <c r="AI330" s="215">
        <v>0</v>
      </c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6">
        <f t="shared" si="862"/>
        <v>0</v>
      </c>
      <c r="AZ330" s="224">
        <f t="shared" si="863"/>
        <v>0</v>
      </c>
      <c r="BA330" s="226">
        <f t="shared" si="864"/>
        <v>0</v>
      </c>
      <c r="BB330" s="100"/>
      <c r="BD330" s="27"/>
      <c r="BE330" s="130">
        <v>5330</v>
      </c>
      <c r="BF330" s="223" t="s">
        <v>41</v>
      </c>
      <c r="BG330" s="223"/>
      <c r="BH330" s="215">
        <v>0</v>
      </c>
      <c r="BI330" s="215">
        <v>0</v>
      </c>
      <c r="BJ330" s="215">
        <v>0</v>
      </c>
      <c r="BK330" s="215"/>
      <c r="BL330" s="215"/>
      <c r="BM330" s="215"/>
      <c r="BN330" s="215"/>
      <c r="BO330" s="215"/>
      <c r="BP330" s="215"/>
      <c r="BQ330" s="215"/>
      <c r="BR330" s="215"/>
      <c r="BS330" s="215"/>
      <c r="BT330" s="215"/>
      <c r="BU330" s="215"/>
      <c r="BV330" s="215"/>
      <c r="BW330" s="215"/>
      <c r="BX330" s="215"/>
      <c r="BY330" s="215"/>
      <c r="BZ330" s="216">
        <f t="shared" si="865"/>
        <v>0</v>
      </c>
      <c r="CA330" s="224">
        <f t="shared" si="866"/>
        <v>0</v>
      </c>
      <c r="CB330" s="226">
        <f t="shared" si="867"/>
        <v>0</v>
      </c>
      <c r="CC330" s="100"/>
      <c r="CE330" s="33"/>
      <c r="CF330" s="126"/>
      <c r="CG330" s="200"/>
      <c r="CH330" s="200"/>
      <c r="CI330" s="200"/>
      <c r="CJ330" s="200"/>
      <c r="CK330" s="200"/>
      <c r="CL330" s="143" t="s">
        <v>94</v>
      </c>
      <c r="CM330" s="321" t="s">
        <v>50</v>
      </c>
      <c r="CN330" s="321"/>
      <c r="CO330" s="54">
        <f t="shared" ref="CO330:CQ335" si="992">+X347</f>
        <v>0</v>
      </c>
      <c r="CP330" s="54">
        <f t="shared" si="992"/>
        <v>0</v>
      </c>
      <c r="CQ330" s="54">
        <f t="shared" si="992"/>
        <v>0</v>
      </c>
      <c r="CR330" s="51"/>
      <c r="CS330" s="26"/>
      <c r="CT330" s="1"/>
      <c r="CU330" s="27"/>
      <c r="CV330" s="130"/>
      <c r="CW330" s="201"/>
      <c r="CX330" s="73"/>
      <c r="CY330" s="73"/>
      <c r="CZ330" s="73"/>
      <c r="DA330" s="73"/>
      <c r="DB330" s="143" t="s">
        <v>191</v>
      </c>
      <c r="DC330" s="319" t="s">
        <v>148</v>
      </c>
      <c r="DD330" s="319"/>
      <c r="DE330" s="54">
        <f t="shared" ref="DE330:DG334" si="993">+AY344</f>
        <v>0</v>
      </c>
      <c r="DF330" s="54">
        <f t="shared" si="993"/>
        <v>0</v>
      </c>
      <c r="DG330" s="54">
        <f t="shared" si="993"/>
        <v>0</v>
      </c>
      <c r="DH330" s="42"/>
      <c r="DI330" s="77"/>
      <c r="DJ330" s="1"/>
      <c r="DK330" s="27"/>
      <c r="DL330" s="130"/>
      <c r="DM330" s="201"/>
      <c r="DN330" s="73"/>
      <c r="DO330" s="73"/>
      <c r="DP330" s="72"/>
      <c r="DQ330" s="73"/>
      <c r="DR330" s="72"/>
      <c r="DS330" s="143" t="s">
        <v>191</v>
      </c>
      <c r="DT330" s="319" t="s">
        <v>148</v>
      </c>
      <c r="DU330" s="319"/>
      <c r="DV330" s="54">
        <f t="shared" si="985"/>
        <v>0</v>
      </c>
      <c r="DW330" s="54">
        <f t="shared" si="986"/>
        <v>0</v>
      </c>
      <c r="DX330" s="54">
        <f t="shared" si="987"/>
        <v>0</v>
      </c>
      <c r="DY330" s="54">
        <f t="shared" si="988"/>
        <v>0</v>
      </c>
      <c r="DZ330" s="42"/>
      <c r="EA330" s="77"/>
      <c r="EB330" s="1"/>
      <c r="EC330" s="27"/>
      <c r="ED330" s="130" t="s">
        <v>87</v>
      </c>
      <c r="EE330" s="1"/>
      <c r="EF330" s="4" t="s">
        <v>220</v>
      </c>
      <c r="EG330" s="54">
        <f>+CO319</f>
        <v>0</v>
      </c>
      <c r="EH330" s="54">
        <f t="shared" si="989"/>
        <v>0</v>
      </c>
      <c r="EI330" s="160"/>
      <c r="EJ330" s="200"/>
      <c r="EK330" s="8"/>
      <c r="EL330" s="7"/>
      <c r="EM330" s="7"/>
      <c r="EN330" s="42"/>
      <c r="EO330" s="26"/>
      <c r="EP330" s="1"/>
      <c r="EQ330" s="27"/>
      <c r="ER330" s="130" t="s">
        <v>87</v>
      </c>
      <c r="ES330" s="1"/>
      <c r="ET330" s="4" t="s">
        <v>220</v>
      </c>
      <c r="EU330" s="54">
        <f t="shared" si="941"/>
        <v>0</v>
      </c>
      <c r="EV330" s="54">
        <f t="shared" si="942"/>
        <v>0</v>
      </c>
      <c r="EW330" s="160"/>
      <c r="EX330" s="200"/>
      <c r="EY330" s="8"/>
      <c r="EZ330" s="7"/>
      <c r="FA330" s="7"/>
      <c r="FB330" s="42"/>
      <c r="FC330" s="26"/>
      <c r="FD330" s="26"/>
      <c r="FE330" s="1"/>
      <c r="FF330" s="63"/>
      <c r="FG330" s="129"/>
      <c r="FH330" s="17"/>
      <c r="FI330" s="17"/>
      <c r="FJ330" s="17"/>
      <c r="FK330" s="17"/>
      <c r="FL330" s="17"/>
      <c r="FM330" s="17"/>
      <c r="FN330" s="17"/>
      <c r="FO330" s="80"/>
      <c r="FP330" s="81"/>
      <c r="FQ330" s="1"/>
      <c r="FR330" s="1"/>
    </row>
    <row r="331" spans="2:174" ht="13.9" customHeight="1" x14ac:dyDescent="0.2">
      <c r="B331" s="33"/>
      <c r="C331" s="126">
        <v>5250</v>
      </c>
      <c r="D331" s="234" t="s">
        <v>449</v>
      </c>
      <c r="E331" s="234"/>
      <c r="F331" s="224">
        <v>0</v>
      </c>
      <c r="G331" s="224">
        <v>0</v>
      </c>
      <c r="H331" s="224">
        <v>0</v>
      </c>
      <c r="I331" s="219"/>
      <c r="J331" s="219"/>
      <c r="K331" s="219"/>
      <c r="L331" s="219"/>
      <c r="M331" s="219"/>
      <c r="N331" s="219"/>
      <c r="O331" s="219"/>
      <c r="P331" s="219"/>
      <c r="Q331" s="219"/>
      <c r="R331" s="219"/>
      <c r="S331" s="219"/>
      <c r="T331" s="219"/>
      <c r="U331" s="219"/>
      <c r="V331" s="219"/>
      <c r="W331" s="219"/>
      <c r="X331" s="216">
        <f t="shared" si="857"/>
        <v>0</v>
      </c>
      <c r="Y331" s="224">
        <f t="shared" si="858"/>
        <v>0</v>
      </c>
      <c r="Z331" s="226">
        <f t="shared" si="859"/>
        <v>0</v>
      </c>
      <c r="AA331" s="26"/>
      <c r="AC331" s="27"/>
      <c r="AD331" s="131">
        <v>2200</v>
      </c>
      <c r="AE331" s="232" t="s">
        <v>495</v>
      </c>
      <c r="AF331" s="232"/>
      <c r="AG331" s="220">
        <f>SUM(AG332:AG337)</f>
        <v>0</v>
      </c>
      <c r="AH331" s="220">
        <f t="shared" ref="AH331" si="994">SUM(AH332:AH337)</f>
        <v>0</v>
      </c>
      <c r="AI331" s="220">
        <f t="shared" ref="AI331" si="995">SUM(AI332:AI337)</f>
        <v>0</v>
      </c>
      <c r="AJ331" s="220"/>
      <c r="AK331" s="220"/>
      <c r="AL331" s="220"/>
      <c r="AM331" s="210"/>
      <c r="AN331" s="210"/>
      <c r="AO331" s="210"/>
      <c r="AP331" s="210"/>
      <c r="AQ331" s="210"/>
      <c r="AR331" s="210"/>
      <c r="AS331" s="210"/>
      <c r="AT331" s="210"/>
      <c r="AU331" s="210"/>
      <c r="AV331" s="210"/>
      <c r="AW331" s="210"/>
      <c r="AX331" s="210"/>
      <c r="AY331" s="221">
        <f t="shared" si="862"/>
        <v>0</v>
      </c>
      <c r="AZ331" s="210">
        <f t="shared" si="863"/>
        <v>0</v>
      </c>
      <c r="BA331" s="212">
        <f t="shared" si="864"/>
        <v>0</v>
      </c>
      <c r="BB331" s="100"/>
      <c r="BD331" s="27"/>
      <c r="BE331" s="130">
        <v>4500</v>
      </c>
      <c r="BF331" s="223" t="s">
        <v>518</v>
      </c>
      <c r="BG331" s="223"/>
      <c r="BH331" s="215">
        <v>0</v>
      </c>
      <c r="BI331" s="215">
        <v>0</v>
      </c>
      <c r="BJ331" s="215">
        <v>0</v>
      </c>
      <c r="BK331" s="215"/>
      <c r="BL331" s="215"/>
      <c r="BM331" s="215"/>
      <c r="BN331" s="224"/>
      <c r="BO331" s="224"/>
      <c r="BP331" s="224"/>
      <c r="BQ331" s="224"/>
      <c r="BR331" s="224"/>
      <c r="BS331" s="224"/>
      <c r="BT331" s="224"/>
      <c r="BU331" s="224"/>
      <c r="BV331" s="224"/>
      <c r="BW331" s="224"/>
      <c r="BX331" s="224"/>
      <c r="BY331" s="224"/>
      <c r="BZ331" s="216">
        <f t="shared" si="865"/>
        <v>0</v>
      </c>
      <c r="CA331" s="224">
        <f t="shared" si="866"/>
        <v>0</v>
      </c>
      <c r="CB331" s="226">
        <f t="shared" si="867"/>
        <v>0</v>
      </c>
      <c r="CC331" s="100"/>
      <c r="CE331" s="33"/>
      <c r="CF331" s="126"/>
      <c r="CG331" s="200"/>
      <c r="CH331" s="200"/>
      <c r="CI331" s="200"/>
      <c r="CJ331" s="200"/>
      <c r="CK331" s="200"/>
      <c r="CL331" s="143" t="s">
        <v>95</v>
      </c>
      <c r="CM331" s="319" t="s">
        <v>51</v>
      </c>
      <c r="CN331" s="319"/>
      <c r="CO331" s="54">
        <f t="shared" si="992"/>
        <v>0</v>
      </c>
      <c r="CP331" s="54">
        <f t="shared" si="992"/>
        <v>0</v>
      </c>
      <c r="CQ331" s="54">
        <f t="shared" si="992"/>
        <v>0</v>
      </c>
      <c r="CR331" s="51"/>
      <c r="CS331" s="26"/>
      <c r="CT331" s="1"/>
      <c r="CU331" s="27"/>
      <c r="CV331" s="130"/>
      <c r="CW331" s="201"/>
      <c r="CX331" s="73"/>
      <c r="CY331" s="73"/>
      <c r="CZ331" s="73"/>
      <c r="DA331" s="73"/>
      <c r="DB331" s="143" t="s">
        <v>192</v>
      </c>
      <c r="DC331" s="319" t="s">
        <v>149</v>
      </c>
      <c r="DD331" s="319"/>
      <c r="DE331" s="54">
        <f t="shared" si="993"/>
        <v>0</v>
      </c>
      <c r="DF331" s="54">
        <f t="shared" si="993"/>
        <v>0</v>
      </c>
      <c r="DG331" s="54">
        <f t="shared" si="993"/>
        <v>0</v>
      </c>
      <c r="DH331" s="42"/>
      <c r="DI331" s="77"/>
      <c r="DJ331" s="1"/>
      <c r="DK331" s="27"/>
      <c r="DL331" s="130"/>
      <c r="DM331" s="201"/>
      <c r="DN331" s="73"/>
      <c r="DO331" s="73"/>
      <c r="DP331" s="72"/>
      <c r="DQ331" s="73"/>
      <c r="DR331" s="72"/>
      <c r="DS331" s="143" t="s">
        <v>192</v>
      </c>
      <c r="DT331" s="319" t="s">
        <v>149</v>
      </c>
      <c r="DU331" s="319"/>
      <c r="DV331" s="54">
        <f t="shared" si="985"/>
        <v>0</v>
      </c>
      <c r="DW331" s="54">
        <f t="shared" si="986"/>
        <v>0</v>
      </c>
      <c r="DX331" s="54">
        <f t="shared" si="987"/>
        <v>0</v>
      </c>
      <c r="DY331" s="54">
        <f t="shared" si="988"/>
        <v>0</v>
      </c>
      <c r="DZ331" s="42"/>
      <c r="EA331" s="77"/>
      <c r="EB331" s="1"/>
      <c r="EC331" s="27"/>
      <c r="ED331" s="130" t="s">
        <v>88</v>
      </c>
      <c r="EE331" s="1"/>
      <c r="EF331" s="4" t="s">
        <v>41</v>
      </c>
      <c r="EG331" s="54">
        <f>+CO320</f>
        <v>0</v>
      </c>
      <c r="EH331" s="54">
        <f t="shared" si="989"/>
        <v>0</v>
      </c>
      <c r="EI331" s="160"/>
      <c r="EJ331" s="200"/>
      <c r="EK331" s="8"/>
      <c r="EL331" s="7"/>
      <c r="EM331" s="7"/>
      <c r="EN331" s="42"/>
      <c r="EO331" s="26"/>
      <c r="EP331" s="1"/>
      <c r="EQ331" s="27"/>
      <c r="ER331" s="130" t="s">
        <v>88</v>
      </c>
      <c r="ES331" s="1"/>
      <c r="ET331" s="4" t="s">
        <v>41</v>
      </c>
      <c r="EU331" s="54">
        <f t="shared" si="941"/>
        <v>0</v>
      </c>
      <c r="EV331" s="54">
        <f t="shared" si="942"/>
        <v>0</v>
      </c>
      <c r="EW331" s="160"/>
      <c r="EX331" s="200"/>
      <c r="EY331" s="8"/>
      <c r="EZ331" s="7"/>
      <c r="FA331" s="7"/>
      <c r="FB331" s="42"/>
      <c r="FC331" s="26"/>
      <c r="FD331" s="26"/>
      <c r="FE331" s="1"/>
      <c r="FF331" s="1"/>
      <c r="FG331" s="20"/>
      <c r="FH331" s="1"/>
      <c r="FI331" s="1"/>
      <c r="FJ331" s="1"/>
      <c r="FK331" s="1"/>
      <c r="FL331" s="1"/>
      <c r="FM331" s="1"/>
      <c r="FN331" s="175">
        <f>+FN315-DF323</f>
        <v>0</v>
      </c>
      <c r="FO331" s="1"/>
      <c r="FP331" s="1"/>
      <c r="FQ331" s="1"/>
      <c r="FR331" s="1"/>
    </row>
    <row r="332" spans="2:174" ht="13.9" customHeight="1" x14ac:dyDescent="0.2">
      <c r="B332" s="33"/>
      <c r="C332" s="126">
        <v>5260</v>
      </c>
      <c r="D332" s="234" t="s">
        <v>450</v>
      </c>
      <c r="E332" s="234"/>
      <c r="F332" s="224">
        <v>0</v>
      </c>
      <c r="G332" s="224">
        <v>0</v>
      </c>
      <c r="H332" s="224">
        <v>0</v>
      </c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16">
        <f t="shared" si="857"/>
        <v>0</v>
      </c>
      <c r="Y332" s="224">
        <f t="shared" si="858"/>
        <v>0</v>
      </c>
      <c r="Z332" s="226">
        <f t="shared" si="859"/>
        <v>0</v>
      </c>
      <c r="AA332" s="26"/>
      <c r="AC332" s="27"/>
      <c r="AD332" s="130">
        <v>2210</v>
      </c>
      <c r="AE332" s="223" t="s">
        <v>496</v>
      </c>
      <c r="AF332" s="223"/>
      <c r="AG332" s="215">
        <v>0</v>
      </c>
      <c r="AH332" s="215">
        <v>0</v>
      </c>
      <c r="AI332" s="215">
        <v>0</v>
      </c>
      <c r="AJ332" s="215"/>
      <c r="AK332" s="215"/>
      <c r="AL332" s="215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16">
        <f t="shared" si="862"/>
        <v>0</v>
      </c>
      <c r="AZ332" s="224">
        <f t="shared" si="863"/>
        <v>0</v>
      </c>
      <c r="BA332" s="226">
        <f t="shared" si="864"/>
        <v>0</v>
      </c>
      <c r="BB332" s="100"/>
      <c r="BD332" s="27"/>
      <c r="BE332" s="131"/>
      <c r="BF332" s="232" t="s">
        <v>519</v>
      </c>
      <c r="BG332" s="232"/>
      <c r="BH332" s="220">
        <f>+BH303-BH315</f>
        <v>0</v>
      </c>
      <c r="BI332" s="220">
        <f t="shared" ref="BI332:BJ332" si="996">+BI303-BI315</f>
        <v>0</v>
      </c>
      <c r="BJ332" s="220">
        <f t="shared" si="996"/>
        <v>0</v>
      </c>
      <c r="BK332" s="220"/>
      <c r="BL332" s="220"/>
      <c r="BM332" s="220"/>
      <c r="BN332" s="210"/>
      <c r="BO332" s="210"/>
      <c r="BP332" s="210"/>
      <c r="BQ332" s="210"/>
      <c r="BR332" s="210"/>
      <c r="BS332" s="210"/>
      <c r="BT332" s="210"/>
      <c r="BU332" s="210"/>
      <c r="BV332" s="210"/>
      <c r="BW332" s="210"/>
      <c r="BX332" s="210"/>
      <c r="BY332" s="210"/>
      <c r="BZ332" s="221">
        <f t="shared" si="865"/>
        <v>0</v>
      </c>
      <c r="CA332" s="210">
        <f t="shared" si="866"/>
        <v>0</v>
      </c>
      <c r="CB332" s="212">
        <f t="shared" si="867"/>
        <v>0</v>
      </c>
      <c r="CC332" s="100"/>
      <c r="CE332" s="33"/>
      <c r="CF332" s="126"/>
      <c r="CG332" s="200"/>
      <c r="CH332" s="200"/>
      <c r="CI332" s="200"/>
      <c r="CJ332" s="200"/>
      <c r="CK332" s="200"/>
      <c r="CL332" s="143" t="s">
        <v>96</v>
      </c>
      <c r="CM332" s="319" t="s">
        <v>52</v>
      </c>
      <c r="CN332" s="319"/>
      <c r="CO332" s="54">
        <f t="shared" si="992"/>
        <v>0</v>
      </c>
      <c r="CP332" s="54">
        <f t="shared" si="992"/>
        <v>0</v>
      </c>
      <c r="CQ332" s="54">
        <f t="shared" si="992"/>
        <v>0</v>
      </c>
      <c r="CR332" s="51"/>
      <c r="CS332" s="26"/>
      <c r="CT332" s="1"/>
      <c r="CU332" s="27"/>
      <c r="CV332" s="130"/>
      <c r="CW332" s="201"/>
      <c r="CX332" s="73"/>
      <c r="CY332" s="73"/>
      <c r="CZ332" s="73"/>
      <c r="DA332" s="73"/>
      <c r="DB332" s="143" t="s">
        <v>193</v>
      </c>
      <c r="DC332" s="319" t="s">
        <v>150</v>
      </c>
      <c r="DD332" s="319"/>
      <c r="DE332" s="54">
        <f t="shared" si="993"/>
        <v>0</v>
      </c>
      <c r="DF332" s="54">
        <f t="shared" si="993"/>
        <v>0</v>
      </c>
      <c r="DG332" s="54">
        <f t="shared" si="993"/>
        <v>0</v>
      </c>
      <c r="DH332" s="42"/>
      <c r="DI332" s="77"/>
      <c r="DJ332" s="1"/>
      <c r="DK332" s="27"/>
      <c r="DL332" s="130"/>
      <c r="DM332" s="201"/>
      <c r="DN332" s="73"/>
      <c r="DO332" s="73"/>
      <c r="DP332" s="72"/>
      <c r="DQ332" s="73"/>
      <c r="DR332" s="72"/>
      <c r="DS332" s="143" t="s">
        <v>193</v>
      </c>
      <c r="DT332" s="319" t="s">
        <v>150</v>
      </c>
      <c r="DU332" s="319"/>
      <c r="DV332" s="54">
        <f t="shared" si="985"/>
        <v>0</v>
      </c>
      <c r="DW332" s="54">
        <f t="shared" si="986"/>
        <v>0</v>
      </c>
      <c r="DX332" s="54">
        <f t="shared" si="987"/>
        <v>0</v>
      </c>
      <c r="DY332" s="54">
        <f t="shared" si="988"/>
        <v>0</v>
      </c>
      <c r="DZ332" s="42"/>
      <c r="EA332" s="77"/>
      <c r="EB332" s="1"/>
      <c r="EC332" s="27"/>
      <c r="ED332" s="130" t="s">
        <v>225</v>
      </c>
      <c r="EE332" s="1"/>
      <c r="EF332" s="4" t="s">
        <v>222</v>
      </c>
      <c r="EG332" s="54">
        <f>+CO322</f>
        <v>0</v>
      </c>
      <c r="EH332" s="54">
        <f t="shared" ref="EH332" si="997">+CP322</f>
        <v>0</v>
      </c>
      <c r="EI332" s="160"/>
      <c r="EJ332" s="313" t="s">
        <v>221</v>
      </c>
      <c r="EK332" s="313"/>
      <c r="EL332" s="78">
        <f>+EG337+EL312+EL329</f>
        <v>0</v>
      </c>
      <c r="EM332" s="78">
        <f>+EH337+EM312+EM329</f>
        <v>0</v>
      </c>
      <c r="EN332" s="42"/>
      <c r="EO332" s="26"/>
      <c r="EP332" s="1"/>
      <c r="EQ332" s="27"/>
      <c r="ER332" s="130" t="s">
        <v>225</v>
      </c>
      <c r="ES332" s="1"/>
      <c r="ET332" s="4" t="s">
        <v>222</v>
      </c>
      <c r="EU332" s="54">
        <f t="shared" si="941"/>
        <v>0</v>
      </c>
      <c r="EV332" s="54">
        <f t="shared" si="942"/>
        <v>0</v>
      </c>
      <c r="EW332" s="160"/>
      <c r="EX332" s="313" t="s">
        <v>221</v>
      </c>
      <c r="EY332" s="313"/>
      <c r="EZ332" s="78">
        <f>+EU337+EZ312+EZ329</f>
        <v>0</v>
      </c>
      <c r="FA332" s="78">
        <f>+EV337+FA312+FA329</f>
        <v>0</v>
      </c>
      <c r="FB332" s="42"/>
      <c r="FC332" s="26"/>
      <c r="FD332" s="26"/>
      <c r="FE332" s="1"/>
      <c r="FF332" s="1"/>
      <c r="FG332" s="20"/>
      <c r="FH332" s="1"/>
      <c r="FI332" s="1"/>
      <c r="FJ332" s="1"/>
      <c r="FK332" s="1"/>
      <c r="FL332" s="1"/>
      <c r="FM332" s="1"/>
      <c r="FN332" s="175">
        <f>+FN328-DE323</f>
        <v>0</v>
      </c>
      <c r="FO332" s="1"/>
      <c r="FP332" s="1"/>
      <c r="FQ332" s="1"/>
      <c r="FR332" s="1"/>
    </row>
    <row r="333" spans="2:174" ht="14.45" customHeight="1" x14ac:dyDescent="0.2">
      <c r="B333" s="33"/>
      <c r="C333" s="126">
        <v>5270</v>
      </c>
      <c r="D333" s="234" t="s">
        <v>451</v>
      </c>
      <c r="E333" s="234"/>
      <c r="F333" s="215">
        <v>0</v>
      </c>
      <c r="G333" s="215">
        <v>0</v>
      </c>
      <c r="H333" s="215">
        <v>0</v>
      </c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6">
        <f t="shared" si="857"/>
        <v>0</v>
      </c>
      <c r="Y333" s="224">
        <f t="shared" si="858"/>
        <v>0</v>
      </c>
      <c r="Z333" s="226">
        <f t="shared" si="859"/>
        <v>0</v>
      </c>
      <c r="AA333" s="26"/>
      <c r="AC333" s="27"/>
      <c r="AD333" s="130">
        <v>2220</v>
      </c>
      <c r="AE333" s="223" t="s">
        <v>497</v>
      </c>
      <c r="AF333" s="223"/>
      <c r="AG333" s="215">
        <v>0</v>
      </c>
      <c r="AH333" s="215">
        <v>0</v>
      </c>
      <c r="AI333" s="215">
        <v>0</v>
      </c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6">
        <f t="shared" si="862"/>
        <v>0</v>
      </c>
      <c r="AZ333" s="224">
        <f t="shared" si="863"/>
        <v>0</v>
      </c>
      <c r="BA333" s="226">
        <f t="shared" si="864"/>
        <v>0</v>
      </c>
      <c r="BB333" s="100"/>
      <c r="BD333" s="27"/>
      <c r="BE333" s="131"/>
      <c r="BF333" s="232" t="s">
        <v>520</v>
      </c>
      <c r="BG333" s="232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  <c r="BZ333" s="221">
        <f t="shared" si="865"/>
        <v>0</v>
      </c>
      <c r="CA333" s="210">
        <f t="shared" si="866"/>
        <v>0</v>
      </c>
      <c r="CB333" s="212">
        <f t="shared" si="867"/>
        <v>0</v>
      </c>
      <c r="CC333" s="100"/>
      <c r="CE333" s="33"/>
      <c r="CF333" s="126"/>
      <c r="CG333" s="200"/>
      <c r="CH333" s="200"/>
      <c r="CI333" s="200"/>
      <c r="CJ333" s="200"/>
      <c r="CK333" s="200"/>
      <c r="CL333" s="143" t="s">
        <v>97</v>
      </c>
      <c r="CM333" s="321" t="s">
        <v>53</v>
      </c>
      <c r="CN333" s="321"/>
      <c r="CO333" s="54">
        <f t="shared" si="992"/>
        <v>0</v>
      </c>
      <c r="CP333" s="54">
        <f t="shared" si="992"/>
        <v>0</v>
      </c>
      <c r="CQ333" s="54">
        <f t="shared" si="992"/>
        <v>0</v>
      </c>
      <c r="CR333" s="51"/>
      <c r="CS333" s="26"/>
      <c r="CT333" s="1"/>
      <c r="CU333" s="27"/>
      <c r="CV333" s="130"/>
      <c r="CW333" s="201"/>
      <c r="CX333" s="73"/>
      <c r="CY333" s="73"/>
      <c r="CZ333" s="73"/>
      <c r="DA333" s="73"/>
      <c r="DB333" s="143" t="s">
        <v>194</v>
      </c>
      <c r="DC333" s="319" t="s">
        <v>151</v>
      </c>
      <c r="DD333" s="319"/>
      <c r="DE333" s="54">
        <f t="shared" si="993"/>
        <v>0</v>
      </c>
      <c r="DF333" s="54">
        <f t="shared" si="993"/>
        <v>0</v>
      </c>
      <c r="DG333" s="54">
        <f t="shared" si="993"/>
        <v>0</v>
      </c>
      <c r="DH333" s="42"/>
      <c r="DI333" s="77"/>
      <c r="DJ333" s="1"/>
      <c r="DK333" s="27"/>
      <c r="DL333" s="130"/>
      <c r="DM333" s="201"/>
      <c r="DN333" s="73"/>
      <c r="DO333" s="73"/>
      <c r="DP333" s="72"/>
      <c r="DQ333" s="73"/>
      <c r="DR333" s="72"/>
      <c r="DS333" s="143" t="s">
        <v>194</v>
      </c>
      <c r="DT333" s="319" t="s">
        <v>151</v>
      </c>
      <c r="DU333" s="319"/>
      <c r="DV333" s="54">
        <f t="shared" si="985"/>
        <v>0</v>
      </c>
      <c r="DW333" s="54">
        <f t="shared" si="986"/>
        <v>0</v>
      </c>
      <c r="DX333" s="54">
        <f t="shared" si="987"/>
        <v>0</v>
      </c>
      <c r="DY333" s="54">
        <f t="shared" si="988"/>
        <v>0</v>
      </c>
      <c r="DZ333" s="42"/>
      <c r="EA333" s="77"/>
      <c r="EB333" s="1"/>
      <c r="EC333" s="27"/>
      <c r="ED333" s="158"/>
      <c r="EE333" s="1"/>
      <c r="EF333" s="1"/>
      <c r="EG333" s="1"/>
      <c r="EH333" s="1"/>
      <c r="EI333" s="160"/>
      <c r="EJ333" s="8"/>
      <c r="EK333" s="8"/>
      <c r="EL333" s="7"/>
      <c r="EM333" s="7"/>
      <c r="EN333" s="42"/>
      <c r="EO333" s="26"/>
      <c r="EP333" s="1"/>
      <c r="EQ333" s="27"/>
      <c r="ER333" s="158"/>
      <c r="ES333" s="1"/>
      <c r="ET333" s="1"/>
      <c r="EU333" s="1"/>
      <c r="EV333" s="1"/>
      <c r="EW333" s="160"/>
      <c r="EX333" s="8"/>
      <c r="EY333" s="8"/>
      <c r="EZ333" s="7"/>
      <c r="FA333" s="7"/>
      <c r="FB333" s="42"/>
      <c r="FC333" s="26"/>
      <c r="FD333" s="26"/>
      <c r="FE333" s="1"/>
      <c r="FF333" s="1"/>
      <c r="FG333" s="20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</row>
    <row r="334" spans="2:174" ht="13.9" customHeight="1" x14ac:dyDescent="0.2">
      <c r="B334" s="33"/>
      <c r="C334" s="126">
        <v>5280</v>
      </c>
      <c r="D334" s="234" t="s">
        <v>32</v>
      </c>
      <c r="E334" s="234"/>
      <c r="F334" s="215">
        <v>0</v>
      </c>
      <c r="G334" s="215">
        <v>0</v>
      </c>
      <c r="H334" s="215">
        <v>0</v>
      </c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6">
        <f t="shared" ref="X334:X355" si="998">+F334+I334+L334+O334+R334+U334</f>
        <v>0</v>
      </c>
      <c r="Y334" s="224">
        <f t="shared" ref="Y334:Y355" si="999">+G334+J334+M334+P334+S334+V334</f>
        <v>0</v>
      </c>
      <c r="Z334" s="226">
        <f t="shared" ref="Z334:Z355" si="1000">+H334+K334+N334+Q334+T334+W334</f>
        <v>0</v>
      </c>
      <c r="AA334" s="26"/>
      <c r="AC334" s="27"/>
      <c r="AD334" s="130">
        <v>2230</v>
      </c>
      <c r="AE334" s="223" t="s">
        <v>498</v>
      </c>
      <c r="AF334" s="223"/>
      <c r="AG334" s="215">
        <v>0</v>
      </c>
      <c r="AH334" s="215">
        <v>0</v>
      </c>
      <c r="AI334" s="215">
        <v>0</v>
      </c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6">
        <f t="shared" si="862"/>
        <v>0</v>
      </c>
      <c r="AZ334" s="224">
        <f t="shared" si="863"/>
        <v>0</v>
      </c>
      <c r="BA334" s="226">
        <f t="shared" si="864"/>
        <v>0</v>
      </c>
      <c r="BB334" s="100"/>
      <c r="BD334" s="27"/>
      <c r="BE334" s="131"/>
      <c r="BF334" s="232" t="s">
        <v>514</v>
      </c>
      <c r="BG334" s="232"/>
      <c r="BH334" s="220">
        <f>SUM(BH335:BH337)</f>
        <v>0</v>
      </c>
      <c r="BI334" s="220">
        <f t="shared" ref="BI334" si="1001">SUM(BI335:BI337)</f>
        <v>0</v>
      </c>
      <c r="BJ334" s="220">
        <f t="shared" ref="BJ334" si="1002">SUM(BJ335:BJ337)</f>
        <v>0</v>
      </c>
      <c r="BK334" s="220"/>
      <c r="BL334" s="220"/>
      <c r="BM334" s="220"/>
      <c r="BN334" s="220"/>
      <c r="BO334" s="220"/>
      <c r="BP334" s="220"/>
      <c r="BQ334" s="220"/>
      <c r="BR334" s="220"/>
      <c r="BS334" s="220"/>
      <c r="BT334" s="220"/>
      <c r="BU334" s="220"/>
      <c r="BV334" s="220"/>
      <c r="BW334" s="220"/>
      <c r="BX334" s="220"/>
      <c r="BY334" s="220"/>
      <c r="BZ334" s="221">
        <f t="shared" si="865"/>
        <v>0</v>
      </c>
      <c r="CA334" s="210">
        <f t="shared" si="866"/>
        <v>0</v>
      </c>
      <c r="CB334" s="212">
        <f t="shared" si="867"/>
        <v>0</v>
      </c>
      <c r="CC334" s="100"/>
      <c r="CE334" s="33"/>
      <c r="CF334" s="126"/>
      <c r="CG334" s="200"/>
      <c r="CH334" s="200"/>
      <c r="CI334" s="200"/>
      <c r="CJ334" s="200"/>
      <c r="CK334" s="200"/>
      <c r="CL334" s="143" t="s">
        <v>98</v>
      </c>
      <c r="CM334" s="319" t="s">
        <v>54</v>
      </c>
      <c r="CN334" s="319"/>
      <c r="CO334" s="54">
        <f t="shared" si="992"/>
        <v>0</v>
      </c>
      <c r="CP334" s="54">
        <f t="shared" si="992"/>
        <v>0</v>
      </c>
      <c r="CQ334" s="54">
        <f t="shared" si="992"/>
        <v>0</v>
      </c>
      <c r="CR334" s="51"/>
      <c r="CS334" s="26"/>
      <c r="CT334" s="1"/>
      <c r="CU334" s="27"/>
      <c r="CV334" s="130"/>
      <c r="CW334" s="201"/>
      <c r="CX334" s="201"/>
      <c r="CY334" s="72"/>
      <c r="CZ334" s="72"/>
      <c r="DA334" s="72"/>
      <c r="DB334" s="143" t="s">
        <v>195</v>
      </c>
      <c r="DC334" s="319" t="s">
        <v>152</v>
      </c>
      <c r="DD334" s="319"/>
      <c r="DE334" s="54">
        <f t="shared" si="993"/>
        <v>0</v>
      </c>
      <c r="DF334" s="54">
        <f t="shared" si="993"/>
        <v>0</v>
      </c>
      <c r="DG334" s="54">
        <f t="shared" si="993"/>
        <v>0</v>
      </c>
      <c r="DH334" s="42"/>
      <c r="DI334" s="77"/>
      <c r="DJ334" s="1"/>
      <c r="DK334" s="27"/>
      <c r="DL334" s="130"/>
      <c r="DM334" s="201"/>
      <c r="DN334" s="201"/>
      <c r="DO334" s="72"/>
      <c r="DP334" s="72"/>
      <c r="DQ334" s="72"/>
      <c r="DR334" s="72"/>
      <c r="DS334" s="143" t="s">
        <v>195</v>
      </c>
      <c r="DT334" s="319" t="s">
        <v>152</v>
      </c>
      <c r="DU334" s="319"/>
      <c r="DV334" s="54">
        <f t="shared" si="985"/>
        <v>0</v>
      </c>
      <c r="DW334" s="54">
        <f t="shared" si="986"/>
        <v>0</v>
      </c>
      <c r="DX334" s="54">
        <f t="shared" si="987"/>
        <v>0</v>
      </c>
      <c r="DY334" s="54">
        <f t="shared" si="988"/>
        <v>0</v>
      </c>
      <c r="DZ334" s="42"/>
      <c r="EA334" s="77"/>
      <c r="EB334" s="1"/>
      <c r="EC334" s="27"/>
      <c r="ED334" s="157"/>
      <c r="EE334" s="200"/>
      <c r="EF334" s="5"/>
      <c r="EG334" s="54"/>
      <c r="EH334" s="54"/>
      <c r="EI334" s="160"/>
      <c r="EJ334" s="8"/>
      <c r="EK334" s="8"/>
      <c r="EL334" s="7"/>
      <c r="EM334" s="7"/>
      <c r="EN334" s="42"/>
      <c r="EO334" s="26"/>
      <c r="EP334" s="1"/>
      <c r="EQ334" s="27"/>
      <c r="ER334" s="157"/>
      <c r="ES334" s="200"/>
      <c r="ET334" s="5"/>
      <c r="EU334" s="54"/>
      <c r="EV334" s="54"/>
      <c r="EW334" s="160"/>
      <c r="EX334" s="8"/>
      <c r="EY334" s="8"/>
      <c r="EZ334" s="7"/>
      <c r="FA334" s="7"/>
      <c r="FB334" s="42"/>
      <c r="FC334" s="26"/>
      <c r="FD334" s="26"/>
      <c r="FE334" s="1"/>
      <c r="FF334" s="1"/>
      <c r="FG334" s="20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</row>
    <row r="335" spans="2:174" ht="13.9" customHeight="1" x14ac:dyDescent="0.2">
      <c r="B335" s="33"/>
      <c r="C335" s="126">
        <v>5290</v>
      </c>
      <c r="D335" s="234" t="s">
        <v>452</v>
      </c>
      <c r="E335" s="234"/>
      <c r="F335" s="215">
        <v>0</v>
      </c>
      <c r="G335" s="215">
        <v>0</v>
      </c>
      <c r="H335" s="215">
        <v>0</v>
      </c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6">
        <f t="shared" si="998"/>
        <v>0</v>
      </c>
      <c r="Y335" s="224">
        <f t="shared" si="999"/>
        <v>0</v>
      </c>
      <c r="Z335" s="226">
        <f t="shared" si="1000"/>
        <v>0</v>
      </c>
      <c r="AA335" s="26"/>
      <c r="AC335" s="27"/>
      <c r="AD335" s="130">
        <v>2240</v>
      </c>
      <c r="AE335" s="223" t="s">
        <v>499</v>
      </c>
      <c r="AF335" s="223"/>
      <c r="AG335" s="215">
        <v>0</v>
      </c>
      <c r="AH335" s="215">
        <v>0</v>
      </c>
      <c r="AI335" s="215">
        <v>0</v>
      </c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6">
        <f t="shared" si="862"/>
        <v>0</v>
      </c>
      <c r="AZ335" s="224">
        <f t="shared" si="863"/>
        <v>0</v>
      </c>
      <c r="BA335" s="226">
        <f t="shared" si="864"/>
        <v>0</v>
      </c>
      <c r="BB335" s="100"/>
      <c r="BD335" s="27"/>
      <c r="BE335" s="130"/>
      <c r="BF335" s="223" t="s">
        <v>479</v>
      </c>
      <c r="BG335" s="223"/>
      <c r="BH335" s="215">
        <v>0</v>
      </c>
      <c r="BI335" s="215">
        <v>0</v>
      </c>
      <c r="BJ335" s="215">
        <v>0</v>
      </c>
      <c r="BK335" s="215"/>
      <c r="BL335" s="215"/>
      <c r="BM335" s="215"/>
      <c r="BN335" s="215"/>
      <c r="BO335" s="215"/>
      <c r="BP335" s="215"/>
      <c r="BQ335" s="215"/>
      <c r="BR335" s="215"/>
      <c r="BS335" s="215"/>
      <c r="BT335" s="215"/>
      <c r="BU335" s="215"/>
      <c r="BV335" s="215"/>
      <c r="BW335" s="215"/>
      <c r="BX335" s="215"/>
      <c r="BY335" s="215"/>
      <c r="BZ335" s="216">
        <f t="shared" si="865"/>
        <v>0</v>
      </c>
      <c r="CA335" s="224">
        <f t="shared" si="866"/>
        <v>0</v>
      </c>
      <c r="CB335" s="226">
        <f t="shared" si="867"/>
        <v>0</v>
      </c>
      <c r="CC335" s="100"/>
      <c r="CE335" s="33"/>
      <c r="CF335" s="126"/>
      <c r="CG335" s="200"/>
      <c r="CH335" s="200"/>
      <c r="CI335" s="200"/>
      <c r="CJ335" s="200"/>
      <c r="CK335" s="200"/>
      <c r="CL335" s="143" t="s">
        <v>99</v>
      </c>
      <c r="CM335" s="319" t="s">
        <v>55</v>
      </c>
      <c r="CN335" s="319"/>
      <c r="CO335" s="54">
        <f t="shared" si="992"/>
        <v>0</v>
      </c>
      <c r="CP335" s="54">
        <f t="shared" si="992"/>
        <v>0</v>
      </c>
      <c r="CQ335" s="54">
        <f t="shared" si="992"/>
        <v>0</v>
      </c>
      <c r="CR335" s="51"/>
      <c r="CS335" s="26"/>
      <c r="CT335" s="1"/>
      <c r="CU335" s="27"/>
      <c r="CV335" s="130"/>
      <c r="CW335" s="201"/>
      <c r="CX335" s="201"/>
      <c r="CY335" s="72"/>
      <c r="CZ335" s="72"/>
      <c r="DA335" s="72"/>
      <c r="DB335" s="143"/>
      <c r="DC335" s="314"/>
      <c r="DD335" s="314"/>
      <c r="DE335" s="52"/>
      <c r="DF335" s="52"/>
      <c r="DG335" s="52"/>
      <c r="DH335" s="42"/>
      <c r="DI335" s="77"/>
      <c r="DJ335" s="1"/>
      <c r="DK335" s="27"/>
      <c r="DL335" s="130"/>
      <c r="DM335" s="201"/>
      <c r="DN335" s="201"/>
      <c r="DO335" s="72"/>
      <c r="DP335" s="72"/>
      <c r="DQ335" s="72"/>
      <c r="DR335" s="72"/>
      <c r="DS335" s="143"/>
      <c r="DT335" s="314"/>
      <c r="DU335" s="314"/>
      <c r="DV335" s="54"/>
      <c r="DW335" s="54"/>
      <c r="DX335" s="54"/>
      <c r="DY335" s="54"/>
      <c r="DZ335" s="42"/>
      <c r="EA335" s="77"/>
      <c r="EB335" s="1"/>
      <c r="EC335" s="27"/>
      <c r="ED335" s="157"/>
      <c r="EE335" s="1"/>
      <c r="EF335" s="1"/>
      <c r="EG335" s="1"/>
      <c r="EH335" s="1"/>
      <c r="EI335" s="160"/>
      <c r="EJ335" s="8"/>
      <c r="EK335" s="8"/>
      <c r="EL335" s="7"/>
      <c r="EM335" s="7"/>
      <c r="EN335" s="42"/>
      <c r="EO335" s="26"/>
      <c r="EP335" s="1"/>
      <c r="EQ335" s="27"/>
      <c r="ER335" s="157"/>
      <c r="ES335" s="1"/>
      <c r="ET335" s="1"/>
      <c r="EU335" s="1"/>
      <c r="EV335" s="1"/>
      <c r="EW335" s="160"/>
      <c r="EX335" s="8"/>
      <c r="EY335" s="8"/>
      <c r="EZ335" s="7"/>
      <c r="FA335" s="7"/>
      <c r="FB335" s="42"/>
      <c r="FC335" s="26"/>
      <c r="FD335" s="26"/>
      <c r="FE335" s="1"/>
      <c r="FF335" s="1"/>
      <c r="FG335" s="20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</row>
    <row r="336" spans="2:174" ht="14.45" customHeight="1" x14ac:dyDescent="0.2">
      <c r="B336" s="33"/>
      <c r="C336" s="127">
        <v>5300</v>
      </c>
      <c r="D336" s="233" t="s">
        <v>453</v>
      </c>
      <c r="E336" s="233"/>
      <c r="F336" s="220">
        <f>SUM(F337:F339)</f>
        <v>0</v>
      </c>
      <c r="G336" s="220">
        <f t="shared" ref="G336" si="1003">SUM(G337:G339)</f>
        <v>0</v>
      </c>
      <c r="H336" s="220">
        <f t="shared" ref="H336" si="1004">SUM(H337:H339)</f>
        <v>0</v>
      </c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1">
        <f t="shared" si="998"/>
        <v>0</v>
      </c>
      <c r="Y336" s="210">
        <f t="shared" si="999"/>
        <v>0</v>
      </c>
      <c r="Z336" s="212">
        <f t="shared" si="1000"/>
        <v>0</v>
      </c>
      <c r="AA336" s="26"/>
      <c r="AC336" s="27"/>
      <c r="AD336" s="130">
        <v>2250</v>
      </c>
      <c r="AE336" s="223" t="s">
        <v>500</v>
      </c>
      <c r="AF336" s="223"/>
      <c r="AG336" s="215">
        <v>0</v>
      </c>
      <c r="AH336" s="215">
        <v>0</v>
      </c>
      <c r="AI336" s="215">
        <v>0</v>
      </c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6">
        <f t="shared" si="862"/>
        <v>0</v>
      </c>
      <c r="AZ336" s="224">
        <f t="shared" si="863"/>
        <v>0</v>
      </c>
      <c r="BA336" s="226">
        <f t="shared" si="864"/>
        <v>0</v>
      </c>
      <c r="BB336" s="100"/>
      <c r="BD336" s="27"/>
      <c r="BE336" s="130"/>
      <c r="BF336" s="223" t="s">
        <v>480</v>
      </c>
      <c r="BG336" s="223"/>
      <c r="BH336" s="215">
        <v>0</v>
      </c>
      <c r="BI336" s="215">
        <v>0</v>
      </c>
      <c r="BJ336" s="215">
        <v>0</v>
      </c>
      <c r="BK336" s="215"/>
      <c r="BL336" s="215"/>
      <c r="BM336" s="215"/>
      <c r="BN336" s="215"/>
      <c r="BO336" s="215"/>
      <c r="BP336" s="215"/>
      <c r="BQ336" s="215"/>
      <c r="BR336" s="215"/>
      <c r="BS336" s="215"/>
      <c r="BT336" s="215"/>
      <c r="BU336" s="215"/>
      <c r="BV336" s="215"/>
      <c r="BW336" s="215"/>
      <c r="BX336" s="215"/>
      <c r="BY336" s="215"/>
      <c r="BZ336" s="216">
        <f t="shared" si="865"/>
        <v>0</v>
      </c>
      <c r="CA336" s="224">
        <f t="shared" si="866"/>
        <v>0</v>
      </c>
      <c r="CB336" s="226">
        <f t="shared" si="867"/>
        <v>0</v>
      </c>
      <c r="CC336" s="100"/>
      <c r="CE336" s="33"/>
      <c r="CF336" s="126"/>
      <c r="CG336" s="200"/>
      <c r="CH336" s="200"/>
      <c r="CI336" s="200"/>
      <c r="CJ336" s="200"/>
      <c r="CK336" s="200"/>
      <c r="CL336" s="143"/>
      <c r="CM336" s="195"/>
      <c r="CN336" s="200"/>
      <c r="CO336" s="66"/>
      <c r="CP336" s="66"/>
      <c r="CQ336" s="66"/>
      <c r="CR336" s="51"/>
      <c r="CS336" s="26"/>
      <c r="CT336" s="1"/>
      <c r="CU336" s="27"/>
      <c r="CV336" s="130"/>
      <c r="CW336" s="201"/>
      <c r="CX336" s="201"/>
      <c r="CY336" s="72"/>
      <c r="CZ336" s="72"/>
      <c r="DA336" s="72"/>
      <c r="DB336" s="143"/>
      <c r="DC336" s="308" t="s">
        <v>153</v>
      </c>
      <c r="DD336" s="308"/>
      <c r="DE336" s="48">
        <f>SUM(DE337:DE338)</f>
        <v>0</v>
      </c>
      <c r="DF336" s="48">
        <f t="shared" ref="DF336" si="1005">SUM(DF337:DF338)</f>
        <v>0</v>
      </c>
      <c r="DG336" s="48">
        <f t="shared" ref="DG336" si="1006">SUM(DG337:DG338)</f>
        <v>0</v>
      </c>
      <c r="DH336" s="42"/>
      <c r="DI336" s="77"/>
      <c r="DJ336" s="1"/>
      <c r="DK336" s="27"/>
      <c r="DL336" s="130"/>
      <c r="DM336" s="201"/>
      <c r="DN336" s="201"/>
      <c r="DO336" s="72"/>
      <c r="DP336" s="72"/>
      <c r="DQ336" s="72"/>
      <c r="DR336" s="72"/>
      <c r="DS336" s="143"/>
      <c r="DT336" s="308" t="s">
        <v>153</v>
      </c>
      <c r="DU336" s="308"/>
      <c r="DV336" s="49">
        <f t="shared" ref="DV336:DV338" si="1007">IF((DE336-DF336)&gt;0,+DE336-DF336,0)</f>
        <v>0</v>
      </c>
      <c r="DW336" s="49">
        <f t="shared" ref="DW336:DW338" si="1008">IF((DE336-DF336)&gt;0,0,-DE336+DF336)</f>
        <v>0</v>
      </c>
      <c r="DX336" s="49">
        <f t="shared" ref="DX336:DX338" si="1009">IF((DF336-DG336)&gt;0,+DF336-DG336,0)</f>
        <v>0</v>
      </c>
      <c r="DY336" s="49">
        <f t="shared" ref="DY336:DY338" si="1010">IF((DF336-DG336)&gt;0,0,-DF336+DG336)</f>
        <v>0</v>
      </c>
      <c r="DZ336" s="42"/>
      <c r="EA336" s="77"/>
      <c r="EB336" s="1"/>
      <c r="EC336" s="27"/>
      <c r="ED336" s="157"/>
      <c r="EE336" s="200"/>
      <c r="EF336" s="200"/>
      <c r="EG336" s="52"/>
      <c r="EH336" s="52"/>
      <c r="EI336" s="163" t="s">
        <v>158</v>
      </c>
      <c r="EJ336" s="313" t="s">
        <v>243</v>
      </c>
      <c r="EK336" s="313"/>
      <c r="EL336" s="184">
        <f>+CZ302</f>
        <v>0</v>
      </c>
      <c r="EM336" s="184">
        <f>+DA302</f>
        <v>0</v>
      </c>
      <c r="EN336" s="42"/>
      <c r="EO336" s="26"/>
      <c r="EP336" s="1"/>
      <c r="EQ336" s="27"/>
      <c r="ER336" s="157"/>
      <c r="ES336" s="200"/>
      <c r="ET336" s="200"/>
      <c r="EU336" s="52"/>
      <c r="EV336" s="52"/>
      <c r="EW336" s="163" t="s">
        <v>158</v>
      </c>
      <c r="EX336" s="313" t="s">
        <v>243</v>
      </c>
      <c r="EY336" s="313"/>
      <c r="EZ336" s="184">
        <f>+BZ356</f>
        <v>0</v>
      </c>
      <c r="FA336" s="184">
        <f>+CA356</f>
        <v>0</v>
      </c>
      <c r="FB336" s="42"/>
      <c r="FC336" s="26"/>
      <c r="FD336" s="26"/>
      <c r="FE336" s="1"/>
      <c r="FF336" s="1"/>
      <c r="FG336" s="20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</row>
    <row r="337" spans="2:174" ht="13.9" customHeight="1" x14ac:dyDescent="0.2">
      <c r="B337" s="33"/>
      <c r="C337" s="126">
        <v>5310</v>
      </c>
      <c r="D337" s="234" t="s">
        <v>38</v>
      </c>
      <c r="E337" s="234"/>
      <c r="F337" s="215">
        <v>0</v>
      </c>
      <c r="G337" s="215">
        <v>0</v>
      </c>
      <c r="H337" s="215">
        <v>0</v>
      </c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6">
        <f t="shared" si="998"/>
        <v>0</v>
      </c>
      <c r="Y337" s="224">
        <f t="shared" si="999"/>
        <v>0</v>
      </c>
      <c r="Z337" s="226">
        <f t="shared" si="1000"/>
        <v>0</v>
      </c>
      <c r="AA337" s="26"/>
      <c r="AC337" s="27"/>
      <c r="AD337" s="130">
        <v>2260</v>
      </c>
      <c r="AE337" s="223" t="s">
        <v>501</v>
      </c>
      <c r="AF337" s="223"/>
      <c r="AG337" s="215">
        <v>0</v>
      </c>
      <c r="AH337" s="215">
        <v>0</v>
      </c>
      <c r="AI337" s="215">
        <v>0</v>
      </c>
      <c r="AJ337" s="245"/>
      <c r="AK337" s="245"/>
      <c r="AL337" s="24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6">
        <f t="shared" si="862"/>
        <v>0</v>
      </c>
      <c r="AZ337" s="224">
        <f t="shared" si="863"/>
        <v>0</v>
      </c>
      <c r="BA337" s="226">
        <f t="shared" si="864"/>
        <v>0</v>
      </c>
      <c r="BB337" s="100"/>
      <c r="BD337" s="27"/>
      <c r="BE337" s="130"/>
      <c r="BF337" s="223" t="s">
        <v>521</v>
      </c>
      <c r="BG337" s="223"/>
      <c r="BH337" s="245">
        <v>0</v>
      </c>
      <c r="BI337" s="245">
        <v>0</v>
      </c>
      <c r="BJ337" s="245">
        <v>0</v>
      </c>
      <c r="BK337" s="245"/>
      <c r="BL337" s="245"/>
      <c r="BM337" s="245"/>
      <c r="BN337" s="215"/>
      <c r="BO337" s="215"/>
      <c r="BP337" s="215"/>
      <c r="BQ337" s="215"/>
      <c r="BR337" s="215"/>
      <c r="BS337" s="215"/>
      <c r="BT337" s="215"/>
      <c r="BU337" s="215"/>
      <c r="BV337" s="215"/>
      <c r="BW337" s="215"/>
      <c r="BX337" s="215"/>
      <c r="BY337" s="215"/>
      <c r="BZ337" s="216">
        <f t="shared" si="865"/>
        <v>0</v>
      </c>
      <c r="CA337" s="224">
        <f t="shared" si="866"/>
        <v>0</v>
      </c>
      <c r="CB337" s="226">
        <f t="shared" si="867"/>
        <v>0</v>
      </c>
      <c r="CC337" s="100"/>
      <c r="CE337" s="33"/>
      <c r="CF337" s="126"/>
      <c r="CG337" s="200"/>
      <c r="CH337" s="200"/>
      <c r="CI337" s="200"/>
      <c r="CJ337" s="200"/>
      <c r="CK337" s="200"/>
      <c r="CL337" s="143"/>
      <c r="CM337" s="322" t="s">
        <v>56</v>
      </c>
      <c r="CN337" s="322"/>
      <c r="CO337" s="50">
        <f>SUM(CO338)</f>
        <v>0</v>
      </c>
      <c r="CP337" s="50">
        <f t="shared" ref="CP337" si="1011">SUM(CP338)</f>
        <v>0</v>
      </c>
      <c r="CQ337" s="50">
        <f t="shared" ref="CQ337" si="1012">SUM(CQ338)</f>
        <v>0</v>
      </c>
      <c r="CR337" s="51"/>
      <c r="CS337" s="26"/>
      <c r="CT337" s="1"/>
      <c r="CU337" s="27"/>
      <c r="CV337" s="130"/>
      <c r="CW337" s="201"/>
      <c r="CX337" s="201"/>
      <c r="CY337" s="72"/>
      <c r="CZ337" s="72"/>
      <c r="DA337" s="72"/>
      <c r="DB337" s="143" t="s">
        <v>196</v>
      </c>
      <c r="DC337" s="319" t="s">
        <v>154</v>
      </c>
      <c r="DD337" s="319"/>
      <c r="DE337" s="54">
        <f t="shared" ref="DE337:DG338" si="1013">+AY350</f>
        <v>0</v>
      </c>
      <c r="DF337" s="54">
        <f t="shared" si="1013"/>
        <v>0</v>
      </c>
      <c r="DG337" s="54">
        <f t="shared" si="1013"/>
        <v>0</v>
      </c>
      <c r="DH337" s="42"/>
      <c r="DI337" s="77"/>
      <c r="DJ337" s="1"/>
      <c r="DK337" s="27"/>
      <c r="DL337" s="130"/>
      <c r="DM337" s="201"/>
      <c r="DN337" s="201"/>
      <c r="DO337" s="72"/>
      <c r="DP337" s="72"/>
      <c r="DQ337" s="72"/>
      <c r="DR337" s="72"/>
      <c r="DS337" s="143" t="s">
        <v>196</v>
      </c>
      <c r="DT337" s="319" t="s">
        <v>154</v>
      </c>
      <c r="DU337" s="319"/>
      <c r="DV337" s="54">
        <f t="shared" si="1007"/>
        <v>0</v>
      </c>
      <c r="DW337" s="54">
        <f t="shared" si="1008"/>
        <v>0</v>
      </c>
      <c r="DX337" s="54">
        <f t="shared" si="1009"/>
        <v>0</v>
      </c>
      <c r="DY337" s="54">
        <f t="shared" si="1010"/>
        <v>0</v>
      </c>
      <c r="DZ337" s="42"/>
      <c r="EA337" s="77"/>
      <c r="EB337" s="1"/>
      <c r="EC337" s="27"/>
      <c r="ED337" s="159"/>
      <c r="EE337" s="312" t="s">
        <v>223</v>
      </c>
      <c r="EF337" s="312"/>
      <c r="EG337" s="78">
        <f>EG303-EG316</f>
        <v>0</v>
      </c>
      <c r="EH337" s="78">
        <f t="shared" ref="EH337" si="1014">EH303-EH316</f>
        <v>0</v>
      </c>
      <c r="EI337" s="163" t="s">
        <v>158</v>
      </c>
      <c r="EJ337" s="313" t="s">
        <v>244</v>
      </c>
      <c r="EK337" s="313"/>
      <c r="EL337" s="49">
        <f>+CY302</f>
        <v>0</v>
      </c>
      <c r="EM337" s="49">
        <f>+CZ302</f>
        <v>0</v>
      </c>
      <c r="EN337" s="83"/>
      <c r="EO337" s="84"/>
      <c r="EP337" s="1"/>
      <c r="EQ337" s="27"/>
      <c r="ER337" s="159"/>
      <c r="ES337" s="312" t="s">
        <v>223</v>
      </c>
      <c r="ET337" s="312"/>
      <c r="EU337" s="78">
        <f>EU303-EU316</f>
        <v>0</v>
      </c>
      <c r="EV337" s="78">
        <f t="shared" ref="EV337" si="1015">EV303-EV316</f>
        <v>0</v>
      </c>
      <c r="EW337" s="163" t="s">
        <v>158</v>
      </c>
      <c r="EX337" s="313" t="s">
        <v>244</v>
      </c>
      <c r="EY337" s="313"/>
      <c r="EZ337" s="184">
        <f>+BZ357</f>
        <v>0</v>
      </c>
      <c r="FA337" s="184">
        <f>+CA357</f>
        <v>0</v>
      </c>
      <c r="FB337" s="83"/>
      <c r="FC337" s="84"/>
      <c r="FD337" s="84"/>
      <c r="FE337" s="1"/>
      <c r="FF337" s="1"/>
      <c r="FG337" s="20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</row>
    <row r="338" spans="2:174" ht="13.9" customHeight="1" x14ac:dyDescent="0.2">
      <c r="B338" s="33"/>
      <c r="C338" s="126">
        <v>5320</v>
      </c>
      <c r="D338" s="234" t="s">
        <v>0</v>
      </c>
      <c r="E338" s="234"/>
      <c r="F338" s="215">
        <v>0</v>
      </c>
      <c r="G338" s="215">
        <v>0</v>
      </c>
      <c r="H338" s="215">
        <v>0</v>
      </c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6">
        <f t="shared" si="998"/>
        <v>0</v>
      </c>
      <c r="Y338" s="224">
        <f t="shared" si="999"/>
        <v>0</v>
      </c>
      <c r="Z338" s="226">
        <f t="shared" si="1000"/>
        <v>0</v>
      </c>
      <c r="AA338" s="26"/>
      <c r="AC338" s="27"/>
      <c r="AD338" s="131">
        <v>3000</v>
      </c>
      <c r="AE338" s="248" t="s">
        <v>143</v>
      </c>
      <c r="AF338" s="248"/>
      <c r="AG338" s="258">
        <f>+AG339+AG343+AG349</f>
        <v>0</v>
      </c>
      <c r="AH338" s="258">
        <f t="shared" ref="AH338" si="1016">+AH339+AH343+AH349</f>
        <v>0</v>
      </c>
      <c r="AI338" s="258">
        <f t="shared" ref="AI338" si="1017">+AI339+AI343+AI349</f>
        <v>0</v>
      </c>
      <c r="AJ338" s="244"/>
      <c r="AK338" s="244"/>
      <c r="AL338" s="244"/>
      <c r="AM338" s="220"/>
      <c r="AN338" s="220"/>
      <c r="AO338" s="220"/>
      <c r="AP338" s="220"/>
      <c r="AQ338" s="220"/>
      <c r="AR338" s="220"/>
      <c r="AS338" s="220"/>
      <c r="AT338" s="220"/>
      <c r="AU338" s="220"/>
      <c r="AV338" s="220"/>
      <c r="AW338" s="220"/>
      <c r="AX338" s="220"/>
      <c r="AY338" s="221">
        <f t="shared" si="862"/>
        <v>0</v>
      </c>
      <c r="AZ338" s="210">
        <f t="shared" si="863"/>
        <v>0</v>
      </c>
      <c r="BA338" s="212">
        <f t="shared" si="864"/>
        <v>0</v>
      </c>
      <c r="BB338" s="100"/>
      <c r="BD338" s="27"/>
      <c r="BE338" s="131"/>
      <c r="BF338" s="248" t="s">
        <v>517</v>
      </c>
      <c r="BG338" s="248"/>
      <c r="BH338" s="220">
        <f>SUM(BH339:BH341)</f>
        <v>0</v>
      </c>
      <c r="BI338" s="220">
        <f t="shared" ref="BI338" si="1018">SUM(BI339:BI341)</f>
        <v>0</v>
      </c>
      <c r="BJ338" s="220">
        <f t="shared" ref="BJ338" si="1019">SUM(BJ339:BJ341)</f>
        <v>0</v>
      </c>
      <c r="BK338" s="244"/>
      <c r="BL338" s="244"/>
      <c r="BM338" s="244"/>
      <c r="BN338" s="220"/>
      <c r="BO338" s="220"/>
      <c r="BP338" s="220"/>
      <c r="BQ338" s="220"/>
      <c r="BR338" s="220"/>
      <c r="BS338" s="220"/>
      <c r="BT338" s="220"/>
      <c r="BU338" s="220"/>
      <c r="BV338" s="220"/>
      <c r="BW338" s="220"/>
      <c r="BX338" s="220"/>
      <c r="BY338" s="220"/>
      <c r="BZ338" s="221">
        <f t="shared" si="865"/>
        <v>0</v>
      </c>
      <c r="CA338" s="210">
        <f t="shared" si="866"/>
        <v>0</v>
      </c>
      <c r="CB338" s="212">
        <f t="shared" si="867"/>
        <v>0</v>
      </c>
      <c r="CC338" s="100"/>
      <c r="CE338" s="33"/>
      <c r="CF338" s="126"/>
      <c r="CG338" s="200"/>
      <c r="CH338" s="200"/>
      <c r="CI338" s="200"/>
      <c r="CJ338" s="200"/>
      <c r="CK338" s="200"/>
      <c r="CL338" s="143" t="s">
        <v>100</v>
      </c>
      <c r="CM338" s="319" t="s">
        <v>57</v>
      </c>
      <c r="CN338" s="319"/>
      <c r="CO338" s="54">
        <f>+X354</f>
        <v>0</v>
      </c>
      <c r="CP338" s="54">
        <f>+Y354</f>
        <v>0</v>
      </c>
      <c r="CQ338" s="54">
        <f>+Z354</f>
        <v>0</v>
      </c>
      <c r="CR338" s="51"/>
      <c r="CS338" s="26"/>
      <c r="CT338" s="1"/>
      <c r="CU338" s="27"/>
      <c r="CV338" s="130"/>
      <c r="CW338" s="201"/>
      <c r="CX338" s="201"/>
      <c r="CY338" s="72"/>
      <c r="CZ338" s="72"/>
      <c r="DA338" s="72"/>
      <c r="DB338" s="143" t="s">
        <v>197</v>
      </c>
      <c r="DC338" s="319" t="s">
        <v>155</v>
      </c>
      <c r="DD338" s="319"/>
      <c r="DE338" s="54">
        <f t="shared" si="1013"/>
        <v>0</v>
      </c>
      <c r="DF338" s="54">
        <f t="shared" si="1013"/>
        <v>0</v>
      </c>
      <c r="DG338" s="54">
        <f t="shared" si="1013"/>
        <v>0</v>
      </c>
      <c r="DH338" s="42"/>
      <c r="DI338" s="77"/>
      <c r="DJ338" s="1"/>
      <c r="DK338" s="27"/>
      <c r="DL338" s="130"/>
      <c r="DM338" s="201"/>
      <c r="DN338" s="201"/>
      <c r="DO338" s="72"/>
      <c r="DP338" s="72"/>
      <c r="DQ338" s="72"/>
      <c r="DR338" s="72"/>
      <c r="DS338" s="143" t="s">
        <v>197</v>
      </c>
      <c r="DT338" s="319" t="s">
        <v>155</v>
      </c>
      <c r="DU338" s="319"/>
      <c r="DV338" s="54">
        <f t="shared" si="1007"/>
        <v>0</v>
      </c>
      <c r="DW338" s="54">
        <f t="shared" si="1008"/>
        <v>0</v>
      </c>
      <c r="DX338" s="54">
        <f t="shared" si="1009"/>
        <v>0</v>
      </c>
      <c r="DY338" s="54">
        <f t="shared" si="1010"/>
        <v>0</v>
      </c>
      <c r="DZ338" s="42"/>
      <c r="EA338" s="77"/>
      <c r="EB338" s="1"/>
      <c r="EC338" s="27"/>
      <c r="ED338" s="159"/>
      <c r="EE338" s="277"/>
      <c r="EF338" s="279"/>
      <c r="EG338" s="82"/>
      <c r="EH338" s="82"/>
      <c r="EI338" s="164"/>
      <c r="EJ338" s="10"/>
      <c r="EK338" s="10"/>
      <c r="EL338" s="85"/>
      <c r="EM338" s="85"/>
      <c r="EN338" s="83"/>
      <c r="EO338" s="84"/>
      <c r="EP338" s="1"/>
      <c r="EQ338" s="27"/>
      <c r="ER338" s="159"/>
      <c r="ES338" s="277"/>
      <c r="ET338" s="279"/>
      <c r="EU338" s="82"/>
      <c r="EV338" s="82"/>
      <c r="EW338" s="164"/>
      <c r="EX338" s="10"/>
      <c r="EY338" s="10"/>
      <c r="EZ338" s="85"/>
      <c r="FA338" s="85"/>
      <c r="FB338" s="83"/>
      <c r="FC338" s="84"/>
      <c r="FD338" s="84"/>
      <c r="FE338" s="1"/>
      <c r="FF338" s="1"/>
      <c r="FG338" s="20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</row>
    <row r="339" spans="2:174" ht="13.9" customHeight="1" x14ac:dyDescent="0.2">
      <c r="B339" s="33"/>
      <c r="C339" s="126">
        <v>5330</v>
      </c>
      <c r="D339" s="234" t="s">
        <v>41</v>
      </c>
      <c r="E339" s="234"/>
      <c r="F339" s="215">
        <v>0</v>
      </c>
      <c r="G339" s="215">
        <v>0</v>
      </c>
      <c r="H339" s="215">
        <v>0</v>
      </c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6">
        <f t="shared" si="998"/>
        <v>0</v>
      </c>
      <c r="Y339" s="224">
        <f t="shared" si="999"/>
        <v>0</v>
      </c>
      <c r="Z339" s="226">
        <f t="shared" si="1000"/>
        <v>0</v>
      </c>
      <c r="AA339" s="26"/>
      <c r="AC339" s="27"/>
      <c r="AD339" s="131">
        <v>3100</v>
      </c>
      <c r="AE339" s="232" t="s">
        <v>502</v>
      </c>
      <c r="AF339" s="232"/>
      <c r="AG339" s="220">
        <f>SUM(AG340:AG342)</f>
        <v>0</v>
      </c>
      <c r="AH339" s="220">
        <f t="shared" ref="AH339" si="1020">SUM(AH340:AH342)</f>
        <v>0</v>
      </c>
      <c r="AI339" s="220">
        <f t="shared" ref="AI339" si="1021">SUM(AI340:AI342)</f>
        <v>0</v>
      </c>
      <c r="AJ339" s="235"/>
      <c r="AK339" s="235"/>
      <c r="AL339" s="235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1">
        <f t="shared" si="862"/>
        <v>0</v>
      </c>
      <c r="AZ339" s="210">
        <f t="shared" si="863"/>
        <v>0</v>
      </c>
      <c r="BA339" s="212">
        <f t="shared" si="864"/>
        <v>0</v>
      </c>
      <c r="BB339" s="100"/>
      <c r="BD339" s="27"/>
      <c r="BE339" s="130">
        <v>1230</v>
      </c>
      <c r="BF339" s="223" t="s">
        <v>479</v>
      </c>
      <c r="BG339" s="223"/>
      <c r="BH339" s="245">
        <v>0</v>
      </c>
      <c r="BI339" s="245">
        <v>0</v>
      </c>
      <c r="BJ339" s="245">
        <v>0</v>
      </c>
      <c r="BK339" s="245"/>
      <c r="BL339" s="245"/>
      <c r="BM339" s="245"/>
      <c r="BN339" s="215"/>
      <c r="BO339" s="215"/>
      <c r="BP339" s="215"/>
      <c r="BQ339" s="215"/>
      <c r="BR339" s="215"/>
      <c r="BS339" s="215"/>
      <c r="BT339" s="215"/>
      <c r="BU339" s="215"/>
      <c r="BV339" s="215"/>
      <c r="BW339" s="215"/>
      <c r="BX339" s="215"/>
      <c r="BY339" s="215"/>
      <c r="BZ339" s="216">
        <f t="shared" si="865"/>
        <v>0</v>
      </c>
      <c r="CA339" s="224">
        <f t="shared" si="866"/>
        <v>0</v>
      </c>
      <c r="CB339" s="226">
        <f t="shared" si="867"/>
        <v>0</v>
      </c>
      <c r="CC339" s="100"/>
      <c r="CE339" s="33"/>
      <c r="CF339" s="126"/>
      <c r="CG339" s="200"/>
      <c r="CH339" s="200"/>
      <c r="CI339" s="200"/>
      <c r="CJ339" s="200"/>
      <c r="CK339" s="200"/>
      <c r="CL339" s="143"/>
      <c r="CM339" s="195"/>
      <c r="CN339" s="200"/>
      <c r="CO339" s="66"/>
      <c r="CP339" s="66"/>
      <c r="CQ339" s="66"/>
      <c r="CR339" s="51"/>
      <c r="CS339" s="26"/>
      <c r="CT339" s="1"/>
      <c r="CU339" s="27"/>
      <c r="CV339" s="130"/>
      <c r="CW339" s="201"/>
      <c r="CX339" s="201"/>
      <c r="CY339" s="72"/>
      <c r="CZ339" s="72"/>
      <c r="DA339" s="72"/>
      <c r="DB339" s="143"/>
      <c r="DC339" s="314"/>
      <c r="DD339" s="314"/>
      <c r="DE339" s="52"/>
      <c r="DF339" s="52"/>
      <c r="DG339" s="52"/>
      <c r="DH339" s="42"/>
      <c r="DI339" s="77"/>
      <c r="DJ339" s="1"/>
      <c r="DK339" s="27"/>
      <c r="DL339" s="130"/>
      <c r="DM339" s="201"/>
      <c r="DN339" s="201"/>
      <c r="DO339" s="72"/>
      <c r="DP339" s="72"/>
      <c r="DQ339" s="72"/>
      <c r="DR339" s="72"/>
      <c r="DS339" s="143"/>
      <c r="DT339" s="314"/>
      <c r="DU339" s="314"/>
      <c r="DV339" s="52"/>
      <c r="DW339" s="52"/>
      <c r="DX339" s="52"/>
      <c r="DY339" s="52"/>
      <c r="DZ339" s="42"/>
      <c r="EA339" s="77"/>
      <c r="EB339" s="1"/>
      <c r="EC339" s="27"/>
      <c r="ED339" s="130"/>
      <c r="EE339" s="278"/>
      <c r="EF339" s="278"/>
      <c r="EG339" s="72"/>
      <c r="EH339" s="72"/>
      <c r="EI339" s="143"/>
      <c r="EJ339" s="314"/>
      <c r="EK339" s="314"/>
      <c r="EL339" s="52"/>
      <c r="EM339" s="52"/>
      <c r="EN339" s="42"/>
      <c r="EO339" s="77"/>
      <c r="EP339" s="1"/>
      <c r="EQ339" s="27"/>
      <c r="ER339" s="130"/>
      <c r="ES339" s="278"/>
      <c r="ET339" s="278"/>
      <c r="EU339" s="72"/>
      <c r="EV339" s="72"/>
      <c r="EW339" s="143"/>
      <c r="EX339" s="314"/>
      <c r="EY339" s="314"/>
      <c r="EZ339" s="52"/>
      <c r="FA339" s="52"/>
      <c r="FB339" s="42"/>
      <c r="FC339" s="77"/>
      <c r="FD339" s="77"/>
      <c r="FE339" s="1"/>
      <c r="FF339" s="1"/>
      <c r="FG339" s="20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</row>
    <row r="340" spans="2:174" ht="13.9" customHeight="1" x14ac:dyDescent="0.2">
      <c r="B340" s="33"/>
      <c r="C340" s="127">
        <v>5400</v>
      </c>
      <c r="D340" s="233" t="s">
        <v>454</v>
      </c>
      <c r="E340" s="233"/>
      <c r="F340" s="220">
        <f>SUM(F341:F345)</f>
        <v>0</v>
      </c>
      <c r="G340" s="220">
        <f t="shared" ref="G340" si="1022">SUM(G341:G345)</f>
        <v>0</v>
      </c>
      <c r="H340" s="220">
        <f t="shared" ref="H340" si="1023">SUM(H341:H345)</f>
        <v>0</v>
      </c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1">
        <f t="shared" si="998"/>
        <v>0</v>
      </c>
      <c r="Y340" s="210">
        <f t="shared" si="999"/>
        <v>0</v>
      </c>
      <c r="Z340" s="212">
        <f t="shared" si="1000"/>
        <v>0</v>
      </c>
      <c r="AA340" s="26"/>
      <c r="AC340" s="27"/>
      <c r="AD340" s="130">
        <v>3110</v>
      </c>
      <c r="AE340" s="223" t="s">
        <v>0</v>
      </c>
      <c r="AF340" s="223"/>
      <c r="AG340" s="215">
        <v>0</v>
      </c>
      <c r="AH340" s="215">
        <v>0</v>
      </c>
      <c r="AI340" s="215">
        <v>0</v>
      </c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6">
        <f t="shared" si="862"/>
        <v>0</v>
      </c>
      <c r="AZ340" s="224">
        <f t="shared" si="863"/>
        <v>0</v>
      </c>
      <c r="BA340" s="226">
        <f t="shared" si="864"/>
        <v>0</v>
      </c>
      <c r="BB340" s="100"/>
      <c r="BD340" s="27"/>
      <c r="BE340" s="130" t="s">
        <v>522</v>
      </c>
      <c r="BF340" s="223" t="s">
        <v>480</v>
      </c>
      <c r="BG340" s="223"/>
      <c r="BH340" s="215">
        <v>0</v>
      </c>
      <c r="BI340" s="215">
        <v>0</v>
      </c>
      <c r="BJ340" s="215">
        <v>0</v>
      </c>
      <c r="BK340" s="215"/>
      <c r="BL340" s="215"/>
      <c r="BM340" s="215"/>
      <c r="BN340" s="215"/>
      <c r="BO340" s="215"/>
      <c r="BP340" s="215"/>
      <c r="BQ340" s="215"/>
      <c r="BR340" s="215"/>
      <c r="BS340" s="215"/>
      <c r="BT340" s="215"/>
      <c r="BU340" s="215"/>
      <c r="BV340" s="215"/>
      <c r="BW340" s="215"/>
      <c r="BX340" s="215"/>
      <c r="BY340" s="215"/>
      <c r="BZ340" s="216">
        <f t="shared" si="865"/>
        <v>0</v>
      </c>
      <c r="CA340" s="224">
        <f t="shared" si="866"/>
        <v>0</v>
      </c>
      <c r="CB340" s="226">
        <f t="shared" si="867"/>
        <v>0</v>
      </c>
      <c r="CC340" s="100"/>
      <c r="CE340" s="33"/>
      <c r="CF340" s="126"/>
      <c r="CG340" s="308" t="s">
        <v>42</v>
      </c>
      <c r="CH340" s="308"/>
      <c r="CI340" s="50">
        <f>+CI300</f>
        <v>0</v>
      </c>
      <c r="CJ340" s="50">
        <f t="shared" ref="CJ340:CK340" si="1024">+CJ300</f>
        <v>0</v>
      </c>
      <c r="CK340" s="50">
        <f t="shared" si="1024"/>
        <v>0</v>
      </c>
      <c r="CL340" s="143"/>
      <c r="CM340" s="308" t="s">
        <v>58</v>
      </c>
      <c r="CN340" s="308"/>
      <c r="CO340" s="50">
        <f>+CO300</f>
        <v>0</v>
      </c>
      <c r="CP340" s="50">
        <f t="shared" ref="CP340:CQ340" si="1025">+CP300</f>
        <v>0</v>
      </c>
      <c r="CQ340" s="50">
        <f t="shared" si="1025"/>
        <v>0</v>
      </c>
      <c r="CR340" s="86"/>
      <c r="CS340" s="26"/>
      <c r="CT340" s="1"/>
      <c r="CU340" s="27"/>
      <c r="CV340" s="130"/>
      <c r="CW340" s="201"/>
      <c r="CX340" s="201"/>
      <c r="CY340" s="72"/>
      <c r="CZ340" s="72"/>
      <c r="DA340" s="72"/>
      <c r="DB340" s="143"/>
      <c r="DC340" s="308" t="s">
        <v>156</v>
      </c>
      <c r="DD340" s="308"/>
      <c r="DE340" s="48">
        <f>+DE323</f>
        <v>0</v>
      </c>
      <c r="DF340" s="48">
        <f t="shared" ref="DF340:DG340" si="1026">+DF323</f>
        <v>0</v>
      </c>
      <c r="DG340" s="48">
        <f t="shared" si="1026"/>
        <v>0</v>
      </c>
      <c r="DH340" s="42"/>
      <c r="DI340" s="77"/>
      <c r="DJ340" s="1"/>
      <c r="DK340" s="27"/>
      <c r="DL340" s="130"/>
      <c r="DM340" s="201"/>
      <c r="DN340" s="201"/>
      <c r="DO340" s="72"/>
      <c r="DP340" s="72"/>
      <c r="DQ340" s="72"/>
      <c r="DR340" s="72"/>
      <c r="DS340" s="143"/>
      <c r="DT340" s="308"/>
      <c r="DU340" s="308"/>
      <c r="DV340" s="48"/>
      <c r="DW340" s="48"/>
      <c r="DX340" s="48"/>
      <c r="DY340" s="48"/>
      <c r="DZ340" s="42"/>
      <c r="EA340" s="77"/>
      <c r="EB340" s="1"/>
      <c r="EC340" s="27"/>
      <c r="ED340" s="130"/>
      <c r="EE340" s="278"/>
      <c r="EF340" s="278"/>
      <c r="EG340" s="72"/>
      <c r="EH340" s="72"/>
      <c r="EI340" s="143"/>
      <c r="EJ340" s="308"/>
      <c r="EK340" s="308"/>
      <c r="EL340" s="48"/>
      <c r="EM340" s="48"/>
      <c r="EN340" s="42"/>
      <c r="EO340" s="77"/>
      <c r="EP340" s="1"/>
      <c r="EQ340" s="27"/>
      <c r="ER340" s="130"/>
      <c r="ES340" s="278"/>
      <c r="ET340" s="278"/>
      <c r="EU340" s="72"/>
      <c r="EV340" s="72"/>
      <c r="EW340" s="143"/>
      <c r="EX340" s="308"/>
      <c r="EY340" s="308"/>
      <c r="EZ340" s="48"/>
      <c r="FA340" s="48"/>
      <c r="FB340" s="42"/>
      <c r="FC340" s="77"/>
      <c r="FD340" s="77"/>
      <c r="FE340" s="1"/>
      <c r="FF340" s="1"/>
      <c r="FG340" s="20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</row>
    <row r="341" spans="2:174" ht="13.9" customHeight="1" x14ac:dyDescent="0.2">
      <c r="B341" s="33"/>
      <c r="C341" s="126">
        <v>5410</v>
      </c>
      <c r="D341" s="234" t="s">
        <v>455</v>
      </c>
      <c r="E341" s="234"/>
      <c r="F341" s="215">
        <v>0</v>
      </c>
      <c r="G341" s="215">
        <v>0</v>
      </c>
      <c r="H341" s="215">
        <v>0</v>
      </c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6">
        <f t="shared" si="998"/>
        <v>0</v>
      </c>
      <c r="Y341" s="224">
        <f t="shared" si="999"/>
        <v>0</v>
      </c>
      <c r="Z341" s="226">
        <f t="shared" si="1000"/>
        <v>0</v>
      </c>
      <c r="AA341" s="26"/>
      <c r="AC341" s="27"/>
      <c r="AD341" s="130">
        <v>3120</v>
      </c>
      <c r="AE341" s="223" t="s">
        <v>503</v>
      </c>
      <c r="AF341" s="223"/>
      <c r="AG341" s="215">
        <v>0</v>
      </c>
      <c r="AH341" s="215">
        <v>0</v>
      </c>
      <c r="AI341" s="215">
        <v>0</v>
      </c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6">
        <f t="shared" si="862"/>
        <v>0</v>
      </c>
      <c r="AZ341" s="224">
        <f t="shared" si="863"/>
        <v>0</v>
      </c>
      <c r="BA341" s="226">
        <f t="shared" si="864"/>
        <v>0</v>
      </c>
      <c r="BB341" s="100"/>
      <c r="BD341" s="27"/>
      <c r="BE341" s="130"/>
      <c r="BF341" s="223" t="s">
        <v>523</v>
      </c>
      <c r="BG341" s="223"/>
      <c r="BH341" s="215">
        <v>0</v>
      </c>
      <c r="BI341" s="215">
        <v>0</v>
      </c>
      <c r="BJ341" s="215">
        <v>0</v>
      </c>
      <c r="BK341" s="215"/>
      <c r="BL341" s="215"/>
      <c r="BM341" s="215"/>
      <c r="BN341" s="215"/>
      <c r="BO341" s="215"/>
      <c r="BP341" s="215"/>
      <c r="BQ341" s="215"/>
      <c r="BR341" s="215"/>
      <c r="BS341" s="215"/>
      <c r="BT341" s="215"/>
      <c r="BU341" s="215"/>
      <c r="BV341" s="215"/>
      <c r="BW341" s="215"/>
      <c r="BX341" s="215"/>
      <c r="BY341" s="215"/>
      <c r="BZ341" s="216">
        <f t="shared" si="865"/>
        <v>0</v>
      </c>
      <c r="CA341" s="224">
        <f t="shared" si="866"/>
        <v>0</v>
      </c>
      <c r="CB341" s="226">
        <f t="shared" si="867"/>
        <v>0</v>
      </c>
      <c r="CC341" s="100"/>
      <c r="CE341" s="33"/>
      <c r="CF341" s="126"/>
      <c r="CG341" s="200"/>
      <c r="CH341" s="200"/>
      <c r="CI341" s="200"/>
      <c r="CJ341" s="200"/>
      <c r="CK341" s="200"/>
      <c r="CL341" s="143"/>
      <c r="CM341" s="198"/>
      <c r="CN341" s="198"/>
      <c r="CO341" s="52"/>
      <c r="CP341" s="52"/>
      <c r="CQ341" s="52"/>
      <c r="CR341" s="86"/>
      <c r="CS341" s="26"/>
      <c r="CT341" s="1"/>
      <c r="CU341" s="27"/>
      <c r="CV341" s="130"/>
      <c r="CW341" s="201"/>
      <c r="CX341" s="201"/>
      <c r="CY341" s="72"/>
      <c r="CZ341" s="72"/>
      <c r="DA341" s="72"/>
      <c r="DB341" s="143"/>
      <c r="DC341" s="314"/>
      <c r="DD341" s="314"/>
      <c r="DE341" s="52"/>
      <c r="DF341" s="52"/>
      <c r="DG341" s="52"/>
      <c r="DH341" s="42"/>
      <c r="DI341" s="77"/>
      <c r="DJ341" s="1"/>
      <c r="DK341" s="27"/>
      <c r="DL341" s="130"/>
      <c r="DM341" s="201"/>
      <c r="DN341" s="201"/>
      <c r="DO341" s="72"/>
      <c r="DP341" s="72"/>
      <c r="DQ341" s="72"/>
      <c r="DR341" s="72"/>
      <c r="DS341" s="143"/>
      <c r="DT341" s="314"/>
      <c r="DU341" s="314"/>
      <c r="DV341" s="52"/>
      <c r="DW341" s="52"/>
      <c r="DX341" s="52"/>
      <c r="DY341" s="52"/>
      <c r="DZ341" s="42"/>
      <c r="EA341" s="77"/>
      <c r="EB341" s="1"/>
      <c r="EC341" s="27"/>
      <c r="ED341" s="130"/>
      <c r="EE341" s="278"/>
      <c r="EF341" s="278"/>
      <c r="EG341" s="72"/>
      <c r="EH341" s="72"/>
      <c r="EI341" s="143"/>
      <c r="EJ341" s="314"/>
      <c r="EK341" s="314"/>
      <c r="EL341" s="52"/>
      <c r="EM341" s="52"/>
      <c r="EN341" s="42"/>
      <c r="EO341" s="77"/>
      <c r="EP341" s="1"/>
      <c r="EQ341" s="27"/>
      <c r="ER341" s="130"/>
      <c r="ES341" s="278"/>
      <c r="ET341" s="278"/>
      <c r="EU341" s="72"/>
      <c r="EV341" s="72"/>
      <c r="EW341" s="143"/>
      <c r="EX341" s="314"/>
      <c r="EY341" s="314"/>
      <c r="EZ341" s="52"/>
      <c r="FA341" s="52"/>
      <c r="FB341" s="42"/>
      <c r="FC341" s="77"/>
      <c r="FD341" s="77"/>
      <c r="FE341" s="1"/>
      <c r="FF341" s="1"/>
      <c r="FG341" s="20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</row>
    <row r="342" spans="2:174" ht="13.9" customHeight="1" x14ac:dyDescent="0.2">
      <c r="B342" s="33"/>
      <c r="C342" s="126">
        <v>5420</v>
      </c>
      <c r="D342" s="234" t="s">
        <v>456</v>
      </c>
      <c r="E342" s="234"/>
      <c r="F342" s="224">
        <v>0</v>
      </c>
      <c r="G342" s="224">
        <v>0</v>
      </c>
      <c r="H342" s="224">
        <v>0</v>
      </c>
      <c r="I342" s="219"/>
      <c r="J342" s="219"/>
      <c r="K342" s="219"/>
      <c r="L342" s="219"/>
      <c r="M342" s="219"/>
      <c r="N342" s="219"/>
      <c r="O342" s="219"/>
      <c r="P342" s="219"/>
      <c r="Q342" s="219"/>
      <c r="R342" s="219"/>
      <c r="S342" s="219"/>
      <c r="T342" s="219"/>
      <c r="U342" s="219"/>
      <c r="V342" s="219"/>
      <c r="W342" s="219"/>
      <c r="X342" s="216">
        <f t="shared" si="998"/>
        <v>0</v>
      </c>
      <c r="Y342" s="224">
        <f t="shared" si="999"/>
        <v>0</v>
      </c>
      <c r="Z342" s="226">
        <f t="shared" si="1000"/>
        <v>0</v>
      </c>
      <c r="AA342" s="26"/>
      <c r="AC342" s="27"/>
      <c r="AD342" s="130">
        <v>3130</v>
      </c>
      <c r="AE342" s="223" t="s">
        <v>504</v>
      </c>
      <c r="AF342" s="223"/>
      <c r="AG342" s="215">
        <v>0</v>
      </c>
      <c r="AH342" s="215">
        <v>0</v>
      </c>
      <c r="AI342" s="215">
        <v>0</v>
      </c>
      <c r="AJ342" s="215"/>
      <c r="AK342" s="215"/>
      <c r="AL342" s="215"/>
      <c r="AM342" s="224"/>
      <c r="AN342" s="224"/>
      <c r="AO342" s="224"/>
      <c r="AP342" s="224"/>
      <c r="AQ342" s="224"/>
      <c r="AR342" s="224"/>
      <c r="AS342" s="224"/>
      <c r="AT342" s="224"/>
      <c r="AU342" s="224"/>
      <c r="AV342" s="224"/>
      <c r="AW342" s="224"/>
      <c r="AX342" s="224"/>
      <c r="AY342" s="216">
        <f t="shared" si="862"/>
        <v>0</v>
      </c>
      <c r="AZ342" s="224">
        <f t="shared" si="863"/>
        <v>0</v>
      </c>
      <c r="BA342" s="226">
        <f t="shared" si="864"/>
        <v>0</v>
      </c>
      <c r="BB342" s="100"/>
      <c r="BD342" s="27"/>
      <c r="BE342" s="131"/>
      <c r="BF342" s="232" t="s">
        <v>524</v>
      </c>
      <c r="BG342" s="232"/>
      <c r="BH342" s="220">
        <f>+BH334-BH338</f>
        <v>0</v>
      </c>
      <c r="BI342" s="220">
        <f t="shared" ref="BI342:BJ342" si="1027">+BI334-BI338</f>
        <v>0</v>
      </c>
      <c r="BJ342" s="220">
        <f t="shared" si="1027"/>
        <v>0</v>
      </c>
      <c r="BK342" s="220"/>
      <c r="BL342" s="220"/>
      <c r="BM342" s="22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  <c r="BZ342" s="221">
        <f t="shared" si="865"/>
        <v>0</v>
      </c>
      <c r="CA342" s="210">
        <f t="shared" si="866"/>
        <v>0</v>
      </c>
      <c r="CB342" s="212">
        <f t="shared" si="867"/>
        <v>0</v>
      </c>
      <c r="CC342" s="100"/>
      <c r="CE342" s="33"/>
      <c r="CF342" s="126"/>
      <c r="CG342" s="200"/>
      <c r="CH342" s="200"/>
      <c r="CI342" s="200"/>
      <c r="CJ342" s="200"/>
      <c r="CK342" s="200"/>
      <c r="CL342" s="143"/>
      <c r="CM342" s="320" t="s">
        <v>59</v>
      </c>
      <c r="CN342" s="320"/>
      <c r="CO342" s="50">
        <f>CI300-CO300</f>
        <v>0</v>
      </c>
      <c r="CP342" s="50">
        <f t="shared" ref="CP342" si="1028">CJ300-CP300</f>
        <v>0</v>
      </c>
      <c r="CQ342" s="50">
        <f t="shared" ref="CQ342" si="1029">CK300-CQ300</f>
        <v>0</v>
      </c>
      <c r="CR342" s="86"/>
      <c r="CS342" s="26"/>
      <c r="CT342" s="1"/>
      <c r="CU342" s="27"/>
      <c r="CV342" s="130"/>
      <c r="CW342" s="308" t="s">
        <v>200</v>
      </c>
      <c r="CX342" s="308"/>
      <c r="CY342" s="48">
        <f>+CY300</f>
        <v>0</v>
      </c>
      <c r="CZ342" s="48">
        <f t="shared" ref="CZ342:DA342" si="1030">+CZ300</f>
        <v>0</v>
      </c>
      <c r="DA342" s="48">
        <f t="shared" si="1030"/>
        <v>0</v>
      </c>
      <c r="DB342" s="143"/>
      <c r="DC342" s="308" t="s">
        <v>157</v>
      </c>
      <c r="DD342" s="308"/>
      <c r="DE342" s="48">
        <f>DE300+DE323</f>
        <v>0</v>
      </c>
      <c r="DF342" s="48">
        <f t="shared" ref="DF342:DG342" si="1031">DF300+DF323</f>
        <v>0</v>
      </c>
      <c r="DG342" s="48">
        <f t="shared" si="1031"/>
        <v>0</v>
      </c>
      <c r="DH342" s="42"/>
      <c r="DI342" s="77"/>
      <c r="DJ342" s="1"/>
      <c r="DK342" s="27"/>
      <c r="DL342" s="130"/>
      <c r="DM342" s="308"/>
      <c r="DN342" s="308"/>
      <c r="DO342" s="48"/>
      <c r="DP342" s="48"/>
      <c r="DQ342" s="48"/>
      <c r="DR342" s="48"/>
      <c r="DS342" s="143"/>
      <c r="DT342" s="308"/>
      <c r="DU342" s="308"/>
      <c r="DV342" s="48"/>
      <c r="DW342" s="48"/>
      <c r="DX342" s="48"/>
      <c r="DY342" s="48"/>
      <c r="DZ342" s="42"/>
      <c r="EA342" s="77"/>
      <c r="EB342" s="1"/>
      <c r="EC342" s="27"/>
      <c r="ED342" s="130"/>
      <c r="EE342" s="308"/>
      <c r="EF342" s="308"/>
      <c r="EG342" s="48"/>
      <c r="EH342" s="48"/>
      <c r="EI342" s="143"/>
      <c r="EJ342" s="308"/>
      <c r="EK342" s="308"/>
      <c r="EL342" s="48"/>
      <c r="EM342" s="48"/>
      <c r="EN342" s="42"/>
      <c r="EO342" s="77"/>
      <c r="EP342" s="1"/>
      <c r="EQ342" s="27"/>
      <c r="ER342" s="130"/>
      <c r="ES342" s="308"/>
      <c r="ET342" s="308"/>
      <c r="EU342" s="48"/>
      <c r="EV342" s="48"/>
      <c r="EW342" s="143"/>
      <c r="EX342" s="308"/>
      <c r="EY342" s="308"/>
      <c r="EZ342" s="48"/>
      <c r="FA342" s="48"/>
      <c r="FB342" s="42"/>
      <c r="FC342" s="77"/>
      <c r="FD342" s="77"/>
      <c r="FE342" s="1"/>
      <c r="FF342" s="1"/>
      <c r="FG342" s="20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</row>
    <row r="343" spans="2:174" ht="13.9" customHeight="1" x14ac:dyDescent="0.2">
      <c r="B343" s="33"/>
      <c r="C343" s="126">
        <v>5430</v>
      </c>
      <c r="D343" s="234" t="s">
        <v>457</v>
      </c>
      <c r="E343" s="234"/>
      <c r="F343" s="224">
        <v>0</v>
      </c>
      <c r="G343" s="224">
        <v>0</v>
      </c>
      <c r="H343" s="224">
        <v>0</v>
      </c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16">
        <f t="shared" si="998"/>
        <v>0</v>
      </c>
      <c r="Y343" s="224">
        <f t="shared" si="999"/>
        <v>0</v>
      </c>
      <c r="Z343" s="226">
        <f t="shared" si="1000"/>
        <v>0</v>
      </c>
      <c r="AA343" s="26"/>
      <c r="AC343" s="27"/>
      <c r="AD343" s="131">
        <v>3200</v>
      </c>
      <c r="AE343" s="232" t="s">
        <v>505</v>
      </c>
      <c r="AF343" s="232"/>
      <c r="AG343" s="220">
        <f>SUM(AG344:AG348)</f>
        <v>0</v>
      </c>
      <c r="AH343" s="220">
        <f t="shared" ref="AH343" si="1032">SUM(AH344:AH348)</f>
        <v>0</v>
      </c>
      <c r="AI343" s="220">
        <f t="shared" ref="AI343" si="1033">SUM(AI344:AI348)</f>
        <v>0</v>
      </c>
      <c r="AJ343" s="220"/>
      <c r="AK343" s="220"/>
      <c r="AL343" s="22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21">
        <f t="shared" si="862"/>
        <v>0</v>
      </c>
      <c r="AZ343" s="210">
        <f t="shared" si="863"/>
        <v>0</v>
      </c>
      <c r="BA343" s="212">
        <f t="shared" si="864"/>
        <v>0</v>
      </c>
      <c r="BB343" s="100"/>
      <c r="BD343" s="27"/>
      <c r="BE343" s="131"/>
      <c r="BF343" s="232" t="s">
        <v>525</v>
      </c>
      <c r="BG343" s="232"/>
      <c r="BH343" s="220"/>
      <c r="BI343" s="220"/>
      <c r="BJ343" s="220"/>
      <c r="BK343" s="220"/>
      <c r="BL343" s="220"/>
      <c r="BM343" s="22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  <c r="BZ343" s="221">
        <f t="shared" si="865"/>
        <v>0</v>
      </c>
      <c r="CA343" s="210">
        <f t="shared" si="866"/>
        <v>0</v>
      </c>
      <c r="CB343" s="212">
        <f t="shared" si="867"/>
        <v>0</v>
      </c>
      <c r="CC343" s="100"/>
      <c r="CE343" s="33"/>
      <c r="CF343" s="128"/>
      <c r="CG343" s="11"/>
      <c r="CH343" s="11"/>
      <c r="CI343" s="11"/>
      <c r="CJ343" s="11"/>
      <c r="CK343" s="11"/>
      <c r="CL343" s="145"/>
      <c r="CM343" s="87"/>
      <c r="CN343" s="87"/>
      <c r="CO343" s="11"/>
      <c r="CP343" s="11"/>
      <c r="CQ343" s="11"/>
      <c r="CR343" s="59"/>
      <c r="CS343" s="26"/>
      <c r="CT343" s="1"/>
      <c r="CU343" s="27"/>
      <c r="CV343" s="132"/>
      <c r="CW343" s="16"/>
      <c r="CX343" s="16"/>
      <c r="CY343" s="16"/>
      <c r="CZ343" s="16"/>
      <c r="DA343" s="16"/>
      <c r="DB343" s="150"/>
      <c r="DC343" s="16"/>
      <c r="DD343" s="16"/>
      <c r="DE343" s="16"/>
      <c r="DF343" s="16"/>
      <c r="DG343" s="16"/>
      <c r="DH343" s="59"/>
      <c r="DI343" s="77"/>
      <c r="DJ343" s="1"/>
      <c r="DK343" s="27"/>
      <c r="DL343" s="132"/>
      <c r="DM343" s="16"/>
      <c r="DN343" s="16"/>
      <c r="DO343" s="16"/>
      <c r="DP343" s="16"/>
      <c r="DQ343" s="16"/>
      <c r="DR343" s="16"/>
      <c r="DS343" s="150"/>
      <c r="DT343" s="16"/>
      <c r="DU343" s="16"/>
      <c r="DV343" s="16"/>
      <c r="DW343" s="16"/>
      <c r="DX343" s="16"/>
      <c r="DY343" s="16"/>
      <c r="DZ343" s="59"/>
      <c r="EA343" s="77"/>
      <c r="EB343" s="1"/>
      <c r="EC343" s="27"/>
      <c r="ED343" s="132"/>
      <c r="EE343" s="16"/>
      <c r="EF343" s="16"/>
      <c r="EG343" s="16"/>
      <c r="EH343" s="16"/>
      <c r="EI343" s="150"/>
      <c r="EJ343" s="16"/>
      <c r="EK343" s="16"/>
      <c r="EL343" s="16"/>
      <c r="EM343" s="16"/>
      <c r="EN343" s="59"/>
      <c r="EO343" s="77"/>
      <c r="EP343" s="1"/>
      <c r="EQ343" s="27"/>
      <c r="ER343" s="132"/>
      <c r="ES343" s="16"/>
      <c r="ET343" s="16"/>
      <c r="EU343" s="16"/>
      <c r="EV343" s="16"/>
      <c r="EW343" s="150"/>
      <c r="EX343" s="16"/>
      <c r="EY343" s="16"/>
      <c r="EZ343" s="16"/>
      <c r="FA343" s="16"/>
      <c r="FB343" s="59"/>
      <c r="FC343" s="77"/>
      <c r="FD343" s="77"/>
      <c r="FE343" s="1"/>
      <c r="FF343" s="1"/>
      <c r="FG343" s="20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</row>
    <row r="344" spans="2:174" ht="13.9" customHeight="1" x14ac:dyDescent="0.2">
      <c r="B344" s="33"/>
      <c r="C344" s="126">
        <v>5440</v>
      </c>
      <c r="D344" s="234" t="s">
        <v>458</v>
      </c>
      <c r="E344" s="234"/>
      <c r="F344" s="215">
        <v>0</v>
      </c>
      <c r="G344" s="215">
        <v>0</v>
      </c>
      <c r="H344" s="215">
        <v>0</v>
      </c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6">
        <f t="shared" si="998"/>
        <v>0</v>
      </c>
      <c r="Y344" s="224">
        <f t="shared" si="999"/>
        <v>0</v>
      </c>
      <c r="Z344" s="226">
        <f t="shared" si="1000"/>
        <v>0</v>
      </c>
      <c r="AA344" s="39"/>
      <c r="AC344" s="27"/>
      <c r="AD344" s="130">
        <v>3210</v>
      </c>
      <c r="AE344" s="223" t="s">
        <v>506</v>
      </c>
      <c r="AF344" s="223"/>
      <c r="AG344" s="245">
        <v>0</v>
      </c>
      <c r="AH344" s="245">
        <v>0</v>
      </c>
      <c r="AI344" s="245">
        <v>0</v>
      </c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6">
        <f t="shared" si="862"/>
        <v>0</v>
      </c>
      <c r="AZ344" s="224">
        <f t="shared" si="863"/>
        <v>0</v>
      </c>
      <c r="BA344" s="226">
        <f t="shared" si="864"/>
        <v>0</v>
      </c>
      <c r="BB344" s="100"/>
      <c r="BD344" s="27"/>
      <c r="BE344" s="131"/>
      <c r="BF344" s="232" t="s">
        <v>514</v>
      </c>
      <c r="BG344" s="232"/>
      <c r="BH344" s="220">
        <f>+BH345+BH348</f>
        <v>0</v>
      </c>
      <c r="BI344" s="220">
        <f t="shared" ref="BI344" si="1034">+BI345+BI348</f>
        <v>0</v>
      </c>
      <c r="BJ344" s="220">
        <f t="shared" ref="BJ344" si="1035">+BJ345+BJ348</f>
        <v>0</v>
      </c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  <c r="BZ344" s="221">
        <f t="shared" si="865"/>
        <v>0</v>
      </c>
      <c r="CA344" s="210">
        <f t="shared" si="866"/>
        <v>0</v>
      </c>
      <c r="CB344" s="212">
        <f t="shared" si="867"/>
        <v>0</v>
      </c>
      <c r="CC344" s="100"/>
      <c r="CE344" s="33"/>
      <c r="CF344" s="120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26"/>
      <c r="CT344" s="1"/>
      <c r="CU344" s="27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0"/>
      <c r="DF344" s="120"/>
      <c r="DG344" s="7"/>
      <c r="DH344" s="8"/>
      <c r="DI344" s="77"/>
      <c r="DJ344" s="1"/>
      <c r="DK344" s="27"/>
      <c r="DL344" s="120"/>
      <c r="DM344" s="120"/>
      <c r="DN344" s="120"/>
      <c r="DO344" s="120"/>
      <c r="DP344" s="120"/>
      <c r="DQ344" s="120"/>
      <c r="DR344" s="120"/>
      <c r="DS344" s="120"/>
      <c r="DT344" s="120"/>
      <c r="DU344" s="120"/>
      <c r="DV344" s="120"/>
      <c r="DW344" s="7"/>
      <c r="DX344" s="7"/>
      <c r="DY344" s="7"/>
      <c r="DZ344" s="8"/>
      <c r="EA344" s="77"/>
      <c r="EB344" s="1"/>
      <c r="EC344" s="27"/>
      <c r="ED344" s="120"/>
      <c r="EE344" s="120"/>
      <c r="EF344" s="120"/>
      <c r="EG344" s="120"/>
      <c r="EH344" s="120"/>
      <c r="EI344" s="120"/>
      <c r="EJ344" s="120"/>
      <c r="EK344" s="120"/>
      <c r="EL344" s="120"/>
      <c r="EM344" s="120"/>
      <c r="EN344" s="8"/>
      <c r="EO344" s="77"/>
      <c r="EP344" s="1"/>
      <c r="EQ344" s="27"/>
      <c r="ER344" s="120"/>
      <c r="ES344" s="120"/>
      <c r="ET344" s="120"/>
      <c r="EU344" s="120"/>
      <c r="EV344" s="120"/>
      <c r="EW344" s="120"/>
      <c r="EX344" s="120"/>
      <c r="EY344" s="120"/>
      <c r="EZ344" s="120"/>
      <c r="FA344" s="120"/>
      <c r="FB344" s="8"/>
      <c r="FC344" s="77"/>
      <c r="FD344" s="77"/>
      <c r="FE344" s="1"/>
      <c r="FF344" s="1"/>
      <c r="FG344" s="20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</row>
    <row r="345" spans="2:174" ht="13.9" customHeight="1" thickBot="1" x14ac:dyDescent="0.25">
      <c r="B345" s="33"/>
      <c r="C345" s="126">
        <v>5450</v>
      </c>
      <c r="D345" s="234" t="s">
        <v>459</v>
      </c>
      <c r="E345" s="234"/>
      <c r="F345" s="215">
        <v>0</v>
      </c>
      <c r="G345" s="215">
        <v>0</v>
      </c>
      <c r="H345" s="215">
        <v>0</v>
      </c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6">
        <f t="shared" si="998"/>
        <v>0</v>
      </c>
      <c r="Y345" s="224">
        <f t="shared" si="999"/>
        <v>0</v>
      </c>
      <c r="Z345" s="226">
        <f t="shared" si="1000"/>
        <v>0</v>
      </c>
      <c r="AA345" s="26"/>
      <c r="AC345" s="27"/>
      <c r="AD345" s="130">
        <v>3220</v>
      </c>
      <c r="AE345" s="223" t="s">
        <v>507</v>
      </c>
      <c r="AF345" s="223"/>
      <c r="AG345" s="245">
        <v>0</v>
      </c>
      <c r="AH345" s="245">
        <v>0</v>
      </c>
      <c r="AI345" s="245">
        <v>0</v>
      </c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6">
        <f t="shared" si="862"/>
        <v>0</v>
      </c>
      <c r="AZ345" s="224">
        <f t="shared" si="863"/>
        <v>0</v>
      </c>
      <c r="BA345" s="226">
        <f t="shared" si="864"/>
        <v>0</v>
      </c>
      <c r="BB345" s="100"/>
      <c r="BD345" s="27"/>
      <c r="BE345" s="130"/>
      <c r="BF345" s="223" t="s">
        <v>211</v>
      </c>
      <c r="BG345" s="223"/>
      <c r="BH345" s="215">
        <f>+BH346+BH347</f>
        <v>0</v>
      </c>
      <c r="BI345" s="215">
        <f t="shared" ref="BI345" si="1036">+BI346+BI347</f>
        <v>0</v>
      </c>
      <c r="BJ345" s="215">
        <f t="shared" ref="BJ345" si="1037">+BJ346+BJ347</f>
        <v>0</v>
      </c>
      <c r="BK345" s="215"/>
      <c r="BL345" s="215"/>
      <c r="BM345" s="215"/>
      <c r="BN345" s="215"/>
      <c r="BO345" s="215"/>
      <c r="BP345" s="215"/>
      <c r="BQ345" s="215"/>
      <c r="BR345" s="215"/>
      <c r="BS345" s="215"/>
      <c r="BT345" s="215"/>
      <c r="BU345" s="215"/>
      <c r="BV345" s="215"/>
      <c r="BW345" s="215"/>
      <c r="BX345" s="215"/>
      <c r="BY345" s="215"/>
      <c r="BZ345" s="216">
        <f t="shared" si="865"/>
        <v>0</v>
      </c>
      <c r="CA345" s="224">
        <f t="shared" si="866"/>
        <v>0</v>
      </c>
      <c r="CB345" s="226">
        <f t="shared" si="867"/>
        <v>0</v>
      </c>
      <c r="CC345" s="100"/>
      <c r="CE345" s="88"/>
      <c r="CF345" s="129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79"/>
      <c r="CR345" s="64"/>
      <c r="CS345" s="65"/>
      <c r="CT345" s="1"/>
      <c r="CU345" s="63"/>
      <c r="CV345" s="129"/>
      <c r="CW345" s="129"/>
      <c r="CX345" s="129"/>
      <c r="CY345" s="129"/>
      <c r="CZ345" s="129"/>
      <c r="DA345" s="129"/>
      <c r="DB345" s="129"/>
      <c r="DC345" s="129"/>
      <c r="DD345" s="129"/>
      <c r="DE345" s="129"/>
      <c r="DF345" s="129"/>
      <c r="DG345" s="79"/>
      <c r="DH345" s="64"/>
      <c r="DI345" s="172"/>
      <c r="DJ345" s="1"/>
      <c r="DK345" s="63"/>
      <c r="DL345" s="129"/>
      <c r="DM345" s="129"/>
      <c r="DN345" s="129"/>
      <c r="DO345" s="129"/>
      <c r="DP345" s="129"/>
      <c r="DQ345" s="129"/>
      <c r="DR345" s="129"/>
      <c r="DS345" s="129"/>
      <c r="DT345" s="129"/>
      <c r="DU345" s="129"/>
      <c r="DV345" s="129"/>
      <c r="DW345" s="79"/>
      <c r="DX345" s="79"/>
      <c r="DY345" s="79"/>
      <c r="DZ345" s="64"/>
      <c r="EA345" s="172"/>
      <c r="EB345" s="1"/>
      <c r="EC345" s="63"/>
      <c r="ED345" s="129"/>
      <c r="EE345" s="129"/>
      <c r="EF345" s="129"/>
      <c r="EG345" s="129"/>
      <c r="EH345" s="129"/>
      <c r="EI345" s="129"/>
      <c r="EJ345" s="129"/>
      <c r="EK345" s="129"/>
      <c r="EL345" s="129"/>
      <c r="EM345" s="129"/>
      <c r="EN345" s="64"/>
      <c r="EO345" s="172"/>
      <c r="EP345" s="1"/>
      <c r="EQ345" s="63"/>
      <c r="ER345" s="129"/>
      <c r="ES345" s="129"/>
      <c r="ET345" s="129"/>
      <c r="EU345" s="129"/>
      <c r="EV345" s="129"/>
      <c r="EW345" s="129"/>
      <c r="EX345" s="129"/>
      <c r="EY345" s="129"/>
      <c r="EZ345" s="129"/>
      <c r="FA345" s="129"/>
      <c r="FB345" s="64"/>
      <c r="FC345" s="172"/>
      <c r="FD345" s="172"/>
      <c r="FE345" s="1"/>
      <c r="FF345" s="1"/>
      <c r="FG345" s="20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</row>
    <row r="346" spans="2:174" ht="13.9" customHeight="1" x14ac:dyDescent="0.2">
      <c r="B346" s="33"/>
      <c r="C346" s="127">
        <v>5500</v>
      </c>
      <c r="D346" s="233" t="s">
        <v>460</v>
      </c>
      <c r="E346" s="233"/>
      <c r="F346" s="220">
        <f>SUM(F347:F352)</f>
        <v>0</v>
      </c>
      <c r="G346" s="220">
        <f t="shared" ref="G346" si="1038">SUM(G347:G352)</f>
        <v>0</v>
      </c>
      <c r="H346" s="220">
        <f t="shared" ref="H346" si="1039">SUM(H347:H352)</f>
        <v>0</v>
      </c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1">
        <f t="shared" si="998"/>
        <v>0</v>
      </c>
      <c r="Y346" s="210">
        <f t="shared" si="999"/>
        <v>0</v>
      </c>
      <c r="Z346" s="212">
        <f t="shared" si="1000"/>
        <v>0</v>
      </c>
      <c r="AA346" s="46"/>
      <c r="AC346" s="27"/>
      <c r="AD346" s="130">
        <v>3230</v>
      </c>
      <c r="AE346" s="223" t="s">
        <v>150</v>
      </c>
      <c r="AF346" s="223"/>
      <c r="AG346" s="245">
        <v>0</v>
      </c>
      <c r="AH346" s="245">
        <v>0</v>
      </c>
      <c r="AI346" s="245">
        <v>0</v>
      </c>
      <c r="AJ346" s="245"/>
      <c r="AK346" s="245"/>
      <c r="AL346" s="24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6">
        <f t="shared" si="862"/>
        <v>0</v>
      </c>
      <c r="AZ346" s="224">
        <f t="shared" si="863"/>
        <v>0</v>
      </c>
      <c r="BA346" s="226">
        <f t="shared" si="864"/>
        <v>0</v>
      </c>
      <c r="BB346" s="100"/>
      <c r="BD346" s="27"/>
      <c r="BE346" s="130">
        <v>2233</v>
      </c>
      <c r="BF346" s="223" t="s">
        <v>526</v>
      </c>
      <c r="BG346" s="223"/>
      <c r="BH346" s="245">
        <v>0</v>
      </c>
      <c r="BI346" s="245">
        <v>0</v>
      </c>
      <c r="BJ346" s="245">
        <v>0</v>
      </c>
      <c r="BK346" s="245"/>
      <c r="BL346" s="245"/>
      <c r="BM346" s="245"/>
      <c r="BN346" s="215"/>
      <c r="BO346" s="215"/>
      <c r="BP346" s="215"/>
      <c r="BQ346" s="215"/>
      <c r="BR346" s="215"/>
      <c r="BS346" s="215"/>
      <c r="BT346" s="215"/>
      <c r="BU346" s="215"/>
      <c r="BV346" s="215"/>
      <c r="BW346" s="215"/>
      <c r="BX346" s="215"/>
      <c r="BY346" s="215"/>
      <c r="BZ346" s="216">
        <f t="shared" si="865"/>
        <v>0</v>
      </c>
      <c r="CA346" s="224">
        <f t="shared" si="866"/>
        <v>0</v>
      </c>
      <c r="CB346" s="226">
        <f t="shared" si="867"/>
        <v>0</v>
      </c>
      <c r="CC346" s="100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75">
        <f>+CY342-DE342</f>
        <v>0</v>
      </c>
      <c r="DF346" s="175">
        <f t="shared" ref="DF346" si="1040">+CZ342-DF342</f>
        <v>0</v>
      </c>
      <c r="DG346" s="175">
        <f t="shared" ref="DG346" si="1041">+DA342-DG342</f>
        <v>0</v>
      </c>
      <c r="DH346" s="1"/>
      <c r="DI346" s="1"/>
      <c r="DJ346" s="1"/>
      <c r="DK346" s="1"/>
      <c r="DL346" s="20"/>
      <c r="DM346" s="1"/>
      <c r="DN346" s="1"/>
      <c r="DO346" s="1"/>
      <c r="DP346" s="1"/>
      <c r="DQ346" s="1"/>
      <c r="DR346" s="1"/>
      <c r="DS346" s="20"/>
      <c r="DT346" s="1"/>
      <c r="DU346" s="1"/>
      <c r="DV346" s="175">
        <f>+DO300-DP300+DV300-DW300+DV323-DW323</f>
        <v>0</v>
      </c>
      <c r="DW346" s="175"/>
      <c r="DX346" s="175">
        <f>+DQ300-DR300+DX300-DY300+DX323-DY323</f>
        <v>0</v>
      </c>
      <c r="DY346" s="175"/>
      <c r="DZ346" s="1"/>
      <c r="EA346" s="1"/>
      <c r="EB346" s="1"/>
      <c r="EC346" s="1"/>
      <c r="ED346" s="20"/>
      <c r="EE346" s="1"/>
      <c r="EF346" s="1"/>
      <c r="EG346" s="70">
        <f>+EG337-CO329-CO342-CO338</f>
        <v>0</v>
      </c>
      <c r="EH346" s="70">
        <f>+EH337-CP329-CP342-CP338</f>
        <v>0</v>
      </c>
      <c r="EI346" s="20"/>
      <c r="EJ346" s="1"/>
      <c r="EK346" s="1"/>
      <c r="EL346" s="70">
        <f>+EL337-EL336-EL332</f>
        <v>0</v>
      </c>
      <c r="EM346" s="70">
        <f>+EM337-EM336-EM332</f>
        <v>0</v>
      </c>
      <c r="EN346" s="1"/>
      <c r="EO346" s="1"/>
      <c r="EP346" s="1"/>
      <c r="EQ346" s="1"/>
      <c r="ER346" s="20"/>
      <c r="ES346" s="1"/>
      <c r="ET346" s="1"/>
      <c r="EU346" s="175">
        <f>+EU337-CO329-CO342-CO338</f>
        <v>0</v>
      </c>
      <c r="EV346" s="175">
        <f>+EV337-CP329-CP342-CP338</f>
        <v>0</v>
      </c>
      <c r="EW346" s="20"/>
      <c r="EX346" s="1"/>
      <c r="EY346" s="1"/>
      <c r="EZ346" s="252">
        <f>+EZ337-EZ336-EZ332</f>
        <v>0</v>
      </c>
      <c r="FA346" s="252">
        <f>+FA337-FA336-FA332</f>
        <v>0</v>
      </c>
      <c r="FB346" s="1"/>
      <c r="FC346" s="1"/>
      <c r="FD346" s="1"/>
      <c r="FE346" s="1"/>
      <c r="FF346" s="1"/>
      <c r="FG346" s="20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</row>
    <row r="347" spans="2:174" ht="13.9" customHeight="1" x14ac:dyDescent="0.2">
      <c r="B347" s="33"/>
      <c r="C347" s="126">
        <v>5510</v>
      </c>
      <c r="D347" s="234" t="s">
        <v>461</v>
      </c>
      <c r="E347" s="234"/>
      <c r="F347" s="224">
        <v>0</v>
      </c>
      <c r="G347" s="224">
        <v>0</v>
      </c>
      <c r="H347" s="224">
        <v>0</v>
      </c>
      <c r="I347" s="219"/>
      <c r="J347" s="219"/>
      <c r="K347" s="219"/>
      <c r="L347" s="219"/>
      <c r="M347" s="219"/>
      <c r="N347" s="219"/>
      <c r="O347" s="219"/>
      <c r="P347" s="219"/>
      <c r="Q347" s="219"/>
      <c r="R347" s="219"/>
      <c r="S347" s="219"/>
      <c r="T347" s="219"/>
      <c r="U347" s="219"/>
      <c r="V347" s="219"/>
      <c r="W347" s="219"/>
      <c r="X347" s="216">
        <f t="shared" si="998"/>
        <v>0</v>
      </c>
      <c r="Y347" s="224">
        <f t="shared" si="999"/>
        <v>0</v>
      </c>
      <c r="Z347" s="226">
        <f t="shared" si="1000"/>
        <v>0</v>
      </c>
      <c r="AA347" s="26"/>
      <c r="AC347" s="27"/>
      <c r="AD347" s="130">
        <v>3240</v>
      </c>
      <c r="AE347" s="247" t="s">
        <v>151</v>
      </c>
      <c r="AF347" s="247"/>
      <c r="AG347" s="245">
        <v>0</v>
      </c>
      <c r="AH347" s="245">
        <v>0</v>
      </c>
      <c r="AI347" s="245">
        <v>0</v>
      </c>
      <c r="AJ347" s="240"/>
      <c r="AK347" s="240"/>
      <c r="AL347" s="240"/>
      <c r="AM347" s="224"/>
      <c r="AN347" s="224"/>
      <c r="AO347" s="224"/>
      <c r="AP347" s="224"/>
      <c r="AQ347" s="224"/>
      <c r="AR347" s="224"/>
      <c r="AS347" s="224"/>
      <c r="AT347" s="224"/>
      <c r="AU347" s="224"/>
      <c r="AV347" s="224"/>
      <c r="AW347" s="224"/>
      <c r="AX347" s="224"/>
      <c r="AY347" s="216">
        <f t="shared" si="862"/>
        <v>0</v>
      </c>
      <c r="AZ347" s="224">
        <f t="shared" si="863"/>
        <v>0</v>
      </c>
      <c r="BA347" s="226">
        <f t="shared" si="864"/>
        <v>0</v>
      </c>
      <c r="BB347" s="100"/>
      <c r="BD347" s="27"/>
      <c r="BE347" s="130">
        <v>2234</v>
      </c>
      <c r="BF347" s="247" t="s">
        <v>527</v>
      </c>
      <c r="BG347" s="247"/>
      <c r="BH347" s="245">
        <v>0</v>
      </c>
      <c r="BI347" s="245">
        <v>0</v>
      </c>
      <c r="BJ347" s="245">
        <v>0</v>
      </c>
      <c r="BK347" s="240"/>
      <c r="BL347" s="240"/>
      <c r="BM347" s="240"/>
      <c r="BN347" s="224"/>
      <c r="BO347" s="224"/>
      <c r="BP347" s="224"/>
      <c r="BQ347" s="224"/>
      <c r="BR347" s="224"/>
      <c r="BS347" s="224"/>
      <c r="BT347" s="224"/>
      <c r="BU347" s="224"/>
      <c r="BV347" s="224"/>
      <c r="BW347" s="224"/>
      <c r="BX347" s="224"/>
      <c r="BY347" s="224"/>
      <c r="BZ347" s="216">
        <f t="shared" si="865"/>
        <v>0</v>
      </c>
      <c r="CA347" s="224">
        <f t="shared" si="866"/>
        <v>0</v>
      </c>
      <c r="CB347" s="226">
        <f t="shared" si="867"/>
        <v>0</v>
      </c>
      <c r="CC347" s="100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20"/>
      <c r="DM347" s="1"/>
      <c r="DN347" s="1"/>
      <c r="DO347" s="1"/>
      <c r="DP347" s="1"/>
      <c r="DQ347" s="1"/>
      <c r="DR347" s="1"/>
      <c r="DS347" s="20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20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</row>
    <row r="348" spans="2:174" ht="13.9" customHeight="1" x14ac:dyDescent="0.2">
      <c r="B348" s="33"/>
      <c r="C348" s="126">
        <v>5520</v>
      </c>
      <c r="D348" s="234" t="s">
        <v>51</v>
      </c>
      <c r="E348" s="234"/>
      <c r="F348" s="224">
        <v>0</v>
      </c>
      <c r="G348" s="224">
        <v>0</v>
      </c>
      <c r="H348" s="224">
        <v>0</v>
      </c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16">
        <f t="shared" si="998"/>
        <v>0</v>
      </c>
      <c r="Y348" s="224">
        <f t="shared" si="999"/>
        <v>0</v>
      </c>
      <c r="Z348" s="226">
        <f t="shared" si="1000"/>
        <v>0</v>
      </c>
      <c r="AA348" s="26"/>
      <c r="AC348" s="27"/>
      <c r="AD348" s="130">
        <v>3250</v>
      </c>
      <c r="AE348" s="223" t="s">
        <v>508</v>
      </c>
      <c r="AF348" s="223"/>
      <c r="AG348" s="245">
        <v>0</v>
      </c>
      <c r="AH348" s="245">
        <v>0</v>
      </c>
      <c r="AI348" s="245">
        <v>0</v>
      </c>
      <c r="AJ348" s="245"/>
      <c r="AK348" s="245"/>
      <c r="AL348" s="245"/>
      <c r="AM348" s="224"/>
      <c r="AN348" s="224"/>
      <c r="AO348" s="224"/>
      <c r="AP348" s="224"/>
      <c r="AQ348" s="224"/>
      <c r="AR348" s="224"/>
      <c r="AS348" s="224"/>
      <c r="AT348" s="224"/>
      <c r="AU348" s="224"/>
      <c r="AV348" s="224"/>
      <c r="AW348" s="224"/>
      <c r="AX348" s="224"/>
      <c r="AY348" s="216">
        <f t="shared" si="862"/>
        <v>0</v>
      </c>
      <c r="AZ348" s="224">
        <f t="shared" si="863"/>
        <v>0</v>
      </c>
      <c r="BA348" s="226">
        <f t="shared" si="864"/>
        <v>0</v>
      </c>
      <c r="BB348" s="100"/>
      <c r="BD348" s="27"/>
      <c r="BE348" s="130"/>
      <c r="BF348" s="223" t="s">
        <v>528</v>
      </c>
      <c r="BG348" s="223"/>
      <c r="BH348" s="245">
        <v>0</v>
      </c>
      <c r="BI348" s="245">
        <v>0</v>
      </c>
      <c r="BJ348" s="245">
        <v>0</v>
      </c>
      <c r="BK348" s="245"/>
      <c r="BL348" s="245"/>
      <c r="BM348" s="245"/>
      <c r="BN348" s="224"/>
      <c r="BO348" s="224"/>
      <c r="BP348" s="224"/>
      <c r="BQ348" s="224"/>
      <c r="BR348" s="224"/>
      <c r="BS348" s="224"/>
      <c r="BT348" s="224"/>
      <c r="BU348" s="224"/>
      <c r="BV348" s="224"/>
      <c r="BW348" s="224"/>
      <c r="BX348" s="224"/>
      <c r="BY348" s="224"/>
      <c r="BZ348" s="216">
        <f t="shared" si="865"/>
        <v>0</v>
      </c>
      <c r="CA348" s="224">
        <f t="shared" si="866"/>
        <v>0</v>
      </c>
      <c r="CB348" s="226">
        <f t="shared" si="867"/>
        <v>0</v>
      </c>
      <c r="CC348" s="100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20"/>
      <c r="DM348" s="1"/>
      <c r="DN348" s="1"/>
      <c r="DO348" s="1"/>
      <c r="DP348" s="1"/>
      <c r="DQ348" s="1"/>
      <c r="DR348" s="1"/>
      <c r="DS348" s="20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20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</row>
    <row r="349" spans="2:174" ht="13.9" customHeight="1" x14ac:dyDescent="0.2">
      <c r="B349" s="33"/>
      <c r="C349" s="126">
        <v>5530</v>
      </c>
      <c r="D349" s="234" t="s">
        <v>462</v>
      </c>
      <c r="E349" s="234"/>
      <c r="F349" s="215">
        <v>0</v>
      </c>
      <c r="G349" s="215">
        <v>0</v>
      </c>
      <c r="H349" s="215">
        <v>0</v>
      </c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6">
        <f t="shared" si="998"/>
        <v>0</v>
      </c>
      <c r="Y349" s="224">
        <f t="shared" si="999"/>
        <v>0</v>
      </c>
      <c r="Z349" s="226">
        <f t="shared" si="1000"/>
        <v>0</v>
      </c>
      <c r="AA349" s="26"/>
      <c r="AC349" s="27"/>
      <c r="AD349" s="131">
        <v>3300</v>
      </c>
      <c r="AE349" s="232" t="s">
        <v>509</v>
      </c>
      <c r="AF349" s="232"/>
      <c r="AG349" s="220">
        <f>SUM(AG350:AG351)</f>
        <v>0</v>
      </c>
      <c r="AH349" s="220">
        <f t="shared" ref="AH349" si="1042">SUM(AH350:AH351)</f>
        <v>0</v>
      </c>
      <c r="AI349" s="220">
        <f t="shared" ref="AI349" si="1043">SUM(AI350:AI351)</f>
        <v>0</v>
      </c>
      <c r="AJ349" s="210"/>
      <c r="AK349" s="210"/>
      <c r="AL349" s="210"/>
      <c r="AM349" s="220"/>
      <c r="AN349" s="220"/>
      <c r="AO349" s="220"/>
      <c r="AP349" s="220"/>
      <c r="AQ349" s="220"/>
      <c r="AR349" s="220"/>
      <c r="AS349" s="220"/>
      <c r="AT349" s="220"/>
      <c r="AU349" s="220"/>
      <c r="AV349" s="220"/>
      <c r="AW349" s="220"/>
      <c r="AX349" s="220"/>
      <c r="AY349" s="221">
        <f t="shared" si="862"/>
        <v>0</v>
      </c>
      <c r="AZ349" s="210">
        <f t="shared" si="863"/>
        <v>0</v>
      </c>
      <c r="BA349" s="212">
        <f t="shared" si="864"/>
        <v>0</v>
      </c>
      <c r="BB349" s="100"/>
      <c r="BD349" s="27"/>
      <c r="BE349" s="131"/>
      <c r="BF349" s="232" t="s">
        <v>517</v>
      </c>
      <c r="BG349" s="232"/>
      <c r="BH349" s="220">
        <f>+BH350+BH353</f>
        <v>0</v>
      </c>
      <c r="BI349" s="220">
        <f t="shared" ref="BI349" si="1044">+BI350+BI353</f>
        <v>0</v>
      </c>
      <c r="BJ349" s="220">
        <f t="shared" ref="BJ349" si="1045">+BJ350+BJ353</f>
        <v>0</v>
      </c>
      <c r="BK349" s="210"/>
      <c r="BL349" s="210"/>
      <c r="BM349" s="210"/>
      <c r="BN349" s="220"/>
      <c r="BO349" s="220"/>
      <c r="BP349" s="220"/>
      <c r="BQ349" s="220"/>
      <c r="BR349" s="220"/>
      <c r="BS349" s="220"/>
      <c r="BT349" s="220"/>
      <c r="BU349" s="220"/>
      <c r="BV349" s="220"/>
      <c r="BW349" s="220"/>
      <c r="BX349" s="220"/>
      <c r="BY349" s="220"/>
      <c r="BZ349" s="221">
        <f t="shared" si="865"/>
        <v>0</v>
      </c>
      <c r="CA349" s="210">
        <f t="shared" si="866"/>
        <v>0</v>
      </c>
      <c r="CB349" s="212">
        <f t="shared" si="867"/>
        <v>0</v>
      </c>
      <c r="CC349" s="100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20"/>
      <c r="DM349" s="1"/>
      <c r="DN349" s="1"/>
      <c r="DO349" s="1"/>
      <c r="DP349" s="1"/>
      <c r="DQ349" s="1"/>
      <c r="DR349" s="1"/>
      <c r="DS349" s="20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20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</row>
    <row r="350" spans="2:174" ht="13.9" customHeight="1" x14ac:dyDescent="0.2">
      <c r="B350" s="33"/>
      <c r="C350" s="126">
        <v>5540</v>
      </c>
      <c r="D350" s="234" t="s">
        <v>463</v>
      </c>
      <c r="E350" s="234"/>
      <c r="F350" s="215">
        <v>0</v>
      </c>
      <c r="G350" s="215">
        <v>0</v>
      </c>
      <c r="H350" s="215">
        <v>0</v>
      </c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6">
        <f t="shared" si="998"/>
        <v>0</v>
      </c>
      <c r="Y350" s="224">
        <f t="shared" si="999"/>
        <v>0</v>
      </c>
      <c r="Z350" s="226">
        <f t="shared" si="1000"/>
        <v>0</v>
      </c>
      <c r="AA350" s="26"/>
      <c r="AC350" s="27"/>
      <c r="AD350" s="130">
        <v>3310</v>
      </c>
      <c r="AE350" s="223" t="s">
        <v>510</v>
      </c>
      <c r="AF350" s="223"/>
      <c r="AG350" s="245">
        <v>0</v>
      </c>
      <c r="AH350" s="245">
        <v>0</v>
      </c>
      <c r="AI350" s="245">
        <v>0</v>
      </c>
      <c r="AJ350" s="245"/>
      <c r="AK350" s="245"/>
      <c r="AL350" s="24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6">
        <f t="shared" si="862"/>
        <v>0</v>
      </c>
      <c r="AZ350" s="224">
        <f t="shared" si="863"/>
        <v>0</v>
      </c>
      <c r="BA350" s="226">
        <f t="shared" si="864"/>
        <v>0</v>
      </c>
      <c r="BB350" s="100"/>
      <c r="BD350" s="27"/>
      <c r="BE350" s="130"/>
      <c r="BF350" s="223" t="s">
        <v>217</v>
      </c>
      <c r="BG350" s="223"/>
      <c r="BH350" s="215">
        <f>+BH351+BH352</f>
        <v>0</v>
      </c>
      <c r="BI350" s="215">
        <f t="shared" ref="BI350" si="1046">+BI351+BI352</f>
        <v>0</v>
      </c>
      <c r="BJ350" s="215">
        <f t="shared" ref="BJ350" si="1047">+BJ351+BJ352</f>
        <v>0</v>
      </c>
      <c r="BK350" s="245"/>
      <c r="BL350" s="245"/>
      <c r="BM350" s="245"/>
      <c r="BN350" s="215"/>
      <c r="BO350" s="215"/>
      <c r="BP350" s="215"/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6">
        <f t="shared" si="865"/>
        <v>0</v>
      </c>
      <c r="CA350" s="224">
        <f t="shared" si="866"/>
        <v>0</v>
      </c>
      <c r="CB350" s="226">
        <f t="shared" si="867"/>
        <v>0</v>
      </c>
      <c r="CC350" s="100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20"/>
      <c r="DM350" s="1"/>
      <c r="DN350" s="1"/>
      <c r="DO350" s="1"/>
      <c r="DP350" s="1"/>
      <c r="DQ350" s="1"/>
      <c r="DR350" s="1"/>
      <c r="DS350" s="20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20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</row>
    <row r="351" spans="2:174" ht="13.9" customHeight="1" x14ac:dyDescent="0.2">
      <c r="B351" s="33"/>
      <c r="C351" s="126">
        <v>5550</v>
      </c>
      <c r="D351" s="234" t="s">
        <v>464</v>
      </c>
      <c r="E351" s="234"/>
      <c r="F351" s="215">
        <v>0</v>
      </c>
      <c r="G351" s="215">
        <v>0</v>
      </c>
      <c r="H351" s="215">
        <v>0</v>
      </c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6">
        <f t="shared" si="998"/>
        <v>0</v>
      </c>
      <c r="Y351" s="224">
        <f t="shared" si="999"/>
        <v>0</v>
      </c>
      <c r="Z351" s="226">
        <f t="shared" si="1000"/>
        <v>0</v>
      </c>
      <c r="AA351" s="26"/>
      <c r="AC351" s="27"/>
      <c r="AD351" s="130">
        <v>3320</v>
      </c>
      <c r="AE351" s="223" t="s">
        <v>511</v>
      </c>
      <c r="AF351" s="223"/>
      <c r="AG351" s="245">
        <v>0</v>
      </c>
      <c r="AH351" s="245">
        <v>0</v>
      </c>
      <c r="AI351" s="245">
        <v>0</v>
      </c>
      <c r="AJ351" s="245"/>
      <c r="AK351" s="245"/>
      <c r="AL351" s="24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6">
        <f t="shared" si="862"/>
        <v>0</v>
      </c>
      <c r="AZ351" s="224">
        <f t="shared" si="863"/>
        <v>0</v>
      </c>
      <c r="BA351" s="226">
        <f t="shared" si="864"/>
        <v>0</v>
      </c>
      <c r="BB351" s="100"/>
      <c r="BD351" s="27"/>
      <c r="BE351" s="130">
        <v>2131</v>
      </c>
      <c r="BF351" s="223" t="s">
        <v>526</v>
      </c>
      <c r="BG351" s="223"/>
      <c r="BH351" s="245">
        <v>0</v>
      </c>
      <c r="BI351" s="245">
        <v>0</v>
      </c>
      <c r="BJ351" s="245">
        <v>0</v>
      </c>
      <c r="BK351" s="245"/>
      <c r="BL351" s="245"/>
      <c r="BM351" s="245"/>
      <c r="BN351" s="215"/>
      <c r="BO351" s="215"/>
      <c r="BP351" s="215"/>
      <c r="BQ351" s="215"/>
      <c r="BR351" s="215"/>
      <c r="BS351" s="215"/>
      <c r="BT351" s="215"/>
      <c r="BU351" s="215"/>
      <c r="BV351" s="215"/>
      <c r="BW351" s="215"/>
      <c r="BX351" s="215"/>
      <c r="BY351" s="215"/>
      <c r="BZ351" s="216">
        <f t="shared" si="865"/>
        <v>0</v>
      </c>
      <c r="CA351" s="224">
        <f t="shared" si="866"/>
        <v>0</v>
      </c>
      <c r="CB351" s="226">
        <f t="shared" si="867"/>
        <v>0</v>
      </c>
      <c r="CC351" s="100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20"/>
      <c r="DM351" s="1"/>
      <c r="DN351" s="1"/>
      <c r="DO351" s="1"/>
      <c r="DP351" s="1"/>
      <c r="DQ351" s="1"/>
      <c r="DR351" s="1"/>
      <c r="DS351" s="20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20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</row>
    <row r="352" spans="2:174" ht="13.9" customHeight="1" x14ac:dyDescent="0.2">
      <c r="B352" s="33"/>
      <c r="C352" s="126">
        <v>5590</v>
      </c>
      <c r="D352" s="234" t="s">
        <v>465</v>
      </c>
      <c r="E352" s="234"/>
      <c r="F352" s="215">
        <v>0</v>
      </c>
      <c r="G352" s="215">
        <v>0</v>
      </c>
      <c r="H352" s="215">
        <v>0</v>
      </c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6">
        <f t="shared" si="998"/>
        <v>0</v>
      </c>
      <c r="Y352" s="224">
        <f t="shared" si="999"/>
        <v>0</v>
      </c>
      <c r="Z352" s="226">
        <f t="shared" si="1000"/>
        <v>0</v>
      </c>
      <c r="AA352" s="26"/>
      <c r="AC352" s="27"/>
      <c r="AD352" s="130"/>
      <c r="AE352" s="214"/>
      <c r="AF352" s="214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  <c r="AU352" s="215"/>
      <c r="AV352" s="215"/>
      <c r="AW352" s="215"/>
      <c r="AX352" s="215"/>
      <c r="AY352" s="216"/>
      <c r="AZ352" s="215"/>
      <c r="BA352" s="217"/>
      <c r="BB352" s="100"/>
      <c r="BD352" s="27"/>
      <c r="BE352" s="130">
        <v>2132</v>
      </c>
      <c r="BF352" s="214" t="s">
        <v>527</v>
      </c>
      <c r="BG352" s="214"/>
      <c r="BH352" s="245">
        <v>0</v>
      </c>
      <c r="BI352" s="245">
        <v>0</v>
      </c>
      <c r="BJ352" s="245">
        <v>0</v>
      </c>
      <c r="BK352" s="215"/>
      <c r="BL352" s="215"/>
      <c r="BM352" s="215"/>
      <c r="BN352" s="215"/>
      <c r="BO352" s="215"/>
      <c r="BP352" s="215"/>
      <c r="BQ352" s="215"/>
      <c r="BR352" s="215"/>
      <c r="BS352" s="215"/>
      <c r="BT352" s="215"/>
      <c r="BU352" s="215"/>
      <c r="BV352" s="215"/>
      <c r="BW352" s="215"/>
      <c r="BX352" s="215"/>
      <c r="BY352" s="215"/>
      <c r="BZ352" s="216">
        <f t="shared" si="865"/>
        <v>0</v>
      </c>
      <c r="CA352" s="215">
        <f t="shared" si="866"/>
        <v>0</v>
      </c>
      <c r="CB352" s="217">
        <f t="shared" si="867"/>
        <v>0</v>
      </c>
      <c r="CC352" s="100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20"/>
      <c r="DM352" s="1"/>
      <c r="DN352" s="1"/>
      <c r="DO352" s="1"/>
      <c r="DP352" s="1"/>
      <c r="DQ352" s="1"/>
      <c r="DR352" s="1"/>
      <c r="DS352" s="20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20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</row>
    <row r="353" spans="2:174" ht="13.9" customHeight="1" x14ac:dyDescent="0.2">
      <c r="B353" s="33"/>
      <c r="C353" s="127">
        <v>5600</v>
      </c>
      <c r="D353" s="233" t="s">
        <v>466</v>
      </c>
      <c r="E353" s="233"/>
      <c r="F353" s="220">
        <f>SUM(F354)</f>
        <v>0</v>
      </c>
      <c r="G353" s="220">
        <f t="shared" ref="G353" si="1048">SUM(G354)</f>
        <v>0</v>
      </c>
      <c r="H353" s="220">
        <f t="shared" ref="H353" si="1049">SUM(H354)</f>
        <v>0</v>
      </c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1">
        <f t="shared" si="998"/>
        <v>0</v>
      </c>
      <c r="Y353" s="210">
        <f t="shared" si="999"/>
        <v>0</v>
      </c>
      <c r="Z353" s="212">
        <f t="shared" si="1000"/>
        <v>0</v>
      </c>
      <c r="AA353" s="26"/>
      <c r="AC353" s="27"/>
      <c r="AD353" s="130"/>
      <c r="AE353" s="214"/>
      <c r="AF353" s="214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  <c r="AU353" s="215"/>
      <c r="AV353" s="215"/>
      <c r="AW353" s="215"/>
      <c r="AX353" s="215"/>
      <c r="AY353" s="216"/>
      <c r="AZ353" s="215"/>
      <c r="BA353" s="217"/>
      <c r="BB353" s="100"/>
      <c r="BD353" s="27"/>
      <c r="BE353" s="130"/>
      <c r="BF353" s="214" t="s">
        <v>529</v>
      </c>
      <c r="BG353" s="214"/>
      <c r="BH353" s="245">
        <v>0</v>
      </c>
      <c r="BI353" s="245">
        <v>0</v>
      </c>
      <c r="BJ353" s="245">
        <v>0</v>
      </c>
      <c r="BK353" s="215"/>
      <c r="BL353" s="215"/>
      <c r="BM353" s="215"/>
      <c r="BN353" s="215"/>
      <c r="BO353" s="215"/>
      <c r="BP353" s="215"/>
      <c r="BQ353" s="215"/>
      <c r="BR353" s="215"/>
      <c r="BS353" s="215"/>
      <c r="BT353" s="215"/>
      <c r="BU353" s="215"/>
      <c r="BV353" s="215"/>
      <c r="BW353" s="215"/>
      <c r="BX353" s="215"/>
      <c r="BY353" s="215"/>
      <c r="BZ353" s="216">
        <f t="shared" si="865"/>
        <v>0</v>
      </c>
      <c r="CA353" s="215">
        <f t="shared" si="866"/>
        <v>0</v>
      </c>
      <c r="CB353" s="217">
        <f t="shared" si="867"/>
        <v>0</v>
      </c>
      <c r="CC353" s="100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20"/>
      <c r="DM353" s="1"/>
      <c r="DN353" s="1"/>
      <c r="DO353" s="1"/>
      <c r="DP353" s="1"/>
      <c r="DQ353" s="1"/>
      <c r="DR353" s="1"/>
      <c r="DS353" s="20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20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</row>
    <row r="354" spans="2:174" ht="13.9" customHeight="1" x14ac:dyDescent="0.2">
      <c r="B354" s="33"/>
      <c r="C354" s="126">
        <v>5610</v>
      </c>
      <c r="D354" s="234" t="s">
        <v>467</v>
      </c>
      <c r="E354" s="234"/>
      <c r="F354" s="224">
        <v>0</v>
      </c>
      <c r="G354" s="224">
        <v>0</v>
      </c>
      <c r="H354" s="224">
        <v>0</v>
      </c>
      <c r="I354" s="219"/>
      <c r="J354" s="219"/>
      <c r="K354" s="219"/>
      <c r="L354" s="219"/>
      <c r="M354" s="219"/>
      <c r="N354" s="219"/>
      <c r="O354" s="219"/>
      <c r="P354" s="219"/>
      <c r="Q354" s="219"/>
      <c r="R354" s="219"/>
      <c r="S354" s="219"/>
      <c r="T354" s="219"/>
      <c r="U354" s="219"/>
      <c r="V354" s="219"/>
      <c r="W354" s="219"/>
      <c r="X354" s="216">
        <f t="shared" si="998"/>
        <v>0</v>
      </c>
      <c r="Y354" s="224">
        <f t="shared" si="999"/>
        <v>0</v>
      </c>
      <c r="Z354" s="226">
        <f t="shared" si="1000"/>
        <v>0</v>
      </c>
      <c r="AA354" s="26"/>
      <c r="AC354" s="27"/>
      <c r="AD354" s="130"/>
      <c r="AE354" s="234"/>
      <c r="AF354" s="234"/>
      <c r="AG354" s="215"/>
      <c r="AH354" s="215"/>
      <c r="AI354" s="215"/>
      <c r="AJ354" s="215"/>
      <c r="AK354" s="215"/>
      <c r="AL354" s="215"/>
      <c r="AM354" s="224"/>
      <c r="AN354" s="224"/>
      <c r="AO354" s="224"/>
      <c r="AP354" s="224"/>
      <c r="AQ354" s="224"/>
      <c r="AR354" s="224"/>
      <c r="AS354" s="224"/>
      <c r="AT354" s="224"/>
      <c r="AU354" s="224"/>
      <c r="AV354" s="224"/>
      <c r="AW354" s="224"/>
      <c r="AX354" s="224"/>
      <c r="AY354" s="216"/>
      <c r="AZ354" s="215"/>
      <c r="BA354" s="217"/>
      <c r="BB354" s="100"/>
      <c r="BD354" s="27"/>
      <c r="BE354" s="131"/>
      <c r="BF354" s="233" t="s">
        <v>530</v>
      </c>
      <c r="BG354" s="233"/>
      <c r="BH354" s="220">
        <f>+BH344+BH349</f>
        <v>0</v>
      </c>
      <c r="BI354" s="220">
        <f t="shared" ref="BI354:BJ354" si="1050">+BI344+BI349</f>
        <v>0</v>
      </c>
      <c r="BJ354" s="220">
        <f t="shared" si="1050"/>
        <v>0</v>
      </c>
      <c r="BK354" s="220"/>
      <c r="BL354" s="220"/>
      <c r="BM354" s="22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  <c r="BZ354" s="221">
        <f t="shared" si="865"/>
        <v>0</v>
      </c>
      <c r="CA354" s="220">
        <f t="shared" si="866"/>
        <v>0</v>
      </c>
      <c r="CB354" s="222">
        <f t="shared" si="867"/>
        <v>0</v>
      </c>
      <c r="CC354" s="100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20"/>
      <c r="DM354" s="1"/>
      <c r="DN354" s="1"/>
      <c r="DO354" s="1"/>
      <c r="DP354" s="1"/>
      <c r="DQ354" s="1"/>
      <c r="DR354" s="1"/>
      <c r="DS354" s="20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20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</row>
    <row r="355" spans="2:174" ht="13.9" customHeight="1" x14ac:dyDescent="0.2">
      <c r="B355" s="33"/>
      <c r="C355" s="127">
        <v>3210</v>
      </c>
      <c r="D355" s="233" t="s">
        <v>468</v>
      </c>
      <c r="E355" s="233"/>
      <c r="F355" s="210">
        <f>+F302-F321</f>
        <v>0</v>
      </c>
      <c r="G355" s="210">
        <f t="shared" ref="G355:H355" si="1051">+G302-G321</f>
        <v>0</v>
      </c>
      <c r="H355" s="210">
        <f t="shared" si="1051"/>
        <v>0</v>
      </c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21">
        <f t="shared" si="998"/>
        <v>0</v>
      </c>
      <c r="Y355" s="210">
        <f t="shared" si="999"/>
        <v>0</v>
      </c>
      <c r="Z355" s="212">
        <f t="shared" si="1000"/>
        <v>0</v>
      </c>
      <c r="AA355" s="26"/>
      <c r="AC355" s="27"/>
      <c r="AD355" s="130"/>
      <c r="AE355" s="230"/>
      <c r="AF355" s="230"/>
      <c r="AG355" s="224"/>
      <c r="AH355" s="224"/>
      <c r="AI355" s="224"/>
      <c r="AJ355" s="224"/>
      <c r="AK355" s="224"/>
      <c r="AL355" s="224"/>
      <c r="AM355" s="210"/>
      <c r="AN355" s="210"/>
      <c r="AO355" s="210"/>
      <c r="AP355" s="210"/>
      <c r="AQ355" s="210"/>
      <c r="AR355" s="210"/>
      <c r="AS355" s="210"/>
      <c r="AT355" s="210"/>
      <c r="AU355" s="210"/>
      <c r="AV355" s="210"/>
      <c r="AW355" s="210"/>
      <c r="AX355" s="210"/>
      <c r="AY355" s="225"/>
      <c r="AZ355" s="224"/>
      <c r="BA355" s="226"/>
      <c r="BB355" s="100"/>
      <c r="BD355" s="27"/>
      <c r="BE355" s="131"/>
      <c r="BF355" s="209" t="s">
        <v>531</v>
      </c>
      <c r="BG355" s="209"/>
      <c r="BH355" s="210">
        <f>+BH332+BH342+BH354</f>
        <v>0</v>
      </c>
      <c r="BI355" s="210">
        <f t="shared" ref="BI355" si="1052">+BI332+BI342+BI354</f>
        <v>0</v>
      </c>
      <c r="BJ355" s="210">
        <f t="shared" ref="BJ355" si="1053">+BJ332+BJ342+BJ354</f>
        <v>0</v>
      </c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  <c r="BZ355" s="211">
        <f t="shared" si="865"/>
        <v>0</v>
      </c>
      <c r="CA355" s="210">
        <f t="shared" si="866"/>
        <v>0</v>
      </c>
      <c r="CB355" s="212">
        <f t="shared" si="867"/>
        <v>0</v>
      </c>
      <c r="CC355" s="100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20"/>
      <c r="DM355" s="1"/>
      <c r="DN355" s="1"/>
      <c r="DO355" s="1"/>
      <c r="DP355" s="1"/>
      <c r="DQ355" s="1"/>
      <c r="DR355" s="1"/>
      <c r="DS355" s="20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20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</row>
    <row r="356" spans="2:174" ht="13.9" customHeight="1" x14ac:dyDescent="0.2">
      <c r="B356" s="33"/>
      <c r="C356" s="126"/>
      <c r="D356" s="218"/>
      <c r="E356" s="218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6"/>
      <c r="Y356" s="215"/>
      <c r="Z356" s="217"/>
      <c r="AA356" s="26"/>
      <c r="AC356" s="27"/>
      <c r="AD356" s="130"/>
      <c r="AE356" s="213"/>
      <c r="AF356" s="213"/>
      <c r="AG356" s="235"/>
      <c r="AH356" s="235"/>
      <c r="AI356" s="235"/>
      <c r="AJ356" s="235"/>
      <c r="AK356" s="235"/>
      <c r="AL356" s="23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36"/>
      <c r="AZ356" s="235"/>
      <c r="BA356" s="237"/>
      <c r="BB356" s="100"/>
      <c r="BD356" s="27"/>
      <c r="BE356" s="131">
        <v>1110</v>
      </c>
      <c r="BF356" s="213" t="s">
        <v>532</v>
      </c>
      <c r="BG356" s="213"/>
      <c r="BH356" s="235">
        <v>0</v>
      </c>
      <c r="BI356" s="235">
        <v>0</v>
      </c>
      <c r="BJ356" s="235">
        <v>0</v>
      </c>
      <c r="BK356" s="235"/>
      <c r="BL356" s="235"/>
      <c r="BM356" s="235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  <c r="BZ356" s="236">
        <f t="shared" si="865"/>
        <v>0</v>
      </c>
      <c r="CA356" s="235">
        <f t="shared" si="866"/>
        <v>0</v>
      </c>
      <c r="CB356" s="237">
        <f t="shared" si="867"/>
        <v>0</v>
      </c>
      <c r="CC356" s="100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20"/>
      <c r="DM356" s="1"/>
      <c r="DN356" s="1"/>
      <c r="DO356" s="1"/>
      <c r="DP356" s="1"/>
      <c r="DQ356" s="1"/>
      <c r="DR356" s="1"/>
      <c r="DS356" s="20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20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</row>
    <row r="357" spans="2:174" ht="13.9" customHeight="1" x14ac:dyDescent="0.2">
      <c r="B357" s="33"/>
      <c r="C357" s="126"/>
      <c r="D357" s="214"/>
      <c r="E357" s="214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6"/>
      <c r="Y357" s="215"/>
      <c r="Z357" s="217"/>
      <c r="AA357" s="26"/>
      <c r="AC357" s="27"/>
      <c r="AD357" s="130"/>
      <c r="AE357" s="214"/>
      <c r="AF357" s="214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16"/>
      <c r="AZ357" s="215"/>
      <c r="BA357" s="217"/>
      <c r="BB357" s="100"/>
      <c r="BD357" s="27"/>
      <c r="BE357" s="131">
        <v>1110</v>
      </c>
      <c r="BF357" s="213" t="s">
        <v>533</v>
      </c>
      <c r="BG357" s="213"/>
      <c r="BH357" s="220">
        <v>0</v>
      </c>
      <c r="BI357" s="220">
        <v>0</v>
      </c>
      <c r="BJ357" s="220">
        <v>0</v>
      </c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  <c r="BZ357" s="221">
        <f t="shared" si="865"/>
        <v>0</v>
      </c>
      <c r="CA357" s="220">
        <f t="shared" si="866"/>
        <v>0</v>
      </c>
      <c r="CB357" s="222">
        <f t="shared" si="867"/>
        <v>0</v>
      </c>
      <c r="CC357" s="100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20"/>
      <c r="DM357" s="1"/>
      <c r="DN357" s="1"/>
      <c r="DO357" s="1"/>
      <c r="DP357" s="1"/>
      <c r="DQ357" s="1"/>
      <c r="DR357" s="1"/>
      <c r="DS357" s="20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20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</row>
    <row r="358" spans="2:174" ht="13.9" customHeight="1" x14ac:dyDescent="0.2">
      <c r="B358" s="33"/>
      <c r="C358" s="128"/>
      <c r="D358" s="250"/>
      <c r="E358" s="250"/>
      <c r="F358" s="227"/>
      <c r="G358" s="227"/>
      <c r="H358" s="227"/>
      <c r="I358" s="227"/>
      <c r="J358" s="227"/>
      <c r="K358" s="227"/>
      <c r="L358" s="227"/>
      <c r="M358" s="227"/>
      <c r="N358" s="227"/>
      <c r="O358" s="227"/>
      <c r="P358" s="227"/>
      <c r="Q358" s="227"/>
      <c r="R358" s="227"/>
      <c r="S358" s="227"/>
      <c r="T358" s="227"/>
      <c r="U358" s="227"/>
      <c r="V358" s="227"/>
      <c r="W358" s="227"/>
      <c r="X358" s="228"/>
      <c r="Y358" s="227"/>
      <c r="Z358" s="229"/>
      <c r="AA358" s="26"/>
      <c r="AC358" s="27"/>
      <c r="AD358" s="132"/>
      <c r="AE358" s="250"/>
      <c r="AF358" s="250"/>
      <c r="AG358" s="241"/>
      <c r="AH358" s="241"/>
      <c r="AI358" s="241"/>
      <c r="AJ358" s="241"/>
      <c r="AK358" s="241"/>
      <c r="AL358" s="241"/>
      <c r="AM358" s="227"/>
      <c r="AN358" s="227"/>
      <c r="AO358" s="227"/>
      <c r="AP358" s="227"/>
      <c r="AQ358" s="227"/>
      <c r="AR358" s="227"/>
      <c r="AS358" s="227"/>
      <c r="AT358" s="227"/>
      <c r="AU358" s="227"/>
      <c r="AV358" s="227"/>
      <c r="AW358" s="227"/>
      <c r="AX358" s="227"/>
      <c r="AY358" s="242"/>
      <c r="AZ358" s="241"/>
      <c r="BA358" s="243"/>
      <c r="BB358" s="100"/>
      <c r="BD358" s="27"/>
      <c r="BE358" s="132"/>
      <c r="BF358" s="250"/>
      <c r="BG358" s="250"/>
      <c r="BH358" s="241"/>
      <c r="BI358" s="241"/>
      <c r="BJ358" s="241"/>
      <c r="BK358" s="241"/>
      <c r="BL358" s="241"/>
      <c r="BM358" s="241"/>
      <c r="BN358" s="227"/>
      <c r="BO358" s="227"/>
      <c r="BP358" s="227"/>
      <c r="BQ358" s="227"/>
      <c r="BR358" s="227"/>
      <c r="BS358" s="227"/>
      <c r="BT358" s="227"/>
      <c r="BU358" s="227"/>
      <c r="BV358" s="227"/>
      <c r="BW358" s="227"/>
      <c r="BX358" s="227"/>
      <c r="BY358" s="227"/>
      <c r="BZ358" s="242"/>
      <c r="CA358" s="241"/>
      <c r="CB358" s="243"/>
      <c r="CC358" s="100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20"/>
      <c r="DM358" s="1"/>
      <c r="DN358" s="1"/>
      <c r="DO358" s="1"/>
      <c r="DP358" s="1"/>
      <c r="DQ358" s="1"/>
      <c r="DR358" s="1"/>
      <c r="DS358" s="20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20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</row>
    <row r="359" spans="2:174" ht="13.9" customHeight="1" thickBot="1" x14ac:dyDescent="0.25">
      <c r="B359" s="88"/>
      <c r="C359" s="129"/>
      <c r="D359" s="318"/>
      <c r="E359" s="318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A359" s="65"/>
      <c r="AC359" s="88"/>
      <c r="AD359" s="129"/>
      <c r="AE359" s="318"/>
      <c r="AF359" s="318"/>
      <c r="AG359" s="199"/>
      <c r="AH359" s="199"/>
      <c r="AI359" s="199"/>
      <c r="AJ359" s="199"/>
      <c r="AK359" s="199"/>
      <c r="AL359" s="199"/>
      <c r="AM359" s="199"/>
      <c r="AN359" s="199"/>
      <c r="AO359" s="199"/>
      <c r="AP359" s="199"/>
      <c r="AQ359" s="199"/>
      <c r="AR359" s="199"/>
      <c r="AS359" s="199"/>
      <c r="AT359" s="199"/>
      <c r="AU359" s="199"/>
      <c r="AV359" s="199"/>
      <c r="AW359" s="199"/>
      <c r="AX359" s="199"/>
      <c r="AY359" s="199"/>
      <c r="AZ359" s="199"/>
      <c r="BA359" s="199"/>
      <c r="BB359" s="65"/>
      <c r="BD359" s="88"/>
      <c r="BE359" s="129"/>
      <c r="BF359" s="318"/>
      <c r="BG359" s="318"/>
      <c r="BH359" s="199"/>
      <c r="BI359" s="199"/>
      <c r="BJ359" s="199"/>
      <c r="BK359" s="199"/>
      <c r="BL359" s="199"/>
      <c r="BM359" s="199"/>
      <c r="BN359" s="199"/>
      <c r="BO359" s="199"/>
      <c r="BP359" s="199"/>
      <c r="BQ359" s="199"/>
      <c r="BR359" s="199"/>
      <c r="BS359" s="199"/>
      <c r="BT359" s="199"/>
      <c r="BU359" s="199"/>
      <c r="BV359" s="199"/>
      <c r="BW359" s="199"/>
      <c r="BX359" s="199"/>
      <c r="BY359" s="199"/>
      <c r="BZ359" s="199"/>
      <c r="CA359" s="199"/>
      <c r="CB359" s="199"/>
      <c r="CC359" s="65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20"/>
      <c r="DM359" s="1"/>
      <c r="DN359" s="1"/>
      <c r="DO359" s="1"/>
      <c r="DP359" s="1"/>
      <c r="DQ359" s="1"/>
      <c r="DR359" s="1"/>
      <c r="DS359" s="20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20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</row>
    <row r="360" spans="2:174" x14ac:dyDescent="0.2">
      <c r="AY360" s="137">
        <f>+AY325-AY358</f>
        <v>0</v>
      </c>
      <c r="AZ360" s="137"/>
      <c r="BA360" s="137">
        <f>+BA325-BA358</f>
        <v>0</v>
      </c>
      <c r="BZ360" s="137">
        <f>+BZ325-BZ358</f>
        <v>0</v>
      </c>
      <c r="CA360" s="137"/>
      <c r="CB360" s="137">
        <f>+CB325-CB358</f>
        <v>0</v>
      </c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20"/>
      <c r="DM360" s="1"/>
      <c r="DN360" s="1"/>
      <c r="DO360" s="1"/>
      <c r="DP360" s="1"/>
      <c r="DQ360" s="1"/>
      <c r="DR360" s="1"/>
      <c r="DS360" s="20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20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</row>
    <row r="361" spans="2:174" x14ac:dyDescent="0.2"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20"/>
      <c r="DM361" s="1"/>
      <c r="DN361" s="1"/>
      <c r="DO361" s="1"/>
      <c r="DP361" s="1"/>
      <c r="DQ361" s="1"/>
      <c r="DR361" s="1"/>
      <c r="DS361" s="20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20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</row>
    <row r="362" spans="2:174" ht="15" thickBot="1" x14ac:dyDescent="0.25">
      <c r="AC362" s="1"/>
      <c r="AD362" s="20"/>
      <c r="AE362" s="1"/>
      <c r="AF362" s="1"/>
      <c r="AG362" s="1"/>
      <c r="AH362" s="1"/>
      <c r="AI362" s="1"/>
      <c r="AJ362" s="1"/>
      <c r="AK362" s="1"/>
      <c r="AL362" s="1"/>
      <c r="AY362" s="1"/>
      <c r="AZ362" s="1"/>
      <c r="BA362" s="1"/>
      <c r="BB362" s="1"/>
      <c r="BD362" s="1"/>
      <c r="BE362" s="20"/>
      <c r="BF362" s="1"/>
      <c r="BG362" s="1"/>
      <c r="BH362" s="1"/>
      <c r="BI362" s="1"/>
      <c r="BJ362" s="1"/>
      <c r="BK362" s="1"/>
      <c r="BL362" s="1"/>
      <c r="BM362" s="1"/>
      <c r="BZ362" s="1"/>
      <c r="CA362" s="1"/>
      <c r="CB362" s="1"/>
      <c r="CC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20"/>
      <c r="DM362" s="1"/>
      <c r="DN362" s="1"/>
      <c r="DO362" s="1"/>
      <c r="DP362" s="1"/>
      <c r="DQ362" s="1"/>
      <c r="DR362" s="1"/>
      <c r="DS362" s="20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20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</row>
    <row r="363" spans="2:174" x14ac:dyDescent="0.2">
      <c r="B363" s="21"/>
      <c r="C363" s="119"/>
      <c r="D363" s="12"/>
      <c r="E363" s="360" t="s">
        <v>253</v>
      </c>
      <c r="F363" s="360"/>
      <c r="G363" s="360"/>
      <c r="H363" s="360"/>
      <c r="I363" s="360"/>
      <c r="J363" s="360"/>
      <c r="K363" s="360"/>
      <c r="L363" s="360"/>
      <c r="M363" s="360"/>
      <c r="N363" s="360"/>
      <c r="O363" s="360"/>
      <c r="P363" s="360"/>
      <c r="Q363" s="360"/>
      <c r="R363" s="360"/>
      <c r="S363" s="360"/>
      <c r="T363" s="360"/>
      <c r="U363" s="360"/>
      <c r="V363" s="360"/>
      <c r="W363" s="360"/>
      <c r="X363" s="360"/>
      <c r="Y363" s="360"/>
      <c r="Z363" s="360"/>
      <c r="AA363" s="22"/>
      <c r="AC363" s="21"/>
      <c r="AD363" s="119"/>
      <c r="AE363" s="12"/>
      <c r="AF363" s="360" t="s">
        <v>253</v>
      </c>
      <c r="AG363" s="360"/>
      <c r="AH363" s="360"/>
      <c r="AI363" s="360"/>
      <c r="AJ363" s="360"/>
      <c r="AK363" s="360"/>
      <c r="AL363" s="360"/>
      <c r="AM363" s="360"/>
      <c r="AN363" s="360"/>
      <c r="AO363" s="360"/>
      <c r="AP363" s="360"/>
      <c r="AQ363" s="360"/>
      <c r="AR363" s="360"/>
      <c r="AS363" s="360"/>
      <c r="AT363" s="360"/>
      <c r="AU363" s="360"/>
      <c r="AV363" s="360"/>
      <c r="AW363" s="360"/>
      <c r="AX363" s="360"/>
      <c r="AY363" s="360"/>
      <c r="AZ363" s="360"/>
      <c r="BA363" s="360"/>
      <c r="BB363" s="22"/>
      <c r="BD363" s="21"/>
      <c r="BE363" s="119"/>
      <c r="BF363" s="12"/>
      <c r="BG363" s="360" t="s">
        <v>253</v>
      </c>
      <c r="BH363" s="360"/>
      <c r="BI363" s="360"/>
      <c r="BJ363" s="360"/>
      <c r="BK363" s="360"/>
      <c r="BL363" s="360"/>
      <c r="BM363" s="360"/>
      <c r="BN363" s="360"/>
      <c r="BO363" s="360"/>
      <c r="BP363" s="360"/>
      <c r="BQ363" s="360"/>
      <c r="BR363" s="360"/>
      <c r="BS363" s="360"/>
      <c r="BT363" s="360"/>
      <c r="BU363" s="360"/>
      <c r="BV363" s="360"/>
      <c r="BW363" s="360"/>
      <c r="BX363" s="360"/>
      <c r="BY363" s="360"/>
      <c r="BZ363" s="360"/>
      <c r="CA363" s="360"/>
      <c r="CB363" s="360"/>
      <c r="CC363" s="22"/>
      <c r="CE363" s="21"/>
      <c r="CF363" s="119"/>
      <c r="CG363" s="12"/>
      <c r="CH363" s="360" t="s">
        <v>252</v>
      </c>
      <c r="CI363" s="360"/>
      <c r="CJ363" s="360"/>
      <c r="CK363" s="360"/>
      <c r="CL363" s="360"/>
      <c r="CM363" s="360"/>
      <c r="CN363" s="360"/>
      <c r="CO363" s="360"/>
      <c r="CP363" s="193"/>
      <c r="CQ363" s="12"/>
      <c r="CR363" s="12"/>
      <c r="CS363" s="22"/>
      <c r="CT363" s="1"/>
      <c r="CU363" s="23"/>
      <c r="CV363" s="119"/>
      <c r="CW363" s="24"/>
      <c r="CX363" s="315" t="s">
        <v>253</v>
      </c>
      <c r="CY363" s="315"/>
      <c r="CZ363" s="315"/>
      <c r="DA363" s="315"/>
      <c r="DB363" s="315"/>
      <c r="DC363" s="315"/>
      <c r="DD363" s="315"/>
      <c r="DE363" s="315"/>
      <c r="DF363" s="203"/>
      <c r="DG363" s="24"/>
      <c r="DH363" s="24"/>
      <c r="DI363" s="167"/>
      <c r="DJ363" s="1"/>
      <c r="DK363" s="23"/>
      <c r="DL363" s="119"/>
      <c r="DM363" s="24"/>
      <c r="DN363" s="315" t="s">
        <v>253</v>
      </c>
      <c r="DO363" s="315"/>
      <c r="DP363" s="315"/>
      <c r="DQ363" s="315"/>
      <c r="DR363" s="315"/>
      <c r="DS363" s="315"/>
      <c r="DT363" s="315"/>
      <c r="DU363" s="315"/>
      <c r="DV363" s="315"/>
      <c r="DW363" s="24"/>
      <c r="DX363" s="24"/>
      <c r="DY363" s="24"/>
      <c r="DZ363" s="24"/>
      <c r="EA363" s="167"/>
      <c r="EB363" s="1"/>
      <c r="EC363" s="23"/>
      <c r="ED363" s="119"/>
      <c r="EE363" s="24"/>
      <c r="EF363" s="315" t="s">
        <v>253</v>
      </c>
      <c r="EG363" s="315"/>
      <c r="EH363" s="315"/>
      <c r="EI363" s="315"/>
      <c r="EJ363" s="315"/>
      <c r="EK363" s="315"/>
      <c r="EL363" s="315"/>
      <c r="EM363" s="283"/>
      <c r="EN363" s="24"/>
      <c r="EO363" s="167"/>
      <c r="EP363" s="1"/>
      <c r="EQ363" s="23"/>
      <c r="ER363" s="119"/>
      <c r="ES363" s="24"/>
      <c r="ET363" s="315" t="s">
        <v>253</v>
      </c>
      <c r="EU363" s="315"/>
      <c r="EV363" s="315"/>
      <c r="EW363" s="315"/>
      <c r="EX363" s="315"/>
      <c r="EY363" s="315"/>
      <c r="EZ363" s="315"/>
      <c r="FA363" s="283"/>
      <c r="FB363" s="24"/>
      <c r="FC363" s="167"/>
      <c r="FD363" s="167"/>
      <c r="FE363" s="1"/>
      <c r="FF363" s="23"/>
      <c r="FG363" s="119"/>
      <c r="FH363" s="24"/>
      <c r="FI363" s="315" t="s">
        <v>253</v>
      </c>
      <c r="FJ363" s="315"/>
      <c r="FK363" s="315"/>
      <c r="FL363" s="315"/>
      <c r="FM363" s="315"/>
      <c r="FN363" s="24"/>
      <c r="FO363" s="24"/>
      <c r="FP363" s="22"/>
      <c r="FQ363" s="1"/>
      <c r="FR363" s="1"/>
    </row>
    <row r="364" spans="2:174" x14ac:dyDescent="0.2">
      <c r="B364" s="25"/>
      <c r="C364" s="120"/>
      <c r="D364" s="13"/>
      <c r="E364" s="317" t="s">
        <v>2</v>
      </c>
      <c r="F364" s="317"/>
      <c r="G364" s="317"/>
      <c r="H364" s="317"/>
      <c r="I364" s="317"/>
      <c r="J364" s="317"/>
      <c r="K364" s="317"/>
      <c r="L364" s="317"/>
      <c r="M364" s="317"/>
      <c r="N364" s="317"/>
      <c r="O364" s="317"/>
      <c r="P364" s="317"/>
      <c r="Q364" s="317"/>
      <c r="R364" s="317"/>
      <c r="S364" s="317"/>
      <c r="T364" s="317"/>
      <c r="U364" s="317"/>
      <c r="V364" s="317"/>
      <c r="W364" s="317"/>
      <c r="X364" s="317"/>
      <c r="Y364" s="317"/>
      <c r="Z364" s="317"/>
      <c r="AA364" s="26"/>
      <c r="AC364" s="25"/>
      <c r="AD364" s="120"/>
      <c r="AE364" s="13"/>
      <c r="AF364" s="317" t="s">
        <v>101</v>
      </c>
      <c r="AG364" s="317"/>
      <c r="AH364" s="317"/>
      <c r="AI364" s="317"/>
      <c r="AJ364" s="317"/>
      <c r="AK364" s="317"/>
      <c r="AL364" s="317"/>
      <c r="AM364" s="317"/>
      <c r="AN364" s="317"/>
      <c r="AO364" s="317"/>
      <c r="AP364" s="317"/>
      <c r="AQ364" s="317"/>
      <c r="AR364" s="317"/>
      <c r="AS364" s="317"/>
      <c r="AT364" s="317"/>
      <c r="AU364" s="317"/>
      <c r="AV364" s="317"/>
      <c r="AW364" s="317"/>
      <c r="AX364" s="317"/>
      <c r="AY364" s="317"/>
      <c r="AZ364" s="317"/>
      <c r="BA364" s="317"/>
      <c r="BB364" s="26"/>
      <c r="BD364" s="25"/>
      <c r="BE364" s="120"/>
      <c r="BF364" s="13"/>
      <c r="BG364" s="317" t="s">
        <v>512</v>
      </c>
      <c r="BH364" s="317"/>
      <c r="BI364" s="317"/>
      <c r="BJ364" s="317"/>
      <c r="BK364" s="317"/>
      <c r="BL364" s="317"/>
      <c r="BM364" s="317"/>
      <c r="BN364" s="317"/>
      <c r="BO364" s="317"/>
      <c r="BP364" s="317"/>
      <c r="BQ364" s="317"/>
      <c r="BR364" s="317"/>
      <c r="BS364" s="317"/>
      <c r="BT364" s="317"/>
      <c r="BU364" s="317"/>
      <c r="BV364" s="317"/>
      <c r="BW364" s="317"/>
      <c r="BX364" s="317"/>
      <c r="BY364" s="317"/>
      <c r="BZ364" s="317"/>
      <c r="CA364" s="317"/>
      <c r="CB364" s="317"/>
      <c r="CC364" s="26"/>
      <c r="CE364" s="25"/>
      <c r="CF364" s="120"/>
      <c r="CG364" s="13"/>
      <c r="CH364" s="317" t="s">
        <v>261</v>
      </c>
      <c r="CI364" s="317"/>
      <c r="CJ364" s="317"/>
      <c r="CK364" s="317"/>
      <c r="CL364" s="317"/>
      <c r="CM364" s="317"/>
      <c r="CN364" s="317"/>
      <c r="CO364" s="317"/>
      <c r="CP364" s="194"/>
      <c r="CQ364" s="13"/>
      <c r="CR364" s="13"/>
      <c r="CS364" s="26"/>
      <c r="CT364" s="1"/>
      <c r="CU364" s="27"/>
      <c r="CV364" s="120"/>
      <c r="CW364" s="13"/>
      <c r="CX364" s="316" t="s">
        <v>262</v>
      </c>
      <c r="CY364" s="316"/>
      <c r="CZ364" s="316"/>
      <c r="DA364" s="316"/>
      <c r="DB364" s="316"/>
      <c r="DC364" s="316"/>
      <c r="DD364" s="316"/>
      <c r="DE364" s="316"/>
      <c r="DF364" s="204"/>
      <c r="DG364" s="13"/>
      <c r="DH364" s="13"/>
      <c r="DI364" s="77"/>
      <c r="DJ364" s="1"/>
      <c r="DK364" s="27"/>
      <c r="DL364" s="120"/>
      <c r="DM364" s="13"/>
      <c r="DN364" s="316" t="s">
        <v>263</v>
      </c>
      <c r="DO364" s="316"/>
      <c r="DP364" s="316"/>
      <c r="DQ364" s="316"/>
      <c r="DR364" s="316"/>
      <c r="DS364" s="316"/>
      <c r="DT364" s="316"/>
      <c r="DU364" s="316"/>
      <c r="DV364" s="316"/>
      <c r="DW364" s="13"/>
      <c r="DX364" s="13"/>
      <c r="DY364" s="13"/>
      <c r="DZ364" s="13"/>
      <c r="EA364" s="77"/>
      <c r="EB364" s="1"/>
      <c r="EC364" s="27"/>
      <c r="ED364" s="120"/>
      <c r="EE364" s="13"/>
      <c r="EF364" s="316" t="s">
        <v>264</v>
      </c>
      <c r="EG364" s="316"/>
      <c r="EH364" s="316"/>
      <c r="EI364" s="316"/>
      <c r="EJ364" s="316"/>
      <c r="EK364" s="316"/>
      <c r="EL364" s="316"/>
      <c r="EM364" s="282"/>
      <c r="EN364" s="13"/>
      <c r="EO364" s="77"/>
      <c r="EP364" s="1"/>
      <c r="EQ364" s="27"/>
      <c r="ER364" s="120"/>
      <c r="ES364" s="13"/>
      <c r="ET364" s="316" t="s">
        <v>264</v>
      </c>
      <c r="EU364" s="316"/>
      <c r="EV364" s="316"/>
      <c r="EW364" s="316"/>
      <c r="EX364" s="316"/>
      <c r="EY364" s="316"/>
      <c r="EZ364" s="316"/>
      <c r="FA364" s="282"/>
      <c r="FB364" s="13"/>
      <c r="FC364" s="77"/>
      <c r="FD364" s="77"/>
      <c r="FE364" s="1"/>
      <c r="FF364" s="27"/>
      <c r="FG364" s="120"/>
      <c r="FH364" s="13"/>
      <c r="FI364" s="316" t="s">
        <v>265</v>
      </c>
      <c r="FJ364" s="316"/>
      <c r="FK364" s="316"/>
      <c r="FL364" s="316"/>
      <c r="FM364" s="316"/>
      <c r="FN364" s="13"/>
      <c r="FO364" s="13"/>
      <c r="FP364" s="26"/>
      <c r="FQ364" s="1"/>
      <c r="FR364" s="1"/>
    </row>
    <row r="365" spans="2:174" x14ac:dyDescent="0.2">
      <c r="B365" s="25"/>
      <c r="C365" s="120"/>
      <c r="D365" s="13"/>
      <c r="E365" s="317" t="s">
        <v>250</v>
      </c>
      <c r="F365" s="317"/>
      <c r="G365" s="317"/>
      <c r="H365" s="317"/>
      <c r="I365" s="317"/>
      <c r="J365" s="317"/>
      <c r="K365" s="317"/>
      <c r="L365" s="317"/>
      <c r="M365" s="317"/>
      <c r="N365" s="317"/>
      <c r="O365" s="317"/>
      <c r="P365" s="317"/>
      <c r="Q365" s="317"/>
      <c r="R365" s="317"/>
      <c r="S365" s="317"/>
      <c r="T365" s="317"/>
      <c r="U365" s="317"/>
      <c r="V365" s="317"/>
      <c r="W365" s="317"/>
      <c r="X365" s="317"/>
      <c r="Y365" s="317"/>
      <c r="Z365" s="317"/>
      <c r="AA365" s="26"/>
      <c r="AC365" s="25"/>
      <c r="AD365" s="120"/>
      <c r="AE365" s="13"/>
      <c r="AF365" s="317" t="s">
        <v>251</v>
      </c>
      <c r="AG365" s="317"/>
      <c r="AH365" s="317"/>
      <c r="AI365" s="317"/>
      <c r="AJ365" s="317"/>
      <c r="AK365" s="317"/>
      <c r="AL365" s="317"/>
      <c r="AM365" s="317"/>
      <c r="AN365" s="317"/>
      <c r="AO365" s="317"/>
      <c r="AP365" s="317"/>
      <c r="AQ365" s="317"/>
      <c r="AR365" s="317"/>
      <c r="AS365" s="317"/>
      <c r="AT365" s="317"/>
      <c r="AU365" s="317"/>
      <c r="AV365" s="317"/>
      <c r="AW365" s="317"/>
      <c r="AX365" s="317"/>
      <c r="AY365" s="317"/>
      <c r="AZ365" s="317"/>
      <c r="BA365" s="317"/>
      <c r="BB365" s="26"/>
      <c r="BD365" s="25"/>
      <c r="BE365" s="120"/>
      <c r="BF365" s="13"/>
      <c r="BG365" s="317" t="s">
        <v>251</v>
      </c>
      <c r="BH365" s="317"/>
      <c r="BI365" s="317"/>
      <c r="BJ365" s="317"/>
      <c r="BK365" s="317"/>
      <c r="BL365" s="317"/>
      <c r="BM365" s="317"/>
      <c r="BN365" s="317"/>
      <c r="BO365" s="317"/>
      <c r="BP365" s="317"/>
      <c r="BQ365" s="317"/>
      <c r="BR365" s="317"/>
      <c r="BS365" s="317"/>
      <c r="BT365" s="317"/>
      <c r="BU365" s="317"/>
      <c r="BV365" s="317"/>
      <c r="BW365" s="317"/>
      <c r="BX365" s="317"/>
      <c r="BY365" s="317"/>
      <c r="BZ365" s="317"/>
      <c r="CA365" s="317"/>
      <c r="CB365" s="317"/>
      <c r="CC365" s="26"/>
      <c r="CE365" s="25"/>
      <c r="CF365" s="120"/>
      <c r="CG365" s="13"/>
      <c r="CH365" s="317" t="s">
        <v>250</v>
      </c>
      <c r="CI365" s="317"/>
      <c r="CJ365" s="317"/>
      <c r="CK365" s="317"/>
      <c r="CL365" s="317"/>
      <c r="CM365" s="317"/>
      <c r="CN365" s="317"/>
      <c r="CO365" s="317"/>
      <c r="CP365" s="194"/>
      <c r="CQ365" s="13"/>
      <c r="CR365" s="13"/>
      <c r="CS365" s="26"/>
      <c r="CT365" s="1"/>
      <c r="CU365" s="27"/>
      <c r="CV365" s="120"/>
      <c r="CW365" s="13"/>
      <c r="CX365" s="316" t="s">
        <v>251</v>
      </c>
      <c r="CY365" s="316"/>
      <c r="CZ365" s="316"/>
      <c r="DA365" s="316"/>
      <c r="DB365" s="316"/>
      <c r="DC365" s="316"/>
      <c r="DD365" s="316"/>
      <c r="DE365" s="316"/>
      <c r="DF365" s="204"/>
      <c r="DG365" s="13"/>
      <c r="DH365" s="13"/>
      <c r="DI365" s="77"/>
      <c r="DJ365" s="1"/>
      <c r="DK365" s="27"/>
      <c r="DL365" s="120"/>
      <c r="DM365" s="13"/>
      <c r="DN365" s="317" t="s">
        <v>250</v>
      </c>
      <c r="DO365" s="317"/>
      <c r="DP365" s="317"/>
      <c r="DQ365" s="317"/>
      <c r="DR365" s="317"/>
      <c r="DS365" s="317"/>
      <c r="DT365" s="317"/>
      <c r="DU365" s="317"/>
      <c r="DV365" s="317"/>
      <c r="DW365" s="13"/>
      <c r="DX365" s="13"/>
      <c r="DY365" s="13"/>
      <c r="DZ365" s="13"/>
      <c r="EA365" s="77"/>
      <c r="EB365" s="1"/>
      <c r="EC365" s="27"/>
      <c r="ED365" s="120"/>
      <c r="EE365" s="13"/>
      <c r="EF365" s="317" t="s">
        <v>250</v>
      </c>
      <c r="EG365" s="317"/>
      <c r="EH365" s="317"/>
      <c r="EI365" s="317"/>
      <c r="EJ365" s="317"/>
      <c r="EK365" s="317"/>
      <c r="EL365" s="317"/>
      <c r="EM365" s="280"/>
      <c r="EN365" s="13"/>
      <c r="EO365" s="77"/>
      <c r="EP365" s="1"/>
      <c r="EQ365" s="27"/>
      <c r="ER365" s="120"/>
      <c r="ES365" s="13"/>
      <c r="ET365" s="317" t="s">
        <v>250</v>
      </c>
      <c r="EU365" s="317"/>
      <c r="EV365" s="317"/>
      <c r="EW365" s="317"/>
      <c r="EX365" s="317"/>
      <c r="EY365" s="317"/>
      <c r="EZ365" s="317"/>
      <c r="FA365" s="280"/>
      <c r="FB365" s="13"/>
      <c r="FC365" s="77"/>
      <c r="FD365" s="77"/>
      <c r="FE365" s="1"/>
      <c r="FF365" s="27"/>
      <c r="FG365" s="120"/>
      <c r="FH365" s="13"/>
      <c r="FI365" s="316" t="s">
        <v>257</v>
      </c>
      <c r="FJ365" s="316"/>
      <c r="FK365" s="316"/>
      <c r="FL365" s="316"/>
      <c r="FM365" s="316"/>
      <c r="FN365" s="13"/>
      <c r="FO365" s="13"/>
      <c r="FP365" s="26"/>
      <c r="FQ365" s="1"/>
      <c r="FR365" s="1"/>
    </row>
    <row r="366" spans="2:174" x14ac:dyDescent="0.2">
      <c r="B366" s="25"/>
      <c r="C366" s="120"/>
      <c r="D366" s="13"/>
      <c r="E366" s="317" t="s">
        <v>3</v>
      </c>
      <c r="F366" s="317"/>
      <c r="G366" s="317"/>
      <c r="H366" s="317"/>
      <c r="I366" s="317"/>
      <c r="J366" s="317"/>
      <c r="K366" s="317"/>
      <c r="L366" s="317"/>
      <c r="M366" s="317"/>
      <c r="N366" s="317"/>
      <c r="O366" s="317"/>
      <c r="P366" s="317"/>
      <c r="Q366" s="317"/>
      <c r="R366" s="317"/>
      <c r="S366" s="317"/>
      <c r="T366" s="317"/>
      <c r="U366" s="317"/>
      <c r="V366" s="317"/>
      <c r="W366" s="317"/>
      <c r="X366" s="317"/>
      <c r="Y366" s="317"/>
      <c r="Z366" s="317"/>
      <c r="AA366" s="26"/>
      <c r="AC366" s="25"/>
      <c r="AD366" s="120"/>
      <c r="AE366" s="13"/>
      <c r="AF366" s="317" t="s">
        <v>3</v>
      </c>
      <c r="AG366" s="317"/>
      <c r="AH366" s="317"/>
      <c r="AI366" s="317"/>
      <c r="AJ366" s="317"/>
      <c r="AK366" s="317"/>
      <c r="AL366" s="317"/>
      <c r="AM366" s="317"/>
      <c r="AN366" s="317"/>
      <c r="AO366" s="317"/>
      <c r="AP366" s="317"/>
      <c r="AQ366" s="317"/>
      <c r="AR366" s="317"/>
      <c r="AS366" s="317"/>
      <c r="AT366" s="317"/>
      <c r="AU366" s="317"/>
      <c r="AV366" s="317"/>
      <c r="AW366" s="317"/>
      <c r="AX366" s="317"/>
      <c r="AY366" s="317"/>
      <c r="AZ366" s="317"/>
      <c r="BA366" s="317"/>
      <c r="BB366" s="26"/>
      <c r="BD366" s="25"/>
      <c r="BE366" s="120"/>
      <c r="BF366" s="13"/>
      <c r="BG366" s="317" t="s">
        <v>3</v>
      </c>
      <c r="BH366" s="317"/>
      <c r="BI366" s="317"/>
      <c r="BJ366" s="317"/>
      <c r="BK366" s="317"/>
      <c r="BL366" s="317"/>
      <c r="BM366" s="317"/>
      <c r="BN366" s="317"/>
      <c r="BO366" s="317"/>
      <c r="BP366" s="317"/>
      <c r="BQ366" s="317"/>
      <c r="BR366" s="317"/>
      <c r="BS366" s="317"/>
      <c r="BT366" s="317"/>
      <c r="BU366" s="317"/>
      <c r="BV366" s="317"/>
      <c r="BW366" s="317"/>
      <c r="BX366" s="317"/>
      <c r="BY366" s="317"/>
      <c r="BZ366" s="317"/>
      <c r="CA366" s="317"/>
      <c r="CB366" s="317"/>
      <c r="CC366" s="26"/>
      <c r="CE366" s="25"/>
      <c r="CF366" s="120"/>
      <c r="CG366" s="13"/>
      <c r="CH366" s="317" t="s">
        <v>3</v>
      </c>
      <c r="CI366" s="317"/>
      <c r="CJ366" s="317"/>
      <c r="CK366" s="317"/>
      <c r="CL366" s="317"/>
      <c r="CM366" s="317"/>
      <c r="CN366" s="317"/>
      <c r="CO366" s="317"/>
      <c r="CP366" s="194"/>
      <c r="CQ366" s="13"/>
      <c r="CR366" s="13"/>
      <c r="CS366" s="26"/>
      <c r="CT366" s="1"/>
      <c r="CU366" s="27"/>
      <c r="CV366" s="120"/>
      <c r="CW366" s="29"/>
      <c r="CX366" s="309" t="s">
        <v>3</v>
      </c>
      <c r="CY366" s="309"/>
      <c r="CZ366" s="309"/>
      <c r="DA366" s="309"/>
      <c r="DB366" s="309"/>
      <c r="DC366" s="309"/>
      <c r="DD366" s="309"/>
      <c r="DE366" s="309"/>
      <c r="DF366" s="205"/>
      <c r="DG366" s="29"/>
      <c r="DH366" s="29"/>
      <c r="DI366" s="77"/>
      <c r="DJ366" s="1"/>
      <c r="DK366" s="27"/>
      <c r="DL366" s="120"/>
      <c r="DM366" s="29"/>
      <c r="DN366" s="309" t="s">
        <v>3</v>
      </c>
      <c r="DO366" s="309"/>
      <c r="DP366" s="309"/>
      <c r="DQ366" s="309"/>
      <c r="DR366" s="309"/>
      <c r="DS366" s="309"/>
      <c r="DT366" s="309"/>
      <c r="DU366" s="309"/>
      <c r="DV366" s="309"/>
      <c r="DW366" s="29"/>
      <c r="DX366" s="29"/>
      <c r="DY366" s="29"/>
      <c r="DZ366" s="29"/>
      <c r="EA366" s="77"/>
      <c r="EB366" s="1"/>
      <c r="EC366" s="27"/>
      <c r="ED366" s="120"/>
      <c r="EE366" s="29"/>
      <c r="EF366" s="309" t="s">
        <v>3</v>
      </c>
      <c r="EG366" s="309"/>
      <c r="EH366" s="309"/>
      <c r="EI366" s="309"/>
      <c r="EJ366" s="309"/>
      <c r="EK366" s="309"/>
      <c r="EL366" s="309"/>
      <c r="EM366" s="281"/>
      <c r="EN366" s="29"/>
      <c r="EO366" s="77"/>
      <c r="EP366" s="1"/>
      <c r="EQ366" s="27"/>
      <c r="ER366" s="120"/>
      <c r="ES366" s="29"/>
      <c r="ET366" s="309" t="s">
        <v>3</v>
      </c>
      <c r="EU366" s="309"/>
      <c r="EV366" s="309"/>
      <c r="EW366" s="309"/>
      <c r="EX366" s="309"/>
      <c r="EY366" s="309"/>
      <c r="EZ366" s="309"/>
      <c r="FA366" s="281"/>
      <c r="FB366" s="29"/>
      <c r="FC366" s="77"/>
      <c r="FD366" s="77"/>
      <c r="FE366" s="1"/>
      <c r="FF366" s="27"/>
      <c r="FG366" s="120"/>
      <c r="FH366" s="13"/>
      <c r="FI366" s="316" t="s">
        <v>227</v>
      </c>
      <c r="FJ366" s="316"/>
      <c r="FK366" s="316"/>
      <c r="FL366" s="316"/>
      <c r="FM366" s="316"/>
      <c r="FN366" s="13"/>
      <c r="FO366" s="13"/>
      <c r="FP366" s="26"/>
      <c r="FQ366" s="1"/>
      <c r="FR366" s="1"/>
    </row>
    <row r="367" spans="2:174" x14ac:dyDescent="0.2">
      <c r="B367" s="30"/>
      <c r="C367" s="121"/>
      <c r="D367" s="194"/>
      <c r="E367" s="204"/>
      <c r="F367" s="204"/>
      <c r="G367" s="204"/>
      <c r="H367" s="204"/>
      <c r="I367" s="115"/>
      <c r="J367" s="204"/>
      <c r="K367" s="115"/>
      <c r="L367" s="115"/>
      <c r="M367" s="204"/>
      <c r="N367" s="115"/>
      <c r="O367" s="115"/>
      <c r="P367" s="204"/>
      <c r="Q367" s="115"/>
      <c r="R367" s="115"/>
      <c r="S367" s="204"/>
      <c r="T367" s="115"/>
      <c r="U367" s="115"/>
      <c r="V367" s="204"/>
      <c r="W367" s="115"/>
      <c r="X367" s="115"/>
      <c r="Y367" s="204"/>
      <c r="Z367" s="115"/>
      <c r="AA367" s="26"/>
      <c r="AC367" s="30"/>
      <c r="AD367" s="121"/>
      <c r="AE367" s="194"/>
      <c r="AF367" s="204"/>
      <c r="AG367" s="204"/>
      <c r="AH367" s="204"/>
      <c r="AI367" s="204"/>
      <c r="AJ367" s="204"/>
      <c r="AK367" s="204"/>
      <c r="AL367" s="204"/>
      <c r="AM367" s="204"/>
      <c r="AN367" s="204"/>
      <c r="AO367" s="204"/>
      <c r="AP367" s="204"/>
      <c r="AQ367" s="204"/>
      <c r="AR367" s="204"/>
      <c r="AS367" s="204"/>
      <c r="AT367" s="204"/>
      <c r="AU367" s="204"/>
      <c r="AV367" s="204"/>
      <c r="AW367" s="204"/>
      <c r="AX367" s="204"/>
      <c r="AY367" s="204"/>
      <c r="AZ367" s="204"/>
      <c r="BA367" s="204"/>
      <c r="BB367" s="26"/>
      <c r="BD367" s="30"/>
      <c r="BE367" s="121"/>
      <c r="BF367" s="19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  <c r="BZ367" s="204"/>
      <c r="CA367" s="204"/>
      <c r="CB367" s="204"/>
      <c r="CC367" s="26"/>
      <c r="CE367" s="30"/>
      <c r="CF367" s="121"/>
      <c r="CG367" s="113"/>
      <c r="CH367" s="115"/>
      <c r="CI367" s="115"/>
      <c r="CJ367" s="115"/>
      <c r="CK367" s="204"/>
      <c r="CL367" s="140"/>
      <c r="CM367" s="115"/>
      <c r="CN367" s="115"/>
      <c r="CO367" s="8"/>
      <c r="CP367" s="8"/>
      <c r="CQ367" s="8"/>
      <c r="CR367" s="8"/>
      <c r="CS367" s="26"/>
      <c r="CT367" s="1"/>
      <c r="CU367" s="27"/>
      <c r="CV367" s="120"/>
      <c r="CW367" s="29"/>
      <c r="CX367" s="114"/>
      <c r="CY367" s="114"/>
      <c r="CZ367" s="205"/>
      <c r="DA367" s="114"/>
      <c r="DB367" s="146"/>
      <c r="DC367" s="114"/>
      <c r="DD367" s="114"/>
      <c r="DE367" s="114"/>
      <c r="DF367" s="205"/>
      <c r="DG367" s="29"/>
      <c r="DH367" s="29"/>
      <c r="DI367" s="77"/>
      <c r="DJ367" s="1"/>
      <c r="DK367" s="27"/>
      <c r="DL367" s="120"/>
      <c r="DM367" s="29"/>
      <c r="DN367" s="114"/>
      <c r="DO367" s="114"/>
      <c r="DP367" s="114"/>
      <c r="DQ367" s="205"/>
      <c r="DR367" s="205"/>
      <c r="DS367" s="146"/>
      <c r="DT367" s="114"/>
      <c r="DU367" s="114"/>
      <c r="DV367" s="114"/>
      <c r="DW367" s="29"/>
      <c r="DX367" s="29"/>
      <c r="DY367" s="29"/>
      <c r="DZ367" s="29"/>
      <c r="EA367" s="77"/>
      <c r="EB367" s="1"/>
      <c r="EC367" s="27"/>
      <c r="ED367" s="120"/>
      <c r="EE367" s="29"/>
      <c r="EF367" s="281"/>
      <c r="EG367" s="281"/>
      <c r="EH367" s="281"/>
      <c r="EI367" s="146"/>
      <c r="EJ367" s="281"/>
      <c r="EK367" s="281"/>
      <c r="EL367" s="281"/>
      <c r="EM367" s="281"/>
      <c r="EN367" s="29"/>
      <c r="EO367" s="77"/>
      <c r="EP367" s="1"/>
      <c r="EQ367" s="27"/>
      <c r="ER367" s="120"/>
      <c r="ES367" s="29"/>
      <c r="ET367" s="281"/>
      <c r="EU367" s="281"/>
      <c r="EV367" s="281"/>
      <c r="EW367" s="146"/>
      <c r="EX367" s="281"/>
      <c r="EY367" s="281"/>
      <c r="EZ367" s="281"/>
      <c r="FA367" s="281"/>
      <c r="FB367" s="29"/>
      <c r="FC367" s="77"/>
      <c r="FD367" s="77"/>
      <c r="FE367" s="1"/>
      <c r="FF367" s="27"/>
      <c r="FG367" s="151"/>
      <c r="FH367" s="14"/>
      <c r="FI367" s="342"/>
      <c r="FJ367" s="342"/>
      <c r="FK367" s="342"/>
      <c r="FL367" s="342"/>
      <c r="FM367" s="342"/>
      <c r="FN367" s="342"/>
      <c r="FO367" s="342"/>
      <c r="FP367" s="26"/>
      <c r="FQ367" s="1"/>
      <c r="FR367" s="1"/>
    </row>
    <row r="368" spans="2:174" x14ac:dyDescent="0.2">
      <c r="B368" s="30"/>
      <c r="C368" s="121"/>
      <c r="D368" s="14" t="s">
        <v>4</v>
      </c>
      <c r="E368" s="343" t="s">
        <v>404</v>
      </c>
      <c r="F368" s="343"/>
      <c r="G368" s="343"/>
      <c r="H368" s="343"/>
      <c r="I368" s="343"/>
      <c r="J368" s="343"/>
      <c r="K368" s="343"/>
      <c r="L368" s="343"/>
      <c r="M368" s="343"/>
      <c r="N368" s="343"/>
      <c r="O368" s="343"/>
      <c r="P368" s="343"/>
      <c r="Q368" s="343"/>
      <c r="R368" s="343"/>
      <c r="S368" s="343"/>
      <c r="T368" s="343"/>
      <c r="U368" s="343"/>
      <c r="V368" s="343"/>
      <c r="W368" s="343"/>
      <c r="X368" s="343"/>
      <c r="Y368" s="343"/>
      <c r="Z368" s="343"/>
      <c r="AA368" s="26"/>
      <c r="AC368" s="30"/>
      <c r="AD368" s="121"/>
      <c r="AE368" s="14" t="s">
        <v>4</v>
      </c>
      <c r="AF368" s="310" t="str">
        <f>+E368</f>
        <v>3.2.4.0.0 Fideicomisos Financieros Publicos Con Participacion Estatal Mayoritaria</v>
      </c>
      <c r="AG368" s="310"/>
      <c r="AH368" s="310"/>
      <c r="AI368" s="310"/>
      <c r="AJ368" s="310"/>
      <c r="AK368" s="310"/>
      <c r="AL368" s="310"/>
      <c r="AM368" s="310"/>
      <c r="AN368" s="310"/>
      <c r="AO368" s="310"/>
      <c r="AP368" s="310"/>
      <c r="AQ368" s="310"/>
      <c r="AR368" s="310"/>
      <c r="AS368" s="310"/>
      <c r="AT368" s="310"/>
      <c r="AU368" s="310"/>
      <c r="AV368" s="310"/>
      <c r="AW368" s="310"/>
      <c r="AX368" s="310"/>
      <c r="AY368" s="310"/>
      <c r="AZ368" s="310"/>
      <c r="BA368" s="310"/>
      <c r="BB368" s="26"/>
      <c r="BD368" s="30"/>
      <c r="BE368" s="121"/>
      <c r="BF368" s="14" t="s">
        <v>4</v>
      </c>
      <c r="BG368" s="310" t="str">
        <f>+AF368</f>
        <v>3.2.4.0.0 Fideicomisos Financieros Publicos Con Participacion Estatal Mayoritaria</v>
      </c>
      <c r="BH368" s="310"/>
      <c r="BI368" s="310"/>
      <c r="BJ368" s="310"/>
      <c r="BK368" s="310"/>
      <c r="BL368" s="310"/>
      <c r="BM368" s="310"/>
      <c r="BN368" s="310"/>
      <c r="BO368" s="310"/>
      <c r="BP368" s="310"/>
      <c r="BQ368" s="310"/>
      <c r="BR368" s="310"/>
      <c r="BS368" s="310"/>
      <c r="BT368" s="310"/>
      <c r="BU368" s="310"/>
      <c r="BV368" s="310"/>
      <c r="BW368" s="310"/>
      <c r="BX368" s="310"/>
      <c r="BY368" s="310"/>
      <c r="BZ368" s="310"/>
      <c r="CA368" s="310"/>
      <c r="CB368" s="310"/>
      <c r="CC368" s="26"/>
      <c r="CE368" s="30"/>
      <c r="CF368" s="121"/>
      <c r="CG368" s="14" t="s">
        <v>4</v>
      </c>
      <c r="CH368" s="310" t="str">
        <f>+E368</f>
        <v>3.2.4.0.0 Fideicomisos Financieros Publicos Con Participacion Estatal Mayoritaria</v>
      </c>
      <c r="CI368" s="310"/>
      <c r="CJ368" s="310"/>
      <c r="CK368" s="310"/>
      <c r="CL368" s="310"/>
      <c r="CM368" s="310"/>
      <c r="CN368" s="310"/>
      <c r="CO368" s="310"/>
      <c r="CP368" s="310"/>
      <c r="CQ368" s="310"/>
      <c r="CR368" s="8"/>
      <c r="CS368" s="26"/>
      <c r="CT368" s="1"/>
      <c r="CU368" s="27"/>
      <c r="CV368" s="151"/>
      <c r="CW368" s="14" t="s">
        <v>4</v>
      </c>
      <c r="CX368" s="310" t="str">
        <f>+E368</f>
        <v>3.2.4.0.0 Fideicomisos Financieros Publicos Con Participacion Estatal Mayoritaria</v>
      </c>
      <c r="CY368" s="310"/>
      <c r="CZ368" s="310"/>
      <c r="DA368" s="310"/>
      <c r="DB368" s="310"/>
      <c r="DC368" s="310"/>
      <c r="DD368" s="310"/>
      <c r="DE368" s="310"/>
      <c r="DF368" s="310"/>
      <c r="DG368" s="310"/>
      <c r="DH368" s="8"/>
      <c r="DI368" s="77"/>
      <c r="DJ368" s="1"/>
      <c r="DK368" s="27"/>
      <c r="DL368" s="151"/>
      <c r="DM368" s="14" t="s">
        <v>4</v>
      </c>
      <c r="DN368" s="310" t="str">
        <f>+E368</f>
        <v>3.2.4.0.0 Fideicomisos Financieros Publicos Con Participacion Estatal Mayoritaria</v>
      </c>
      <c r="DO368" s="310"/>
      <c r="DP368" s="310"/>
      <c r="DQ368" s="310"/>
      <c r="DR368" s="310"/>
      <c r="DS368" s="310"/>
      <c r="DT368" s="310"/>
      <c r="DU368" s="310"/>
      <c r="DV368" s="310"/>
      <c r="DW368" s="310"/>
      <c r="DX368" s="249"/>
      <c r="DY368" s="249"/>
      <c r="DZ368" s="8"/>
      <c r="EA368" s="77"/>
      <c r="EB368" s="1"/>
      <c r="EC368" s="27"/>
      <c r="ED368" s="151"/>
      <c r="EE368" s="14" t="s">
        <v>4</v>
      </c>
      <c r="EF368" s="310" t="str">
        <f>+E368</f>
        <v>3.2.4.0.0 Fideicomisos Financieros Publicos Con Participacion Estatal Mayoritaria</v>
      </c>
      <c r="EG368" s="310"/>
      <c r="EH368" s="310"/>
      <c r="EI368" s="310"/>
      <c r="EJ368" s="310"/>
      <c r="EK368" s="310"/>
      <c r="EL368" s="310"/>
      <c r="EM368" s="310"/>
      <c r="EN368" s="8"/>
      <c r="EO368" s="77"/>
      <c r="EP368" s="1"/>
      <c r="EQ368" s="27"/>
      <c r="ER368" s="151"/>
      <c r="ES368" s="14" t="s">
        <v>4</v>
      </c>
      <c r="ET368" s="310" t="str">
        <f>+E368</f>
        <v>3.2.4.0.0 Fideicomisos Financieros Publicos Con Participacion Estatal Mayoritaria</v>
      </c>
      <c r="EU368" s="310"/>
      <c r="EV368" s="310"/>
      <c r="EW368" s="310"/>
      <c r="EX368" s="310"/>
      <c r="EY368" s="310"/>
      <c r="EZ368" s="310"/>
      <c r="FA368" s="310"/>
      <c r="FB368" s="8"/>
      <c r="FC368" s="77"/>
      <c r="FD368" s="77"/>
      <c r="FE368" s="1"/>
      <c r="FF368" s="27"/>
      <c r="FG368" s="151"/>
      <c r="FH368" s="14" t="s">
        <v>4</v>
      </c>
      <c r="FI368" s="310" t="str">
        <f>+EF368</f>
        <v>3.2.4.0.0 Fideicomisos Financieros Publicos Con Participacion Estatal Mayoritaria</v>
      </c>
      <c r="FJ368" s="310"/>
      <c r="FK368" s="310"/>
      <c r="FL368" s="310"/>
      <c r="FM368" s="310"/>
      <c r="FN368" s="32"/>
      <c r="FO368" s="32"/>
      <c r="FP368" s="26"/>
      <c r="FQ368" s="1"/>
      <c r="FR368" s="1"/>
    </row>
    <row r="369" spans="2:174" x14ac:dyDescent="0.2">
      <c r="B369" s="33"/>
      <c r="C369" s="122"/>
      <c r="D369" s="15"/>
      <c r="E369" s="15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26"/>
      <c r="AC369" s="33"/>
      <c r="AD369" s="122"/>
      <c r="AE369" s="15"/>
      <c r="AF369" s="15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26"/>
      <c r="BD369" s="33"/>
      <c r="BE369" s="122"/>
      <c r="BF369" s="15"/>
      <c r="BG369" s="15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26"/>
      <c r="CE369" s="33"/>
      <c r="CF369" s="122"/>
      <c r="CG369" s="15"/>
      <c r="CH369" s="15"/>
      <c r="CI369" s="34"/>
      <c r="CJ369" s="34"/>
      <c r="CK369" s="34"/>
      <c r="CL369" s="141"/>
      <c r="CM369" s="6"/>
      <c r="CN369" s="6"/>
      <c r="CO369" s="8"/>
      <c r="CP369" s="8"/>
      <c r="CQ369" s="8"/>
      <c r="CR369" s="8"/>
      <c r="CS369" s="26"/>
      <c r="CT369" s="1"/>
      <c r="CU369" s="27"/>
      <c r="CV369" s="152"/>
      <c r="CW369" s="29"/>
      <c r="CX369" s="29"/>
      <c r="CY369" s="29"/>
      <c r="CZ369" s="29"/>
      <c r="DA369" s="29"/>
      <c r="DB369" s="147"/>
      <c r="DC369" s="29"/>
      <c r="DD369" s="29"/>
      <c r="DE369" s="29"/>
      <c r="DF369" s="29"/>
      <c r="DG369" s="29"/>
      <c r="DH369" s="8"/>
      <c r="DI369" s="77"/>
      <c r="DJ369" s="1"/>
      <c r="DK369" s="27"/>
      <c r="DL369" s="152"/>
      <c r="DM369" s="29"/>
      <c r="DN369" s="29"/>
      <c r="DO369" s="29"/>
      <c r="DP369" s="29"/>
      <c r="DQ369" s="29"/>
      <c r="DR369" s="29"/>
      <c r="DS369" s="147"/>
      <c r="DT369" s="29"/>
      <c r="DU369" s="29"/>
      <c r="DV369" s="29"/>
      <c r="DW369" s="29"/>
      <c r="DX369" s="29"/>
      <c r="DY369" s="29"/>
      <c r="DZ369" s="8"/>
      <c r="EA369" s="77"/>
      <c r="EB369" s="1"/>
      <c r="EC369" s="27"/>
      <c r="ED369" s="154"/>
      <c r="EE369" s="35"/>
      <c r="EF369" s="2"/>
      <c r="EG369" s="36"/>
      <c r="EH369" s="36"/>
      <c r="EI369" s="161"/>
      <c r="EJ369" s="8"/>
      <c r="EK369" s="8"/>
      <c r="EL369" s="8"/>
      <c r="EM369" s="8"/>
      <c r="EN369" s="8"/>
      <c r="EO369" s="26"/>
      <c r="EP369" s="1"/>
      <c r="EQ369" s="27"/>
      <c r="ER369" s="154"/>
      <c r="ES369" s="35"/>
      <c r="ET369" s="2"/>
      <c r="EU369" s="36"/>
      <c r="EV369" s="36"/>
      <c r="EW369" s="161"/>
      <c r="EX369" s="8"/>
      <c r="EY369" s="8"/>
      <c r="EZ369" s="8"/>
      <c r="FA369" s="8"/>
      <c r="FB369" s="8"/>
      <c r="FC369" s="26"/>
      <c r="FD369" s="26"/>
      <c r="FE369" s="1"/>
      <c r="FF369" s="27"/>
      <c r="FG369" s="151"/>
      <c r="FH369" s="31"/>
      <c r="FI369" s="31" t="s">
        <v>228</v>
      </c>
      <c r="FJ369" s="31"/>
      <c r="FK369" s="31"/>
      <c r="FL369" s="31"/>
      <c r="FM369" s="31"/>
      <c r="FN369" s="31"/>
      <c r="FO369" s="31"/>
      <c r="FP369" s="26"/>
      <c r="FQ369" s="1"/>
      <c r="FR369" s="1"/>
    </row>
    <row r="370" spans="2:174" ht="13.9" customHeight="1" x14ac:dyDescent="0.2">
      <c r="B370" s="33"/>
      <c r="C370" s="123"/>
      <c r="D370" s="333" t="s">
        <v>5</v>
      </c>
      <c r="E370" s="344"/>
      <c r="F370" s="347" t="s">
        <v>405</v>
      </c>
      <c r="G370" s="347"/>
      <c r="H370" s="348"/>
      <c r="I370" s="347" t="s">
        <v>406</v>
      </c>
      <c r="J370" s="347"/>
      <c r="K370" s="348"/>
      <c r="L370" s="347" t="s">
        <v>407</v>
      </c>
      <c r="M370" s="347"/>
      <c r="N370" s="348"/>
      <c r="O370" s="351" t="s">
        <v>408</v>
      </c>
      <c r="P370" s="336"/>
      <c r="Q370" s="352"/>
      <c r="R370" s="351" t="s">
        <v>409</v>
      </c>
      <c r="S370" s="336"/>
      <c r="T370" s="352"/>
      <c r="U370" s="351" t="s">
        <v>410</v>
      </c>
      <c r="V370" s="336"/>
      <c r="W370" s="352"/>
      <c r="X370" s="348" t="s">
        <v>239</v>
      </c>
      <c r="Y370" s="356"/>
      <c r="Z370" s="357"/>
      <c r="AA370" s="39"/>
      <c r="AC370" s="33"/>
      <c r="AD370" s="123"/>
      <c r="AE370" s="333" t="s">
        <v>5</v>
      </c>
      <c r="AF370" s="344"/>
      <c r="AG370" s="347" t="str">
        <f>+F370</f>
        <v>3.2.4.0.0 
Descentralizado 61</v>
      </c>
      <c r="AH370" s="347"/>
      <c r="AI370" s="348"/>
      <c r="AJ370" s="347" t="str">
        <f>+I370</f>
        <v>3.2.4.0.0 
Descentralizado 62</v>
      </c>
      <c r="AK370" s="347"/>
      <c r="AL370" s="348"/>
      <c r="AM370" s="347" t="str">
        <f>+L370</f>
        <v>3.2.4.0.0 
Descentralizado 63</v>
      </c>
      <c r="AN370" s="347"/>
      <c r="AO370" s="348"/>
      <c r="AP370" s="347" t="str">
        <f>+O370</f>
        <v>3.2.4.0.0 
Descentralizado 64</v>
      </c>
      <c r="AQ370" s="347"/>
      <c r="AR370" s="348"/>
      <c r="AS370" s="347" t="str">
        <f>+R370</f>
        <v>3.2.4.0.0 
Descentralizado 65</v>
      </c>
      <c r="AT370" s="347"/>
      <c r="AU370" s="348"/>
      <c r="AV370" s="347" t="str">
        <f>+U370</f>
        <v>3.2.4.0.0 
Descentralizado 66</v>
      </c>
      <c r="AW370" s="347"/>
      <c r="AX370" s="348"/>
      <c r="AY370" s="348" t="s">
        <v>239</v>
      </c>
      <c r="AZ370" s="356"/>
      <c r="BA370" s="357"/>
      <c r="BB370" s="39"/>
      <c r="BD370" s="33"/>
      <c r="BE370" s="123"/>
      <c r="BF370" s="333" t="s">
        <v>5</v>
      </c>
      <c r="BG370" s="344"/>
      <c r="BH370" s="347" t="str">
        <f>+F370</f>
        <v>3.2.4.0.0 
Descentralizado 61</v>
      </c>
      <c r="BI370" s="347"/>
      <c r="BJ370" s="348"/>
      <c r="BK370" s="347" t="str">
        <f>+I370</f>
        <v>3.2.4.0.0 
Descentralizado 62</v>
      </c>
      <c r="BL370" s="347"/>
      <c r="BM370" s="348"/>
      <c r="BN370" s="347" t="str">
        <f>+L370</f>
        <v>3.2.4.0.0 
Descentralizado 63</v>
      </c>
      <c r="BO370" s="347"/>
      <c r="BP370" s="348"/>
      <c r="BQ370" s="347" t="str">
        <f>+O370</f>
        <v>3.2.4.0.0 
Descentralizado 64</v>
      </c>
      <c r="BR370" s="347"/>
      <c r="BS370" s="348"/>
      <c r="BT370" s="347" t="str">
        <f>+R370</f>
        <v>3.2.4.0.0 
Descentralizado 65</v>
      </c>
      <c r="BU370" s="347"/>
      <c r="BV370" s="348"/>
      <c r="BW370" s="347" t="str">
        <f>+U370</f>
        <v>3.2.4.0.0 
Descentralizado 66</v>
      </c>
      <c r="BX370" s="347"/>
      <c r="BY370" s="348"/>
      <c r="BZ370" s="348" t="s">
        <v>239</v>
      </c>
      <c r="CA370" s="356"/>
      <c r="CB370" s="357"/>
      <c r="CC370" s="39"/>
      <c r="CE370" s="168"/>
      <c r="CF370" s="138"/>
      <c r="CG370" s="329" t="s">
        <v>5</v>
      </c>
      <c r="CH370" s="329"/>
      <c r="CI370" s="37">
        <v>2016</v>
      </c>
      <c r="CJ370" s="37">
        <v>2015</v>
      </c>
      <c r="CK370" s="37">
        <v>2014</v>
      </c>
      <c r="CL370" s="142"/>
      <c r="CM370" s="329" t="s">
        <v>5</v>
      </c>
      <c r="CN370" s="329"/>
      <c r="CO370" s="37">
        <v>2016</v>
      </c>
      <c r="CP370" s="37">
        <v>2015</v>
      </c>
      <c r="CQ370" s="37">
        <v>2014</v>
      </c>
      <c r="CR370" s="38"/>
      <c r="CS370" s="169"/>
      <c r="CT370" s="104"/>
      <c r="CU370" s="170"/>
      <c r="CV370" s="138"/>
      <c r="CW370" s="329" t="s">
        <v>5</v>
      </c>
      <c r="CX370" s="329"/>
      <c r="CY370" s="37">
        <v>2016</v>
      </c>
      <c r="CZ370" s="37">
        <v>2015</v>
      </c>
      <c r="DA370" s="37">
        <v>2014</v>
      </c>
      <c r="DB370" s="142"/>
      <c r="DC370" s="329" t="s">
        <v>5</v>
      </c>
      <c r="DD370" s="329"/>
      <c r="DE370" s="37">
        <v>2016</v>
      </c>
      <c r="DF370" s="37">
        <v>2015</v>
      </c>
      <c r="DG370" s="37">
        <v>2014</v>
      </c>
      <c r="DH370" s="38"/>
      <c r="DI370" s="40"/>
      <c r="DJ370" s="104"/>
      <c r="DK370" s="170"/>
      <c r="DL370" s="138"/>
      <c r="DM370" s="329" t="s">
        <v>5</v>
      </c>
      <c r="DN370" s="329"/>
      <c r="DO370" s="37" t="s">
        <v>198</v>
      </c>
      <c r="DP370" s="37" t="s">
        <v>199</v>
      </c>
      <c r="DQ370" s="37" t="s">
        <v>198</v>
      </c>
      <c r="DR370" s="37" t="s">
        <v>199</v>
      </c>
      <c r="DS370" s="142"/>
      <c r="DT370" s="329" t="s">
        <v>5</v>
      </c>
      <c r="DU370" s="329"/>
      <c r="DV370" s="37" t="s">
        <v>198</v>
      </c>
      <c r="DW370" s="37" t="s">
        <v>199</v>
      </c>
      <c r="DX370" s="37" t="s">
        <v>198</v>
      </c>
      <c r="DY370" s="37" t="s">
        <v>199</v>
      </c>
      <c r="DZ370" s="38"/>
      <c r="EA370" s="40"/>
      <c r="EB370" s="104"/>
      <c r="EC370" s="170"/>
      <c r="ED370" s="155"/>
      <c r="EE370" s="311" t="s">
        <v>5</v>
      </c>
      <c r="EF370" s="311"/>
      <c r="EG370" s="37">
        <v>2016</v>
      </c>
      <c r="EH370" s="37">
        <v>2015</v>
      </c>
      <c r="EI370" s="162"/>
      <c r="EJ370" s="311" t="s">
        <v>5</v>
      </c>
      <c r="EK370" s="311"/>
      <c r="EL370" s="37">
        <v>2016</v>
      </c>
      <c r="EM370" s="37">
        <v>2015</v>
      </c>
      <c r="EN370" s="43"/>
      <c r="EO370" s="171"/>
      <c r="EP370" s="104"/>
      <c r="EQ370" s="170"/>
      <c r="ER370" s="155"/>
      <c r="ES370" s="311" t="s">
        <v>5</v>
      </c>
      <c r="ET370" s="311"/>
      <c r="EU370" s="37">
        <v>2016</v>
      </c>
      <c r="EV370" s="37">
        <v>2015</v>
      </c>
      <c r="EW370" s="162"/>
      <c r="EX370" s="311" t="s">
        <v>5</v>
      </c>
      <c r="EY370" s="311"/>
      <c r="EZ370" s="37">
        <v>2016</v>
      </c>
      <c r="FA370" s="37">
        <v>2015</v>
      </c>
      <c r="FB370" s="43"/>
      <c r="FC370" s="171"/>
      <c r="FD370" s="171"/>
      <c r="FE370" s="104"/>
      <c r="FF370" s="27"/>
      <c r="FG370" s="330"/>
      <c r="FH370" s="333" t="s">
        <v>5</v>
      </c>
      <c r="FI370" s="333"/>
      <c r="FJ370" s="336" t="s">
        <v>144</v>
      </c>
      <c r="FK370" s="336" t="s">
        <v>229</v>
      </c>
      <c r="FL370" s="336" t="s">
        <v>230</v>
      </c>
      <c r="FM370" s="336" t="s">
        <v>231</v>
      </c>
      <c r="FN370" s="336" t="s">
        <v>232</v>
      </c>
      <c r="FO370" s="339"/>
      <c r="FP370" s="26"/>
      <c r="FQ370" s="1"/>
      <c r="FR370" s="1"/>
    </row>
    <row r="371" spans="2:174" ht="27.6" customHeight="1" x14ac:dyDescent="0.2">
      <c r="B371" s="33"/>
      <c r="C371" s="124"/>
      <c r="D371" s="334"/>
      <c r="E371" s="345"/>
      <c r="F371" s="349"/>
      <c r="G371" s="349"/>
      <c r="H371" s="350"/>
      <c r="I371" s="349"/>
      <c r="J371" s="349"/>
      <c r="K371" s="350"/>
      <c r="L371" s="349"/>
      <c r="M371" s="349"/>
      <c r="N371" s="350"/>
      <c r="O371" s="353"/>
      <c r="P371" s="354"/>
      <c r="Q371" s="355"/>
      <c r="R371" s="353"/>
      <c r="S371" s="354"/>
      <c r="T371" s="355"/>
      <c r="U371" s="353"/>
      <c r="V371" s="354"/>
      <c r="W371" s="355"/>
      <c r="X371" s="350"/>
      <c r="Y371" s="358"/>
      <c r="Z371" s="359"/>
      <c r="AA371" s="39"/>
      <c r="AC371" s="33"/>
      <c r="AD371" s="124"/>
      <c r="AE371" s="334"/>
      <c r="AF371" s="345"/>
      <c r="AG371" s="349"/>
      <c r="AH371" s="349"/>
      <c r="AI371" s="350"/>
      <c r="AJ371" s="349"/>
      <c r="AK371" s="349"/>
      <c r="AL371" s="350"/>
      <c r="AM371" s="349"/>
      <c r="AN371" s="349"/>
      <c r="AO371" s="350"/>
      <c r="AP371" s="349"/>
      <c r="AQ371" s="349"/>
      <c r="AR371" s="350"/>
      <c r="AS371" s="349"/>
      <c r="AT371" s="349"/>
      <c r="AU371" s="350"/>
      <c r="AV371" s="349"/>
      <c r="AW371" s="349"/>
      <c r="AX371" s="350"/>
      <c r="AY371" s="350"/>
      <c r="AZ371" s="358"/>
      <c r="BA371" s="359"/>
      <c r="BB371" s="39"/>
      <c r="BD371" s="33"/>
      <c r="BE371" s="124"/>
      <c r="BF371" s="334"/>
      <c r="BG371" s="345"/>
      <c r="BH371" s="349"/>
      <c r="BI371" s="349"/>
      <c r="BJ371" s="350"/>
      <c r="BK371" s="349"/>
      <c r="BL371" s="349"/>
      <c r="BM371" s="350"/>
      <c r="BN371" s="349"/>
      <c r="BO371" s="349"/>
      <c r="BP371" s="350"/>
      <c r="BQ371" s="349"/>
      <c r="BR371" s="349"/>
      <c r="BS371" s="350"/>
      <c r="BT371" s="349"/>
      <c r="BU371" s="349"/>
      <c r="BV371" s="350"/>
      <c r="BW371" s="349"/>
      <c r="BX371" s="349"/>
      <c r="BY371" s="350"/>
      <c r="BZ371" s="350"/>
      <c r="CA371" s="358"/>
      <c r="CB371" s="359"/>
      <c r="CC371" s="39"/>
      <c r="CE371" s="33"/>
      <c r="CF371" s="126"/>
      <c r="CG371" s="197"/>
      <c r="CH371" s="197"/>
      <c r="CI371" s="41"/>
      <c r="CJ371" s="41"/>
      <c r="CK371" s="41"/>
      <c r="CL371" s="141"/>
      <c r="CM371" s="6"/>
      <c r="CN371" s="6"/>
      <c r="CO371" s="8"/>
      <c r="CP371" s="8"/>
      <c r="CQ371" s="8"/>
      <c r="CR371" s="42"/>
      <c r="CS371" s="26"/>
      <c r="CT371" s="1"/>
      <c r="CU371" s="27"/>
      <c r="CV371" s="153"/>
      <c r="CW371" s="29"/>
      <c r="CX371" s="29"/>
      <c r="CY371" s="29"/>
      <c r="CZ371" s="29"/>
      <c r="DA371" s="29"/>
      <c r="DB371" s="148"/>
      <c r="DC371" s="29"/>
      <c r="DD371" s="29"/>
      <c r="DE371" s="29"/>
      <c r="DF371" s="29"/>
      <c r="DG371" s="29"/>
      <c r="DH371" s="42"/>
      <c r="DI371" s="77"/>
      <c r="DJ371" s="1"/>
      <c r="DK371" s="27"/>
      <c r="DL371" s="153"/>
      <c r="DM371" s="29"/>
      <c r="DN371" s="29"/>
      <c r="DO371" s="29"/>
      <c r="DP371" s="29"/>
      <c r="DQ371" s="29"/>
      <c r="DR371" s="29"/>
      <c r="DS371" s="148"/>
      <c r="DT371" s="29"/>
      <c r="DU371" s="29"/>
      <c r="DV371" s="29"/>
      <c r="DW371" s="29"/>
      <c r="DX371" s="29"/>
      <c r="DY371" s="29"/>
      <c r="DZ371" s="42"/>
      <c r="EA371" s="77"/>
      <c r="EB371" s="1"/>
      <c r="EC371" s="27"/>
      <c r="ED371" s="156"/>
      <c r="EE371" s="6"/>
      <c r="EF371" s="197"/>
      <c r="EG371" s="5"/>
      <c r="EH371" s="5"/>
      <c r="EI371" s="154"/>
      <c r="EJ371" s="8"/>
      <c r="EK371" s="8"/>
      <c r="EL371" s="8"/>
      <c r="EM371" s="8"/>
      <c r="EN371" s="42"/>
      <c r="EO371" s="26"/>
      <c r="EP371" s="1"/>
      <c r="EQ371" s="27"/>
      <c r="ER371" s="156"/>
      <c r="ES371" s="6"/>
      <c r="ET371" s="197"/>
      <c r="EU371" s="5"/>
      <c r="EV371" s="5"/>
      <c r="EW371" s="154"/>
      <c r="EX371" s="8"/>
      <c r="EY371" s="8"/>
      <c r="EZ371" s="8"/>
      <c r="FA371" s="8"/>
      <c r="FB371" s="42"/>
      <c r="FC371" s="26"/>
      <c r="FD371" s="26"/>
      <c r="FE371" s="1"/>
      <c r="FF371" s="27"/>
      <c r="FG371" s="331"/>
      <c r="FH371" s="334"/>
      <c r="FI371" s="334"/>
      <c r="FJ371" s="337"/>
      <c r="FK371" s="337"/>
      <c r="FL371" s="337"/>
      <c r="FM371" s="337"/>
      <c r="FN371" s="337"/>
      <c r="FO371" s="340"/>
      <c r="FP371" s="26"/>
      <c r="FQ371" s="1"/>
      <c r="FR371" s="1"/>
    </row>
    <row r="372" spans="2:174" ht="13.9" customHeight="1" x14ac:dyDescent="0.2">
      <c r="B372" s="33"/>
      <c r="C372" s="125"/>
      <c r="D372" s="335"/>
      <c r="E372" s="346"/>
      <c r="F372" s="134">
        <v>2016</v>
      </c>
      <c r="G372" s="135">
        <v>2015</v>
      </c>
      <c r="H372" s="135">
        <v>2014</v>
      </c>
      <c r="I372" s="134">
        <v>2016</v>
      </c>
      <c r="J372" s="135">
        <v>2015</v>
      </c>
      <c r="K372" s="135">
        <v>2014</v>
      </c>
      <c r="L372" s="134">
        <v>2016</v>
      </c>
      <c r="M372" s="135">
        <v>2015</v>
      </c>
      <c r="N372" s="135">
        <v>2014</v>
      </c>
      <c r="O372" s="134">
        <v>2016</v>
      </c>
      <c r="P372" s="135">
        <v>2015</v>
      </c>
      <c r="Q372" s="135">
        <v>2014</v>
      </c>
      <c r="R372" s="134">
        <v>2016</v>
      </c>
      <c r="S372" s="135">
        <v>2015</v>
      </c>
      <c r="T372" s="135">
        <v>2014</v>
      </c>
      <c r="U372" s="134">
        <v>2016</v>
      </c>
      <c r="V372" s="135">
        <v>2015</v>
      </c>
      <c r="W372" s="135">
        <v>2014</v>
      </c>
      <c r="X372" s="134">
        <v>2016</v>
      </c>
      <c r="Y372" s="135">
        <v>2015</v>
      </c>
      <c r="Z372" s="136">
        <v>2014</v>
      </c>
      <c r="AA372" s="39"/>
      <c r="AC372" s="33"/>
      <c r="AD372" s="125"/>
      <c r="AE372" s="335"/>
      <c r="AF372" s="346"/>
      <c r="AG372" s="134">
        <v>2016</v>
      </c>
      <c r="AH372" s="135">
        <v>2015</v>
      </c>
      <c r="AI372" s="135">
        <v>2014</v>
      </c>
      <c r="AJ372" s="134">
        <v>2016</v>
      </c>
      <c r="AK372" s="135">
        <v>2015</v>
      </c>
      <c r="AL372" s="135">
        <v>2014</v>
      </c>
      <c r="AM372" s="134">
        <v>2016</v>
      </c>
      <c r="AN372" s="135">
        <v>2015</v>
      </c>
      <c r="AO372" s="135">
        <v>2014</v>
      </c>
      <c r="AP372" s="134">
        <v>2016</v>
      </c>
      <c r="AQ372" s="135">
        <v>2015</v>
      </c>
      <c r="AR372" s="135">
        <v>2014</v>
      </c>
      <c r="AS372" s="134">
        <v>2016</v>
      </c>
      <c r="AT372" s="135">
        <v>2015</v>
      </c>
      <c r="AU372" s="135">
        <v>2014</v>
      </c>
      <c r="AV372" s="134">
        <v>2016</v>
      </c>
      <c r="AW372" s="135">
        <v>2015</v>
      </c>
      <c r="AX372" s="135">
        <v>2014</v>
      </c>
      <c r="AY372" s="134">
        <v>2016</v>
      </c>
      <c r="AZ372" s="135">
        <v>2015</v>
      </c>
      <c r="BA372" s="136">
        <v>2014</v>
      </c>
      <c r="BB372" s="39"/>
      <c r="BD372" s="33"/>
      <c r="BE372" s="125"/>
      <c r="BF372" s="335"/>
      <c r="BG372" s="346"/>
      <c r="BH372" s="134">
        <v>2016</v>
      </c>
      <c r="BI372" s="135">
        <v>2015</v>
      </c>
      <c r="BJ372" s="135">
        <v>2014</v>
      </c>
      <c r="BK372" s="134">
        <v>2016</v>
      </c>
      <c r="BL372" s="135">
        <v>2015</v>
      </c>
      <c r="BM372" s="135">
        <v>2014</v>
      </c>
      <c r="BN372" s="134">
        <v>2016</v>
      </c>
      <c r="BO372" s="135">
        <v>2015</v>
      </c>
      <c r="BP372" s="135">
        <v>2014</v>
      </c>
      <c r="BQ372" s="134">
        <v>2016</v>
      </c>
      <c r="BR372" s="135">
        <v>2015</v>
      </c>
      <c r="BS372" s="135">
        <v>2014</v>
      </c>
      <c r="BT372" s="134">
        <v>2016</v>
      </c>
      <c r="BU372" s="135">
        <v>2015</v>
      </c>
      <c r="BV372" s="135">
        <v>2014</v>
      </c>
      <c r="BW372" s="134">
        <v>2016</v>
      </c>
      <c r="BX372" s="135">
        <v>2015</v>
      </c>
      <c r="BY372" s="135">
        <v>2014</v>
      </c>
      <c r="BZ372" s="134">
        <v>2016</v>
      </c>
      <c r="CA372" s="135">
        <v>2015</v>
      </c>
      <c r="CB372" s="136">
        <v>2014</v>
      </c>
      <c r="CC372" s="39"/>
      <c r="CE372" s="33"/>
      <c r="CF372" s="127"/>
      <c r="CG372" s="325" t="s">
        <v>6</v>
      </c>
      <c r="CH372" s="325"/>
      <c r="CI372" s="44">
        <f>CI373+CI383+CI387</f>
        <v>0</v>
      </c>
      <c r="CJ372" s="44">
        <f t="shared" ref="CJ372" si="1054">CJ373+CJ383+CJ387</f>
        <v>0</v>
      </c>
      <c r="CK372" s="44">
        <f t="shared" ref="CK372" si="1055">CK373+CK383+CK387</f>
        <v>0</v>
      </c>
      <c r="CL372" s="143"/>
      <c r="CM372" s="325" t="s">
        <v>7</v>
      </c>
      <c r="CN372" s="325"/>
      <c r="CO372" s="44">
        <f>CO373+CO378+CO389+CO394+CO401+CO409</f>
        <v>0</v>
      </c>
      <c r="CP372" s="44">
        <f t="shared" ref="CP372" si="1056">CP373+CP378+CP389+CP394+CP401+CP409</f>
        <v>0</v>
      </c>
      <c r="CQ372" s="44">
        <f t="shared" ref="CQ372" si="1057">CQ373+CQ378+CQ389+CQ394+CQ401+CQ409</f>
        <v>0</v>
      </c>
      <c r="CR372" s="45"/>
      <c r="CS372" s="46"/>
      <c r="CT372" s="1"/>
      <c r="CU372" s="27"/>
      <c r="CV372" s="130"/>
      <c r="CW372" s="322" t="s">
        <v>102</v>
      </c>
      <c r="CX372" s="322"/>
      <c r="CY372" s="47">
        <f>CY373+CY384</f>
        <v>0</v>
      </c>
      <c r="CZ372" s="47">
        <f t="shared" ref="CZ372" si="1058">CZ373+CZ384</f>
        <v>0</v>
      </c>
      <c r="DA372" s="47">
        <f t="shared" ref="DA372" si="1059">DA373+DA384</f>
        <v>0</v>
      </c>
      <c r="DB372" s="143"/>
      <c r="DC372" s="322" t="s">
        <v>103</v>
      </c>
      <c r="DD372" s="322"/>
      <c r="DE372" s="47">
        <f>DE373+DE384</f>
        <v>0</v>
      </c>
      <c r="DF372" s="47">
        <f t="shared" ref="DF372" si="1060">DF373+DF384</f>
        <v>0</v>
      </c>
      <c r="DG372" s="47">
        <f t="shared" ref="DG372" si="1061">DG373+DG384</f>
        <v>0</v>
      </c>
      <c r="DH372" s="42"/>
      <c r="DI372" s="77"/>
      <c r="DJ372" s="1"/>
      <c r="DK372" s="27"/>
      <c r="DL372" s="130"/>
      <c r="DM372" s="322" t="s">
        <v>102</v>
      </c>
      <c r="DN372" s="322"/>
      <c r="DO372" s="49">
        <f>IF((CY372-CZ372)&gt;0,0,-CY372+CZ372)</f>
        <v>0</v>
      </c>
      <c r="DP372" s="49">
        <f>IF((CY372-CZ372)&gt;0,+CY372-CZ372,0)</f>
        <v>0</v>
      </c>
      <c r="DQ372" s="49">
        <f>IF((CZ372-DA372)&gt;0,0,-CZ372+DA372)</f>
        <v>0</v>
      </c>
      <c r="DR372" s="49">
        <f>IF((CZ372-DA372)&gt;0,+CZ372-DA372,0)</f>
        <v>0</v>
      </c>
      <c r="DS372" s="143"/>
      <c r="DT372" s="322" t="s">
        <v>103</v>
      </c>
      <c r="DU372" s="322"/>
      <c r="DV372" s="49">
        <f>IF((DE372-DF372)&gt;0,+DE372-DF372,0)</f>
        <v>0</v>
      </c>
      <c r="DW372" s="49">
        <f>IF((DE372-DF372)&gt;0,0,-DE372+DF372)</f>
        <v>0</v>
      </c>
      <c r="DX372" s="49">
        <f>IF((DF372-DG372)&gt;0,+DF372-DG372,0)</f>
        <v>0</v>
      </c>
      <c r="DY372" s="49">
        <f>IF((DF372-DG372)&gt;0,0,-DF372+DG372)</f>
        <v>0</v>
      </c>
      <c r="DZ372" s="42"/>
      <c r="EA372" s="77"/>
      <c r="EB372" s="1"/>
      <c r="EC372" s="27"/>
      <c r="ED372" s="157"/>
      <c r="EE372" s="200"/>
      <c r="EF372" s="3"/>
      <c r="EG372" s="52"/>
      <c r="EH372" s="52"/>
      <c r="EI372" s="160"/>
      <c r="EJ372" s="8"/>
      <c r="EK372" s="8"/>
      <c r="EL372" s="8"/>
      <c r="EM372" s="8"/>
      <c r="EN372" s="42"/>
      <c r="EO372" s="26"/>
      <c r="EP372" s="1"/>
      <c r="EQ372" s="27"/>
      <c r="ER372" s="157"/>
      <c r="ES372" s="200"/>
      <c r="ET372" s="3"/>
      <c r="EU372" s="52"/>
      <c r="EV372" s="52"/>
      <c r="EW372" s="160"/>
      <c r="EX372" s="8"/>
      <c r="EY372" s="8"/>
      <c r="EZ372" s="8"/>
      <c r="FA372" s="8"/>
      <c r="FB372" s="42"/>
      <c r="FC372" s="26"/>
      <c r="FD372" s="26"/>
      <c r="FE372" s="1"/>
      <c r="FF372" s="27"/>
      <c r="FG372" s="332"/>
      <c r="FH372" s="335"/>
      <c r="FI372" s="335"/>
      <c r="FJ372" s="338"/>
      <c r="FK372" s="338"/>
      <c r="FL372" s="338"/>
      <c r="FM372" s="338"/>
      <c r="FN372" s="338"/>
      <c r="FO372" s="341"/>
      <c r="FP372" s="26"/>
      <c r="FQ372" s="1"/>
      <c r="FR372" s="1"/>
    </row>
    <row r="373" spans="2:174" ht="13.9" customHeight="1" x14ac:dyDescent="0.2">
      <c r="B373" s="33"/>
      <c r="C373" s="126"/>
      <c r="D373" s="327"/>
      <c r="E373" s="327"/>
      <c r="F373" s="206"/>
      <c r="G373" s="206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7"/>
      <c r="Y373" s="206"/>
      <c r="Z373" s="208"/>
      <c r="AA373" s="26"/>
      <c r="AC373" s="33"/>
      <c r="AD373" s="126"/>
      <c r="AE373" s="328"/>
      <c r="AF373" s="328"/>
      <c r="AG373" s="254"/>
      <c r="AH373" s="254"/>
      <c r="AI373" s="254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7"/>
      <c r="AZ373" s="206"/>
      <c r="BA373" s="208"/>
      <c r="BB373" s="26"/>
      <c r="BD373" s="33"/>
      <c r="BE373" s="126"/>
      <c r="BF373" s="328"/>
      <c r="BG373" s="328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7"/>
      <c r="CA373" s="206"/>
      <c r="CB373" s="208"/>
      <c r="CC373" s="26"/>
      <c r="CE373" s="33"/>
      <c r="CF373" s="127"/>
      <c r="CG373" s="322" t="s">
        <v>8</v>
      </c>
      <c r="CH373" s="322"/>
      <c r="CI373" s="50">
        <f>SUM(CI374:CI381)</f>
        <v>0</v>
      </c>
      <c r="CJ373" s="50">
        <f t="shared" ref="CJ373" si="1062">SUM(CJ374:CJ381)</f>
        <v>0</v>
      </c>
      <c r="CK373" s="50">
        <f t="shared" ref="CK373" si="1063">SUM(CK374:CK381)</f>
        <v>0</v>
      </c>
      <c r="CL373" s="143"/>
      <c r="CM373" s="325" t="s">
        <v>9</v>
      </c>
      <c r="CN373" s="325"/>
      <c r="CO373" s="50">
        <f>SUM(CO374:CO376)</f>
        <v>0</v>
      </c>
      <c r="CP373" s="50">
        <f t="shared" ref="CP373" si="1064">SUM(CP374:CP376)</f>
        <v>0</v>
      </c>
      <c r="CQ373" s="50">
        <f t="shared" ref="CQ373" si="1065">SUM(CQ374:CQ376)</f>
        <v>0</v>
      </c>
      <c r="CR373" s="51"/>
      <c r="CS373" s="26"/>
      <c r="CT373" s="1"/>
      <c r="CU373" s="27"/>
      <c r="CV373" s="130"/>
      <c r="CW373" s="308" t="s">
        <v>104</v>
      </c>
      <c r="CX373" s="308"/>
      <c r="CY373" s="47">
        <f>SUM(CY374:CY380)</f>
        <v>0</v>
      </c>
      <c r="CZ373" s="47">
        <f t="shared" ref="CZ373" si="1066">SUM(CZ374:CZ380)</f>
        <v>0</v>
      </c>
      <c r="DA373" s="47">
        <f t="shared" ref="DA373" si="1067">SUM(DA374:DA380)</f>
        <v>0</v>
      </c>
      <c r="DB373" s="143"/>
      <c r="DC373" s="308" t="s">
        <v>105</v>
      </c>
      <c r="DD373" s="308"/>
      <c r="DE373" s="47">
        <f>SUM(DE374:DE381)</f>
        <v>0</v>
      </c>
      <c r="DF373" s="47">
        <f t="shared" ref="DF373" si="1068">SUM(DF374:DF381)</f>
        <v>0</v>
      </c>
      <c r="DG373" s="47">
        <f t="shared" ref="DG373" si="1069">SUM(DG374:DG381)</f>
        <v>0</v>
      </c>
      <c r="DH373" s="42"/>
      <c r="DI373" s="77"/>
      <c r="DJ373" s="1"/>
      <c r="DK373" s="27"/>
      <c r="DL373" s="130"/>
      <c r="DM373" s="308" t="s">
        <v>104</v>
      </c>
      <c r="DN373" s="308"/>
      <c r="DO373" s="49">
        <f t="shared" ref="DO373:DO380" si="1070">IF((CY373-CZ373)&gt;0,0,-CY373+CZ373)</f>
        <v>0</v>
      </c>
      <c r="DP373" s="49">
        <f t="shared" ref="DP373:DP380" si="1071">IF((CY373-CZ373)&gt;0,+CY373-CZ373,0)</f>
        <v>0</v>
      </c>
      <c r="DQ373" s="49">
        <f t="shared" ref="DQ373:DQ380" si="1072">IF((CZ373-DA373)&gt;0,0,-CZ373+DA373)</f>
        <v>0</v>
      </c>
      <c r="DR373" s="49">
        <f t="shared" ref="DR373:DR380" si="1073">IF((CZ373-DA373)&gt;0,+CZ373-DA373,0)</f>
        <v>0</v>
      </c>
      <c r="DS373" s="143"/>
      <c r="DT373" s="308" t="s">
        <v>105</v>
      </c>
      <c r="DU373" s="308"/>
      <c r="DV373" s="49">
        <f t="shared" ref="DV373:DV381" si="1074">IF((DE373-DF373)&gt;0,+DE373-DF373,0)</f>
        <v>0</v>
      </c>
      <c r="DW373" s="49">
        <f t="shared" ref="DW373:DW381" si="1075">IF((DE373-DF373)&gt;0,0,-DE373+DF373)</f>
        <v>0</v>
      </c>
      <c r="DX373" s="49">
        <f t="shared" ref="DX373:DX381" si="1076">IF((DF373-DG373)&gt;0,+DF373-DG373,0)</f>
        <v>0</v>
      </c>
      <c r="DY373" s="49">
        <f t="shared" ref="DY373:DY381" si="1077">IF((DF373-DG373)&gt;0,0,-DF373+DG373)</f>
        <v>0</v>
      </c>
      <c r="DZ373" s="42"/>
      <c r="EA373" s="77"/>
      <c r="EB373" s="1"/>
      <c r="EC373" s="27"/>
      <c r="ED373" s="157"/>
      <c r="EE373" s="312" t="s">
        <v>226</v>
      </c>
      <c r="EF373" s="312"/>
      <c r="EG373" s="52"/>
      <c r="EH373" s="52"/>
      <c r="EI373" s="160"/>
      <c r="EJ373" s="312" t="s">
        <v>201</v>
      </c>
      <c r="EK373" s="312"/>
      <c r="EL373" s="52"/>
      <c r="EM373" s="52"/>
      <c r="EN373" s="42"/>
      <c r="EO373" s="26"/>
      <c r="EP373" s="1"/>
      <c r="EQ373" s="27"/>
      <c r="ER373" s="157"/>
      <c r="ES373" s="312" t="s">
        <v>226</v>
      </c>
      <c r="ET373" s="312"/>
      <c r="EU373" s="52"/>
      <c r="EV373" s="52"/>
      <c r="EW373" s="160"/>
      <c r="EX373" s="312" t="s">
        <v>201</v>
      </c>
      <c r="EY373" s="312"/>
      <c r="EZ373" s="52"/>
      <c r="FA373" s="52"/>
      <c r="FB373" s="42"/>
      <c r="FC373" s="26"/>
      <c r="FD373" s="26"/>
      <c r="FE373" s="1"/>
      <c r="FF373" s="27"/>
      <c r="FG373" s="157"/>
      <c r="FH373" s="55"/>
      <c r="FI373" s="195"/>
      <c r="FJ373" s="56"/>
      <c r="FK373" s="57"/>
      <c r="FL373" s="200"/>
      <c r="FM373" s="200"/>
      <c r="FN373" s="55"/>
      <c r="FO373" s="58"/>
      <c r="FP373" s="26"/>
      <c r="FQ373" s="1"/>
      <c r="FR373" s="1"/>
    </row>
    <row r="374" spans="2:174" ht="13.9" customHeight="1" x14ac:dyDescent="0.2">
      <c r="B374" s="33"/>
      <c r="C374" s="127">
        <v>4000</v>
      </c>
      <c r="D374" s="233" t="s">
        <v>6</v>
      </c>
      <c r="E374" s="233"/>
      <c r="F374" s="210">
        <f>+F375+F384+F387</f>
        <v>0</v>
      </c>
      <c r="G374" s="210">
        <f t="shared" ref="G374" si="1078">+G375+G384+G387</f>
        <v>0</v>
      </c>
      <c r="H374" s="210">
        <f t="shared" ref="H374" si="1079">+H375+H384+H387</f>
        <v>0</v>
      </c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21">
        <f t="shared" ref="X374:X405" si="1080">+F374+I374+L374+O374+R374+U374</f>
        <v>0</v>
      </c>
      <c r="Y374" s="210">
        <f t="shared" ref="Y374:Y405" si="1081">+G374+J374+M374+P374+S374+V374</f>
        <v>0</v>
      </c>
      <c r="Z374" s="212">
        <f t="shared" ref="Z374:Z405" si="1082">+H374+K374+N374+Q374+T374+W374</f>
        <v>0</v>
      </c>
      <c r="AA374" s="46"/>
      <c r="AC374" s="27"/>
      <c r="AD374" s="131">
        <v>1000</v>
      </c>
      <c r="AE374" s="232" t="s">
        <v>469</v>
      </c>
      <c r="AF374" s="232"/>
      <c r="AG374" s="235">
        <f>+AG375+AG383</f>
        <v>0</v>
      </c>
      <c r="AH374" s="235">
        <f t="shared" ref="AH374" si="1083">+AH375+AH383</f>
        <v>0</v>
      </c>
      <c r="AI374" s="235">
        <f t="shared" ref="AI374" si="1084">+AI375+AI383</f>
        <v>0</v>
      </c>
      <c r="AJ374" s="235"/>
      <c r="AK374" s="235"/>
      <c r="AL374" s="235"/>
      <c r="AM374" s="210"/>
      <c r="AN374" s="210"/>
      <c r="AO374" s="210"/>
      <c r="AP374" s="210"/>
      <c r="AQ374" s="210"/>
      <c r="AR374" s="210"/>
      <c r="AS374" s="210"/>
      <c r="AT374" s="210"/>
      <c r="AU374" s="210"/>
      <c r="AV374" s="210"/>
      <c r="AW374" s="210"/>
      <c r="AX374" s="210"/>
      <c r="AY374" s="221">
        <f t="shared" ref="AY374:AY423" si="1085">+AG374+AJ374+AM374+AP374+AS374+AV374</f>
        <v>0</v>
      </c>
      <c r="AZ374" s="210">
        <f t="shared" ref="AZ374:AZ423" si="1086">+AH374+AK374+AN374+AQ374+AT374+AW374</f>
        <v>0</v>
      </c>
      <c r="BA374" s="212">
        <f t="shared" ref="BA374:BA423" si="1087">+AI374+AL374+AO374+AR374+AU374+AX374</f>
        <v>0</v>
      </c>
      <c r="BB374" s="46"/>
      <c r="BD374" s="27"/>
      <c r="BE374" s="131"/>
      <c r="BF374" s="232" t="s">
        <v>513</v>
      </c>
      <c r="BG374" s="232"/>
      <c r="BH374" s="235"/>
      <c r="BI374" s="235"/>
      <c r="BJ374" s="235"/>
      <c r="BK374" s="235"/>
      <c r="BL374" s="235"/>
      <c r="BM374" s="235"/>
      <c r="BN374" s="210"/>
      <c r="BO374" s="210"/>
      <c r="BP374" s="210"/>
      <c r="BQ374" s="210"/>
      <c r="BR374" s="210"/>
      <c r="BS374" s="210"/>
      <c r="BT374" s="210"/>
      <c r="BU374" s="210"/>
      <c r="BV374" s="210"/>
      <c r="BW374" s="210"/>
      <c r="BX374" s="210"/>
      <c r="BY374" s="210"/>
      <c r="BZ374" s="221">
        <f t="shared" ref="BZ374:BZ429" si="1088">+BH374+BK374+BN374+BQ374+BT374+BW374</f>
        <v>0</v>
      </c>
      <c r="CA374" s="210">
        <f t="shared" ref="CA374:CA429" si="1089">+BI374+BL374+BO374+BR374+BU374+BX374</f>
        <v>0</v>
      </c>
      <c r="CB374" s="212">
        <f t="shared" ref="CB374:CB429" si="1090">+BJ374+BM374+BP374+BS374+BV374+BY374</f>
        <v>0</v>
      </c>
      <c r="CC374" s="46"/>
      <c r="CE374" s="33"/>
      <c r="CF374" s="126" t="s">
        <v>60</v>
      </c>
      <c r="CG374" s="319" t="s">
        <v>10</v>
      </c>
      <c r="CH374" s="319"/>
      <c r="CI374" s="54">
        <f t="shared" ref="CI374:CK381" si="1091">+X376</f>
        <v>0</v>
      </c>
      <c r="CJ374" s="54">
        <f t="shared" si="1091"/>
        <v>0</v>
      </c>
      <c r="CK374" s="54">
        <f t="shared" si="1091"/>
        <v>0</v>
      </c>
      <c r="CL374" s="143" t="s">
        <v>75</v>
      </c>
      <c r="CM374" s="319" t="s">
        <v>11</v>
      </c>
      <c r="CN374" s="319"/>
      <c r="CO374" s="54">
        <f t="shared" ref="CO374:CQ376" si="1092">+X395</f>
        <v>0</v>
      </c>
      <c r="CP374" s="54">
        <f t="shared" si="1092"/>
        <v>0</v>
      </c>
      <c r="CQ374" s="54">
        <f t="shared" si="1092"/>
        <v>0</v>
      </c>
      <c r="CR374" s="51"/>
      <c r="CS374" s="26"/>
      <c r="CT374" s="1"/>
      <c r="CU374" s="27"/>
      <c r="CV374" s="130" t="s">
        <v>158</v>
      </c>
      <c r="CW374" s="319" t="s">
        <v>106</v>
      </c>
      <c r="CX374" s="319"/>
      <c r="CY374" s="54">
        <f t="shared" ref="CY374:DA380" si="1093">+AY376</f>
        <v>0</v>
      </c>
      <c r="CZ374" s="54">
        <f t="shared" si="1093"/>
        <v>0</v>
      </c>
      <c r="DA374" s="54">
        <f t="shared" si="1093"/>
        <v>0</v>
      </c>
      <c r="DB374" s="143" t="s">
        <v>174</v>
      </c>
      <c r="DC374" s="319" t="s">
        <v>107</v>
      </c>
      <c r="DD374" s="319"/>
      <c r="DE374" s="54">
        <f t="shared" ref="DE374:DG381" si="1094">+AY395</f>
        <v>0</v>
      </c>
      <c r="DF374" s="54">
        <f t="shared" si="1094"/>
        <v>0</v>
      </c>
      <c r="DG374" s="54">
        <f t="shared" si="1094"/>
        <v>0</v>
      </c>
      <c r="DH374" s="42"/>
      <c r="DI374" s="77"/>
      <c r="DJ374" s="1"/>
      <c r="DK374" s="27"/>
      <c r="DL374" s="130" t="s">
        <v>158</v>
      </c>
      <c r="DM374" s="319" t="s">
        <v>106</v>
      </c>
      <c r="DN374" s="319"/>
      <c r="DO374" s="54">
        <f t="shared" si="1070"/>
        <v>0</v>
      </c>
      <c r="DP374" s="54">
        <f t="shared" si="1071"/>
        <v>0</v>
      </c>
      <c r="DQ374" s="54">
        <f t="shared" si="1072"/>
        <v>0</v>
      </c>
      <c r="DR374" s="54">
        <f t="shared" si="1073"/>
        <v>0</v>
      </c>
      <c r="DS374" s="143" t="s">
        <v>174</v>
      </c>
      <c r="DT374" s="319" t="s">
        <v>107</v>
      </c>
      <c r="DU374" s="319"/>
      <c r="DV374" s="54">
        <f t="shared" si="1074"/>
        <v>0</v>
      </c>
      <c r="DW374" s="54">
        <f t="shared" si="1075"/>
        <v>0</v>
      </c>
      <c r="DX374" s="54">
        <f t="shared" si="1076"/>
        <v>0</v>
      </c>
      <c r="DY374" s="54">
        <f t="shared" si="1077"/>
        <v>0</v>
      </c>
      <c r="DZ374" s="42"/>
      <c r="EA374" s="77"/>
      <c r="EB374" s="1"/>
      <c r="EC374" s="27"/>
      <c r="ED374" s="157"/>
      <c r="EE374" s="200"/>
      <c r="EF374" s="200"/>
      <c r="EG374" s="52"/>
      <c r="EH374" s="52"/>
      <c r="EI374" s="160"/>
      <c r="EJ374" s="200"/>
      <c r="EK374" s="3"/>
      <c r="EL374" s="52"/>
      <c r="EM374" s="52"/>
      <c r="EN374" s="42"/>
      <c r="EO374" s="26"/>
      <c r="EP374" s="1"/>
      <c r="EQ374" s="27"/>
      <c r="ER374" s="157"/>
      <c r="ES374" s="200"/>
      <c r="ET374" s="200"/>
      <c r="EU374" s="52"/>
      <c r="EV374" s="52"/>
      <c r="EW374" s="160"/>
      <c r="EX374" s="200"/>
      <c r="EY374" s="3"/>
      <c r="EZ374" s="52"/>
      <c r="FA374" s="52"/>
      <c r="FB374" s="42"/>
      <c r="FC374" s="26"/>
      <c r="FD374" s="26"/>
      <c r="FE374" s="1"/>
      <c r="FF374" s="27"/>
      <c r="FG374" s="130" t="s">
        <v>195</v>
      </c>
      <c r="FH374" s="322" t="s">
        <v>152</v>
      </c>
      <c r="FI374" s="322"/>
      <c r="FJ374" s="176"/>
      <c r="FK374" s="173">
        <f>+DF406</f>
        <v>0</v>
      </c>
      <c r="FL374" s="173">
        <f>+DE406-DF406</f>
        <v>0</v>
      </c>
      <c r="FM374" s="60">
        <v>0</v>
      </c>
      <c r="FN374" s="61"/>
      <c r="FO374" s="58"/>
      <c r="FP374" s="26"/>
      <c r="FQ374" s="1"/>
      <c r="FR374" s="1"/>
    </row>
    <row r="375" spans="2:174" ht="13.9" customHeight="1" x14ac:dyDescent="0.2">
      <c r="B375" s="33"/>
      <c r="C375" s="127">
        <v>4100</v>
      </c>
      <c r="D375" s="233" t="s">
        <v>425</v>
      </c>
      <c r="E375" s="233"/>
      <c r="F375" s="210">
        <f>SUM(F376:F383)</f>
        <v>0</v>
      </c>
      <c r="G375" s="210">
        <f t="shared" ref="G375" si="1095">SUM(G376:G383)</f>
        <v>0</v>
      </c>
      <c r="H375" s="210">
        <f t="shared" ref="H375" si="1096">SUM(H376:H383)</f>
        <v>0</v>
      </c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21">
        <f t="shared" si="1080"/>
        <v>0</v>
      </c>
      <c r="Y375" s="210">
        <f t="shared" si="1081"/>
        <v>0</v>
      </c>
      <c r="Z375" s="212">
        <f t="shared" si="1082"/>
        <v>0</v>
      </c>
      <c r="AA375" s="26"/>
      <c r="AC375" s="27"/>
      <c r="AD375" s="131">
        <v>1100</v>
      </c>
      <c r="AE375" s="232" t="s">
        <v>470</v>
      </c>
      <c r="AF375" s="232"/>
      <c r="AG375" s="235">
        <f>SUM(AG376:AG382)</f>
        <v>0</v>
      </c>
      <c r="AH375" s="235">
        <f t="shared" ref="AH375" si="1097">SUM(AH376:AH382)</f>
        <v>0</v>
      </c>
      <c r="AI375" s="235">
        <f t="shared" ref="AI375" si="1098">SUM(AI376:AI382)</f>
        <v>0</v>
      </c>
      <c r="AJ375" s="235"/>
      <c r="AK375" s="235"/>
      <c r="AL375" s="235"/>
      <c r="AM375" s="210"/>
      <c r="AN375" s="210"/>
      <c r="AO375" s="210"/>
      <c r="AP375" s="210"/>
      <c r="AQ375" s="210"/>
      <c r="AR375" s="210"/>
      <c r="AS375" s="210"/>
      <c r="AT375" s="210"/>
      <c r="AU375" s="210"/>
      <c r="AV375" s="210"/>
      <c r="AW375" s="210"/>
      <c r="AX375" s="210"/>
      <c r="AY375" s="221">
        <f t="shared" si="1085"/>
        <v>0</v>
      </c>
      <c r="AZ375" s="210">
        <f t="shared" si="1086"/>
        <v>0</v>
      </c>
      <c r="BA375" s="212">
        <f t="shared" si="1087"/>
        <v>0</v>
      </c>
      <c r="BB375" s="26"/>
      <c r="BD375" s="27"/>
      <c r="BE375" s="131"/>
      <c r="BF375" s="232" t="s">
        <v>514</v>
      </c>
      <c r="BG375" s="232"/>
      <c r="BH375" s="235">
        <f>SUM(BH376:BH386)</f>
        <v>0</v>
      </c>
      <c r="BI375" s="235">
        <f t="shared" ref="BI375" si="1099">SUM(BI376:BI386)</f>
        <v>0</v>
      </c>
      <c r="BJ375" s="235">
        <f t="shared" ref="BJ375" si="1100">SUM(BJ376:BJ386)</f>
        <v>0</v>
      </c>
      <c r="BK375" s="235"/>
      <c r="BL375" s="235"/>
      <c r="BM375" s="235"/>
      <c r="BN375" s="210"/>
      <c r="BO375" s="210"/>
      <c r="BP375" s="210"/>
      <c r="BQ375" s="210"/>
      <c r="BR375" s="210"/>
      <c r="BS375" s="210"/>
      <c r="BT375" s="210"/>
      <c r="BU375" s="210"/>
      <c r="BV375" s="210"/>
      <c r="BW375" s="210"/>
      <c r="BX375" s="210"/>
      <c r="BY375" s="210"/>
      <c r="BZ375" s="221">
        <f t="shared" si="1088"/>
        <v>0</v>
      </c>
      <c r="CA375" s="210">
        <f t="shared" si="1089"/>
        <v>0</v>
      </c>
      <c r="CB375" s="212">
        <f t="shared" si="1090"/>
        <v>0</v>
      </c>
      <c r="CC375" s="26"/>
      <c r="CE375" s="33"/>
      <c r="CF375" s="126" t="s">
        <v>61</v>
      </c>
      <c r="CG375" s="319" t="s">
        <v>12</v>
      </c>
      <c r="CH375" s="319"/>
      <c r="CI375" s="54">
        <f t="shared" si="1091"/>
        <v>0</v>
      </c>
      <c r="CJ375" s="54">
        <f t="shared" si="1091"/>
        <v>0</v>
      </c>
      <c r="CK375" s="54">
        <f t="shared" si="1091"/>
        <v>0</v>
      </c>
      <c r="CL375" s="143" t="s">
        <v>76</v>
      </c>
      <c r="CM375" s="319" t="s">
        <v>13</v>
      </c>
      <c r="CN375" s="319"/>
      <c r="CO375" s="54">
        <f t="shared" si="1092"/>
        <v>0</v>
      </c>
      <c r="CP375" s="54">
        <f t="shared" si="1092"/>
        <v>0</v>
      </c>
      <c r="CQ375" s="54">
        <f t="shared" si="1092"/>
        <v>0</v>
      </c>
      <c r="CR375" s="51"/>
      <c r="CS375" s="26"/>
      <c r="CT375" s="1"/>
      <c r="CU375" s="27"/>
      <c r="CV375" s="130" t="s">
        <v>159</v>
      </c>
      <c r="CW375" s="319" t="s">
        <v>108</v>
      </c>
      <c r="CX375" s="319"/>
      <c r="CY375" s="54">
        <f t="shared" si="1093"/>
        <v>0</v>
      </c>
      <c r="CZ375" s="54">
        <f t="shared" si="1093"/>
        <v>0</v>
      </c>
      <c r="DA375" s="54">
        <f t="shared" si="1093"/>
        <v>0</v>
      </c>
      <c r="DB375" s="143" t="s">
        <v>175</v>
      </c>
      <c r="DC375" s="319" t="s">
        <v>109</v>
      </c>
      <c r="DD375" s="319"/>
      <c r="DE375" s="54">
        <f t="shared" si="1094"/>
        <v>0</v>
      </c>
      <c r="DF375" s="54">
        <f t="shared" si="1094"/>
        <v>0</v>
      </c>
      <c r="DG375" s="54">
        <f t="shared" si="1094"/>
        <v>0</v>
      </c>
      <c r="DH375" s="42"/>
      <c r="DI375" s="77"/>
      <c r="DJ375" s="1"/>
      <c r="DK375" s="27"/>
      <c r="DL375" s="130" t="s">
        <v>159</v>
      </c>
      <c r="DM375" s="319" t="s">
        <v>108</v>
      </c>
      <c r="DN375" s="319"/>
      <c r="DO375" s="54">
        <f t="shared" si="1070"/>
        <v>0</v>
      </c>
      <c r="DP375" s="54">
        <f t="shared" si="1071"/>
        <v>0</v>
      </c>
      <c r="DQ375" s="54">
        <f t="shared" si="1072"/>
        <v>0</v>
      </c>
      <c r="DR375" s="54">
        <f t="shared" si="1073"/>
        <v>0</v>
      </c>
      <c r="DS375" s="143" t="s">
        <v>175</v>
      </c>
      <c r="DT375" s="319" t="s">
        <v>109</v>
      </c>
      <c r="DU375" s="319"/>
      <c r="DV375" s="54">
        <f t="shared" si="1074"/>
        <v>0</v>
      </c>
      <c r="DW375" s="54">
        <f t="shared" si="1075"/>
        <v>0</v>
      </c>
      <c r="DX375" s="54">
        <f t="shared" si="1076"/>
        <v>0</v>
      </c>
      <c r="DY375" s="54">
        <f t="shared" si="1077"/>
        <v>0</v>
      </c>
      <c r="DZ375" s="42"/>
      <c r="EA375" s="77"/>
      <c r="EB375" s="1"/>
      <c r="EC375" s="27"/>
      <c r="ED375" s="157"/>
      <c r="EE375" s="279" t="s">
        <v>198</v>
      </c>
      <c r="EF375" s="279"/>
      <c r="EG375" s="50">
        <f>SUM(EG376:EG386)</f>
        <v>0</v>
      </c>
      <c r="EH375" s="50">
        <f t="shared" ref="EH375" si="1101">SUM(EH376:EH386)</f>
        <v>0</v>
      </c>
      <c r="EI375" s="160"/>
      <c r="EJ375" s="279" t="s">
        <v>198</v>
      </c>
      <c r="EK375" s="279"/>
      <c r="EL375" s="50">
        <f>SUM(EL376:EL378)</f>
        <v>0</v>
      </c>
      <c r="EM375" s="50">
        <f t="shared" ref="EM375" si="1102">SUM(EM376:EM378)</f>
        <v>0</v>
      </c>
      <c r="EN375" s="42"/>
      <c r="EO375" s="26"/>
      <c r="EP375" s="1"/>
      <c r="EQ375" s="27"/>
      <c r="ER375" s="157"/>
      <c r="ES375" s="279" t="s">
        <v>198</v>
      </c>
      <c r="ET375" s="279"/>
      <c r="EU375" s="50">
        <f>SUM(EU376:EU386)</f>
        <v>0</v>
      </c>
      <c r="EV375" s="50">
        <f t="shared" ref="EV375" si="1103">SUM(EV376:EV386)</f>
        <v>0</v>
      </c>
      <c r="EW375" s="160"/>
      <c r="EX375" s="279" t="s">
        <v>198</v>
      </c>
      <c r="EY375" s="279"/>
      <c r="EZ375" s="50">
        <f>SUM(EZ376:EZ378)</f>
        <v>0</v>
      </c>
      <c r="FA375" s="50">
        <f t="shared" ref="FA375" si="1104">SUM(FA376:FA378)</f>
        <v>0</v>
      </c>
      <c r="FB375" s="42"/>
      <c r="FC375" s="26"/>
      <c r="FD375" s="26"/>
      <c r="FE375" s="1"/>
      <c r="FF375" s="27"/>
      <c r="FG375" s="165"/>
      <c r="FH375" s="196"/>
      <c r="FI375" s="56"/>
      <c r="FJ375" s="177"/>
      <c r="FK375" s="177"/>
      <c r="FL375" s="177"/>
      <c r="FM375" s="62"/>
      <c r="FN375" s="62"/>
      <c r="FO375" s="58"/>
      <c r="FP375" s="26"/>
      <c r="FQ375" s="1"/>
      <c r="FR375" s="1"/>
    </row>
    <row r="376" spans="2:174" ht="13.9" customHeight="1" x14ac:dyDescent="0.2">
      <c r="B376" s="33"/>
      <c r="C376" s="126">
        <v>4110</v>
      </c>
      <c r="D376" s="234" t="s">
        <v>10</v>
      </c>
      <c r="E376" s="234"/>
      <c r="F376" s="215">
        <v>0</v>
      </c>
      <c r="G376" s="215">
        <v>0</v>
      </c>
      <c r="H376" s="215">
        <v>0</v>
      </c>
      <c r="I376" s="215"/>
      <c r="J376" s="215"/>
      <c r="K376" s="215"/>
      <c r="L376" s="215"/>
      <c r="M376" s="215"/>
      <c r="N376" s="215"/>
      <c r="O376" s="215"/>
      <c r="P376" s="215"/>
      <c r="Q376" s="215"/>
      <c r="R376" s="215"/>
      <c r="S376" s="215"/>
      <c r="T376" s="215"/>
      <c r="U376" s="215"/>
      <c r="V376" s="215"/>
      <c r="W376" s="215"/>
      <c r="X376" s="216">
        <f t="shared" si="1080"/>
        <v>0</v>
      </c>
      <c r="Y376" s="224">
        <f t="shared" si="1081"/>
        <v>0</v>
      </c>
      <c r="Z376" s="226">
        <f t="shared" si="1082"/>
        <v>0</v>
      </c>
      <c r="AA376" s="26"/>
      <c r="AC376" s="27"/>
      <c r="AD376" s="130">
        <v>1110</v>
      </c>
      <c r="AE376" s="223" t="s">
        <v>471</v>
      </c>
      <c r="AF376" s="223"/>
      <c r="AG376" s="215">
        <v>0</v>
      </c>
      <c r="AH376" s="215">
        <v>0</v>
      </c>
      <c r="AI376" s="215">
        <v>0</v>
      </c>
      <c r="AJ376" s="215"/>
      <c r="AK376" s="215"/>
      <c r="AL376" s="215"/>
      <c r="AM376" s="215"/>
      <c r="AN376" s="215"/>
      <c r="AO376" s="215"/>
      <c r="AP376" s="215"/>
      <c r="AQ376" s="215"/>
      <c r="AR376" s="215"/>
      <c r="AS376" s="215"/>
      <c r="AT376" s="215"/>
      <c r="AU376" s="215"/>
      <c r="AV376" s="215"/>
      <c r="AW376" s="215"/>
      <c r="AX376" s="215"/>
      <c r="AY376" s="216">
        <f t="shared" si="1085"/>
        <v>0</v>
      </c>
      <c r="AZ376" s="224">
        <f t="shared" si="1086"/>
        <v>0</v>
      </c>
      <c r="BA376" s="226">
        <f t="shared" si="1087"/>
        <v>0</v>
      </c>
      <c r="BB376" s="26"/>
      <c r="BD376" s="27"/>
      <c r="BE376" s="130">
        <v>4110</v>
      </c>
      <c r="BF376" s="223" t="s">
        <v>10</v>
      </c>
      <c r="BG376" s="223"/>
      <c r="BH376" s="215">
        <v>0</v>
      </c>
      <c r="BI376" s="215">
        <v>0</v>
      </c>
      <c r="BJ376" s="215">
        <v>0</v>
      </c>
      <c r="BK376" s="215"/>
      <c r="BL376" s="215"/>
      <c r="BM376" s="215"/>
      <c r="BN376" s="215"/>
      <c r="BO376" s="215"/>
      <c r="BP376" s="215"/>
      <c r="BQ376" s="215"/>
      <c r="BR376" s="215"/>
      <c r="BS376" s="215"/>
      <c r="BT376" s="215"/>
      <c r="BU376" s="215"/>
      <c r="BV376" s="215"/>
      <c r="BW376" s="215"/>
      <c r="BX376" s="215"/>
      <c r="BY376" s="215"/>
      <c r="BZ376" s="216">
        <f t="shared" si="1088"/>
        <v>0</v>
      </c>
      <c r="CA376" s="224">
        <f t="shared" si="1089"/>
        <v>0</v>
      </c>
      <c r="CB376" s="226">
        <f t="shared" si="1090"/>
        <v>0</v>
      </c>
      <c r="CC376" s="26"/>
      <c r="CE376" s="33"/>
      <c r="CF376" s="126" t="s">
        <v>62</v>
      </c>
      <c r="CG376" s="319" t="s">
        <v>14</v>
      </c>
      <c r="CH376" s="319"/>
      <c r="CI376" s="54">
        <f t="shared" si="1091"/>
        <v>0</v>
      </c>
      <c r="CJ376" s="54">
        <f t="shared" si="1091"/>
        <v>0</v>
      </c>
      <c r="CK376" s="54">
        <f t="shared" si="1091"/>
        <v>0</v>
      </c>
      <c r="CL376" s="143" t="s">
        <v>77</v>
      </c>
      <c r="CM376" s="319" t="s">
        <v>15</v>
      </c>
      <c r="CN376" s="319"/>
      <c r="CO376" s="54">
        <f t="shared" si="1092"/>
        <v>0</v>
      </c>
      <c r="CP376" s="54">
        <f t="shared" si="1092"/>
        <v>0</v>
      </c>
      <c r="CQ376" s="54">
        <f t="shared" si="1092"/>
        <v>0</v>
      </c>
      <c r="CR376" s="51"/>
      <c r="CS376" s="26"/>
      <c r="CT376" s="1"/>
      <c r="CU376" s="27"/>
      <c r="CV376" s="130" t="s">
        <v>160</v>
      </c>
      <c r="CW376" s="319" t="s">
        <v>110</v>
      </c>
      <c r="CX376" s="319"/>
      <c r="CY376" s="54">
        <f t="shared" si="1093"/>
        <v>0</v>
      </c>
      <c r="CZ376" s="54">
        <f t="shared" si="1093"/>
        <v>0</v>
      </c>
      <c r="DA376" s="54">
        <f t="shared" si="1093"/>
        <v>0</v>
      </c>
      <c r="DB376" s="143" t="s">
        <v>176</v>
      </c>
      <c r="DC376" s="319" t="s">
        <v>111</v>
      </c>
      <c r="DD376" s="319"/>
      <c r="DE376" s="54">
        <f t="shared" si="1094"/>
        <v>0</v>
      </c>
      <c r="DF376" s="54">
        <f t="shared" si="1094"/>
        <v>0</v>
      </c>
      <c r="DG376" s="54">
        <f t="shared" si="1094"/>
        <v>0</v>
      </c>
      <c r="DH376" s="42"/>
      <c r="DI376" s="77"/>
      <c r="DJ376" s="1"/>
      <c r="DK376" s="27"/>
      <c r="DL376" s="130" t="s">
        <v>160</v>
      </c>
      <c r="DM376" s="319" t="s">
        <v>110</v>
      </c>
      <c r="DN376" s="319"/>
      <c r="DO376" s="54">
        <f t="shared" si="1070"/>
        <v>0</v>
      </c>
      <c r="DP376" s="54">
        <f t="shared" si="1071"/>
        <v>0</v>
      </c>
      <c r="DQ376" s="54">
        <f t="shared" si="1072"/>
        <v>0</v>
      </c>
      <c r="DR376" s="54">
        <f t="shared" si="1073"/>
        <v>0</v>
      </c>
      <c r="DS376" s="143" t="s">
        <v>176</v>
      </c>
      <c r="DT376" s="319" t="s">
        <v>111</v>
      </c>
      <c r="DU376" s="319"/>
      <c r="DV376" s="54">
        <f t="shared" si="1074"/>
        <v>0</v>
      </c>
      <c r="DW376" s="54">
        <f t="shared" si="1075"/>
        <v>0</v>
      </c>
      <c r="DX376" s="54">
        <f t="shared" si="1076"/>
        <v>0</v>
      </c>
      <c r="DY376" s="54">
        <f t="shared" si="1077"/>
        <v>0</v>
      </c>
      <c r="DZ376" s="42"/>
      <c r="EA376" s="77"/>
      <c r="EB376" s="1"/>
      <c r="EC376" s="27"/>
      <c r="ED376" s="126" t="s">
        <v>60</v>
      </c>
      <c r="EE376" s="1"/>
      <c r="EF376" s="4" t="s">
        <v>10</v>
      </c>
      <c r="EG376" s="54">
        <f>+CI374</f>
        <v>0</v>
      </c>
      <c r="EH376" s="54">
        <f t="shared" ref="EH376:EH383" si="1105">+CJ374</f>
        <v>0</v>
      </c>
      <c r="EI376" s="160"/>
      <c r="EJ376" s="200"/>
      <c r="EK376" s="9" t="s">
        <v>129</v>
      </c>
      <c r="EL376" s="54">
        <v>0</v>
      </c>
      <c r="EM376" s="54">
        <v>0</v>
      </c>
      <c r="EN376" s="42"/>
      <c r="EO376" s="26"/>
      <c r="EP376" s="1"/>
      <c r="EQ376" s="27"/>
      <c r="ER376" s="126" t="s">
        <v>60</v>
      </c>
      <c r="ES376" s="1"/>
      <c r="ET376" s="4" t="s">
        <v>10</v>
      </c>
      <c r="EU376" s="54">
        <f t="shared" ref="EU376:EU386" si="1106">+BZ376</f>
        <v>0</v>
      </c>
      <c r="EV376" s="54">
        <f t="shared" ref="EV376:EV386" si="1107">+CA376</f>
        <v>0</v>
      </c>
      <c r="EW376" s="160"/>
      <c r="EX376" s="200"/>
      <c r="EY376" s="9" t="s">
        <v>129</v>
      </c>
      <c r="EZ376" s="54">
        <f t="shared" ref="EZ376:FA378" si="1108">+BZ407</f>
        <v>0</v>
      </c>
      <c r="FA376" s="54">
        <f t="shared" si="1108"/>
        <v>0</v>
      </c>
      <c r="FB376" s="42"/>
      <c r="FC376" s="26"/>
      <c r="FD376" s="26"/>
      <c r="FE376" s="1"/>
      <c r="FF376" s="27"/>
      <c r="FG376" s="165"/>
      <c r="FH376" s="322" t="s">
        <v>233</v>
      </c>
      <c r="FI376" s="322"/>
      <c r="FJ376" s="178">
        <f>SUM(FJ377:FJ379)</f>
        <v>0</v>
      </c>
      <c r="FK376" s="178"/>
      <c r="FL376" s="178"/>
      <c r="FM376" s="67">
        <f>SUM(FM377:FM379)</f>
        <v>0</v>
      </c>
      <c r="FN376" s="67">
        <f>SUM(FJ376:FM376)</f>
        <v>0</v>
      </c>
      <c r="FO376" s="58"/>
      <c r="FP376" s="26"/>
      <c r="FQ376" s="1"/>
      <c r="FR376" s="1"/>
    </row>
    <row r="377" spans="2:174" ht="13.9" customHeight="1" x14ac:dyDescent="0.2">
      <c r="B377" s="33"/>
      <c r="C377" s="126">
        <v>4120</v>
      </c>
      <c r="D377" s="234" t="s">
        <v>426</v>
      </c>
      <c r="E377" s="234"/>
      <c r="F377" s="215">
        <v>0</v>
      </c>
      <c r="G377" s="215">
        <v>0</v>
      </c>
      <c r="H377" s="215">
        <v>0</v>
      </c>
      <c r="I377" s="215"/>
      <c r="J377" s="215"/>
      <c r="K377" s="215"/>
      <c r="L377" s="215"/>
      <c r="M377" s="215"/>
      <c r="N377" s="215"/>
      <c r="O377" s="215"/>
      <c r="P377" s="215"/>
      <c r="Q377" s="215"/>
      <c r="R377" s="215"/>
      <c r="S377" s="215"/>
      <c r="T377" s="215"/>
      <c r="U377" s="215"/>
      <c r="V377" s="215"/>
      <c r="W377" s="215"/>
      <c r="X377" s="216">
        <f t="shared" si="1080"/>
        <v>0</v>
      </c>
      <c r="Y377" s="224">
        <f t="shared" si="1081"/>
        <v>0</v>
      </c>
      <c r="Z377" s="226">
        <f t="shared" si="1082"/>
        <v>0</v>
      </c>
      <c r="AA377" s="26"/>
      <c r="AC377" s="27"/>
      <c r="AD377" s="130">
        <v>1120</v>
      </c>
      <c r="AE377" s="223" t="s">
        <v>472</v>
      </c>
      <c r="AF377" s="223"/>
      <c r="AG377" s="215">
        <v>0</v>
      </c>
      <c r="AH377" s="215">
        <v>0</v>
      </c>
      <c r="AI377" s="215">
        <v>0</v>
      </c>
      <c r="AJ377" s="215"/>
      <c r="AK377" s="215"/>
      <c r="AL377" s="215"/>
      <c r="AM377" s="215"/>
      <c r="AN377" s="215"/>
      <c r="AO377" s="215"/>
      <c r="AP377" s="215"/>
      <c r="AQ377" s="215"/>
      <c r="AR377" s="215"/>
      <c r="AS377" s="215"/>
      <c r="AT377" s="215"/>
      <c r="AU377" s="215"/>
      <c r="AV377" s="215"/>
      <c r="AW377" s="215"/>
      <c r="AX377" s="215"/>
      <c r="AY377" s="216">
        <f t="shared" si="1085"/>
        <v>0</v>
      </c>
      <c r="AZ377" s="224">
        <f t="shared" si="1086"/>
        <v>0</v>
      </c>
      <c r="BA377" s="226">
        <f t="shared" si="1087"/>
        <v>0</v>
      </c>
      <c r="BB377" s="26"/>
      <c r="BD377" s="27"/>
      <c r="BE377" s="130">
        <v>4120</v>
      </c>
      <c r="BF377" s="223" t="s">
        <v>203</v>
      </c>
      <c r="BG377" s="223"/>
      <c r="BH377" s="215">
        <v>0</v>
      </c>
      <c r="BI377" s="215">
        <v>0</v>
      </c>
      <c r="BJ377" s="215">
        <v>0</v>
      </c>
      <c r="BK377" s="215"/>
      <c r="BL377" s="215"/>
      <c r="BM377" s="215"/>
      <c r="BN377" s="215"/>
      <c r="BO377" s="215"/>
      <c r="BP377" s="215"/>
      <c r="BQ377" s="215"/>
      <c r="BR377" s="215"/>
      <c r="BS377" s="215"/>
      <c r="BT377" s="215"/>
      <c r="BU377" s="215"/>
      <c r="BV377" s="215"/>
      <c r="BW377" s="215"/>
      <c r="BX377" s="215"/>
      <c r="BY377" s="215"/>
      <c r="BZ377" s="216">
        <f t="shared" si="1088"/>
        <v>0</v>
      </c>
      <c r="CA377" s="224">
        <f t="shared" si="1089"/>
        <v>0</v>
      </c>
      <c r="CB377" s="226">
        <f t="shared" si="1090"/>
        <v>0</v>
      </c>
      <c r="CC377" s="26"/>
      <c r="CE377" s="33"/>
      <c r="CF377" s="126" t="s">
        <v>63</v>
      </c>
      <c r="CG377" s="319" t="s">
        <v>16</v>
      </c>
      <c r="CH377" s="319"/>
      <c r="CI377" s="54">
        <f t="shared" si="1091"/>
        <v>0</v>
      </c>
      <c r="CJ377" s="54">
        <f t="shared" si="1091"/>
        <v>0</v>
      </c>
      <c r="CK377" s="54">
        <f t="shared" si="1091"/>
        <v>0</v>
      </c>
      <c r="CL377" s="143"/>
      <c r="CM377" s="195"/>
      <c r="CN377" s="200"/>
      <c r="CO377" s="66"/>
      <c r="CP377" s="66"/>
      <c r="CQ377" s="66"/>
      <c r="CR377" s="51"/>
      <c r="CS377" s="26"/>
      <c r="CT377" s="1"/>
      <c r="CU377" s="27"/>
      <c r="CV377" s="130" t="s">
        <v>161</v>
      </c>
      <c r="CW377" s="319" t="s">
        <v>112</v>
      </c>
      <c r="CX377" s="319"/>
      <c r="CY377" s="54">
        <f t="shared" si="1093"/>
        <v>0</v>
      </c>
      <c r="CZ377" s="54">
        <f t="shared" si="1093"/>
        <v>0</v>
      </c>
      <c r="DA377" s="54">
        <f t="shared" si="1093"/>
        <v>0</v>
      </c>
      <c r="DB377" s="143" t="s">
        <v>177</v>
      </c>
      <c r="DC377" s="319" t="s">
        <v>113</v>
      </c>
      <c r="DD377" s="319"/>
      <c r="DE377" s="54">
        <f t="shared" si="1094"/>
        <v>0</v>
      </c>
      <c r="DF377" s="54">
        <f t="shared" si="1094"/>
        <v>0</v>
      </c>
      <c r="DG377" s="54">
        <f t="shared" si="1094"/>
        <v>0</v>
      </c>
      <c r="DH377" s="42"/>
      <c r="DI377" s="77"/>
      <c r="DJ377" s="1"/>
      <c r="DK377" s="27"/>
      <c r="DL377" s="130" t="s">
        <v>161</v>
      </c>
      <c r="DM377" s="319" t="s">
        <v>112</v>
      </c>
      <c r="DN377" s="319"/>
      <c r="DO377" s="54">
        <f t="shared" si="1070"/>
        <v>0</v>
      </c>
      <c r="DP377" s="54">
        <f t="shared" si="1071"/>
        <v>0</v>
      </c>
      <c r="DQ377" s="54">
        <f t="shared" si="1072"/>
        <v>0</v>
      </c>
      <c r="DR377" s="54">
        <f t="shared" si="1073"/>
        <v>0</v>
      </c>
      <c r="DS377" s="143" t="s">
        <v>177</v>
      </c>
      <c r="DT377" s="319" t="s">
        <v>113</v>
      </c>
      <c r="DU377" s="319"/>
      <c r="DV377" s="54">
        <f t="shared" si="1074"/>
        <v>0</v>
      </c>
      <c r="DW377" s="54">
        <f t="shared" si="1075"/>
        <v>0</v>
      </c>
      <c r="DX377" s="54">
        <f t="shared" si="1076"/>
        <v>0</v>
      </c>
      <c r="DY377" s="54">
        <f t="shared" si="1077"/>
        <v>0</v>
      </c>
      <c r="DZ377" s="42"/>
      <c r="EA377" s="77"/>
      <c r="EB377" s="1"/>
      <c r="EC377" s="27"/>
      <c r="ED377" s="126" t="s">
        <v>61</v>
      </c>
      <c r="EE377" s="1"/>
      <c r="EF377" s="4" t="s">
        <v>203</v>
      </c>
      <c r="EG377" s="54">
        <f t="shared" ref="EG377:EG383" si="1109">+CI375</f>
        <v>0</v>
      </c>
      <c r="EH377" s="54">
        <f t="shared" si="1105"/>
        <v>0</v>
      </c>
      <c r="EI377" s="160"/>
      <c r="EJ377" s="200"/>
      <c r="EK377" s="9" t="s">
        <v>131</v>
      </c>
      <c r="EL377" s="54">
        <v>0</v>
      </c>
      <c r="EM377" s="54">
        <v>0</v>
      </c>
      <c r="EN377" s="42"/>
      <c r="EO377" s="26"/>
      <c r="EP377" s="1"/>
      <c r="EQ377" s="27"/>
      <c r="ER377" s="126" t="s">
        <v>61</v>
      </c>
      <c r="ES377" s="1"/>
      <c r="ET377" s="4" t="s">
        <v>203</v>
      </c>
      <c r="EU377" s="54">
        <f t="shared" si="1106"/>
        <v>0</v>
      </c>
      <c r="EV377" s="54">
        <f t="shared" si="1107"/>
        <v>0</v>
      </c>
      <c r="EW377" s="160"/>
      <c r="EX377" s="200"/>
      <c r="EY377" s="9" t="s">
        <v>131</v>
      </c>
      <c r="EZ377" s="54">
        <f t="shared" si="1108"/>
        <v>0</v>
      </c>
      <c r="FA377" s="54">
        <f t="shared" si="1108"/>
        <v>0</v>
      </c>
      <c r="FB377" s="42"/>
      <c r="FC377" s="26"/>
      <c r="FD377" s="26"/>
      <c r="FE377" s="1"/>
      <c r="FF377" s="27"/>
      <c r="FG377" s="130" t="s">
        <v>188</v>
      </c>
      <c r="FH377" s="319" t="s">
        <v>220</v>
      </c>
      <c r="FI377" s="319"/>
      <c r="FJ377" s="173">
        <f>+DF397</f>
        <v>0</v>
      </c>
      <c r="FK377" s="179"/>
      <c r="FL377" s="179"/>
      <c r="FM377" s="68">
        <v>0</v>
      </c>
      <c r="FN377" s="62">
        <f t="shared" ref="FN377:FN379" si="1110">SUM(FJ377:FM377)</f>
        <v>0</v>
      </c>
      <c r="FO377" s="58"/>
      <c r="FP377" s="26"/>
      <c r="FQ377" s="1"/>
      <c r="FR377" s="1"/>
    </row>
    <row r="378" spans="2:174" ht="13.9" customHeight="1" x14ac:dyDescent="0.2">
      <c r="B378" s="33"/>
      <c r="C378" s="126">
        <v>4130</v>
      </c>
      <c r="D378" s="234" t="s">
        <v>204</v>
      </c>
      <c r="E378" s="234"/>
      <c r="F378" s="215">
        <v>0</v>
      </c>
      <c r="G378" s="215">
        <v>0</v>
      </c>
      <c r="H378" s="215">
        <v>0</v>
      </c>
      <c r="I378" s="215"/>
      <c r="J378" s="215"/>
      <c r="K378" s="215"/>
      <c r="L378" s="215"/>
      <c r="M378" s="215"/>
      <c r="N378" s="215"/>
      <c r="O378" s="215"/>
      <c r="P378" s="215"/>
      <c r="Q378" s="215"/>
      <c r="R378" s="215"/>
      <c r="S378" s="215"/>
      <c r="T378" s="215"/>
      <c r="U378" s="215"/>
      <c r="V378" s="215"/>
      <c r="W378" s="215"/>
      <c r="X378" s="216">
        <f t="shared" si="1080"/>
        <v>0</v>
      </c>
      <c r="Y378" s="224">
        <f t="shared" si="1081"/>
        <v>0</v>
      </c>
      <c r="Z378" s="226">
        <f t="shared" si="1082"/>
        <v>0</v>
      </c>
      <c r="AA378" s="26"/>
      <c r="AC378" s="27"/>
      <c r="AD378" s="130">
        <v>1130</v>
      </c>
      <c r="AE378" s="223" t="s">
        <v>473</v>
      </c>
      <c r="AF378" s="223"/>
      <c r="AG378" s="215">
        <v>0</v>
      </c>
      <c r="AH378" s="215">
        <v>0</v>
      </c>
      <c r="AI378" s="215">
        <v>0</v>
      </c>
      <c r="AJ378" s="215"/>
      <c r="AK378" s="215"/>
      <c r="AL378" s="215"/>
      <c r="AM378" s="215"/>
      <c r="AN378" s="215"/>
      <c r="AO378" s="215"/>
      <c r="AP378" s="215"/>
      <c r="AQ378" s="215"/>
      <c r="AR378" s="215"/>
      <c r="AS378" s="215"/>
      <c r="AT378" s="215"/>
      <c r="AU378" s="215"/>
      <c r="AV378" s="215"/>
      <c r="AW378" s="215"/>
      <c r="AX378" s="215"/>
      <c r="AY378" s="216">
        <f t="shared" si="1085"/>
        <v>0</v>
      </c>
      <c r="AZ378" s="224">
        <f t="shared" si="1086"/>
        <v>0</v>
      </c>
      <c r="BA378" s="226">
        <f t="shared" si="1087"/>
        <v>0</v>
      </c>
      <c r="BB378" s="26"/>
      <c r="BD378" s="27"/>
      <c r="BE378" s="130">
        <v>4130</v>
      </c>
      <c r="BF378" s="223" t="s">
        <v>204</v>
      </c>
      <c r="BG378" s="223"/>
      <c r="BH378" s="215">
        <v>0</v>
      </c>
      <c r="BI378" s="215">
        <v>0</v>
      </c>
      <c r="BJ378" s="215">
        <v>0</v>
      </c>
      <c r="BK378" s="215"/>
      <c r="BL378" s="215"/>
      <c r="BM378" s="215"/>
      <c r="BN378" s="215"/>
      <c r="BO378" s="215"/>
      <c r="BP378" s="215"/>
      <c r="BQ378" s="215"/>
      <c r="BR378" s="215"/>
      <c r="BS378" s="215"/>
      <c r="BT378" s="215"/>
      <c r="BU378" s="215"/>
      <c r="BV378" s="215"/>
      <c r="BW378" s="215"/>
      <c r="BX378" s="215"/>
      <c r="BY378" s="215"/>
      <c r="BZ378" s="216">
        <f t="shared" si="1088"/>
        <v>0</v>
      </c>
      <c r="CA378" s="224">
        <f t="shared" si="1089"/>
        <v>0</v>
      </c>
      <c r="CB378" s="226">
        <f t="shared" si="1090"/>
        <v>0</v>
      </c>
      <c r="CC378" s="26"/>
      <c r="CE378" s="33"/>
      <c r="CF378" s="126" t="s">
        <v>64</v>
      </c>
      <c r="CG378" s="319" t="s">
        <v>17</v>
      </c>
      <c r="CH378" s="319"/>
      <c r="CI378" s="54">
        <f t="shared" si="1091"/>
        <v>0</v>
      </c>
      <c r="CJ378" s="54">
        <f t="shared" si="1091"/>
        <v>0</v>
      </c>
      <c r="CK378" s="54">
        <f t="shared" si="1091"/>
        <v>0</v>
      </c>
      <c r="CL378" s="143"/>
      <c r="CM378" s="325" t="s">
        <v>18</v>
      </c>
      <c r="CN378" s="325"/>
      <c r="CO378" s="50">
        <f>SUM(CO379:CO387)</f>
        <v>0</v>
      </c>
      <c r="CP378" s="50">
        <f t="shared" ref="CP378" si="1111">SUM(CP379:CP387)</f>
        <v>0</v>
      </c>
      <c r="CQ378" s="50">
        <f t="shared" ref="CQ378" si="1112">SUM(CQ379:CQ387)</f>
        <v>0</v>
      </c>
      <c r="CR378" s="51"/>
      <c r="CS378" s="26"/>
      <c r="CT378" s="1"/>
      <c r="CU378" s="27"/>
      <c r="CV378" s="130" t="s">
        <v>162</v>
      </c>
      <c r="CW378" s="319" t="s">
        <v>114</v>
      </c>
      <c r="CX378" s="319"/>
      <c r="CY378" s="54">
        <f t="shared" si="1093"/>
        <v>0</v>
      </c>
      <c r="CZ378" s="54">
        <f t="shared" si="1093"/>
        <v>0</v>
      </c>
      <c r="DA378" s="54">
        <f t="shared" si="1093"/>
        <v>0</v>
      </c>
      <c r="DB378" s="143" t="s">
        <v>178</v>
      </c>
      <c r="DC378" s="319" t="s">
        <v>115</v>
      </c>
      <c r="DD378" s="319"/>
      <c r="DE378" s="54">
        <f t="shared" si="1094"/>
        <v>0</v>
      </c>
      <c r="DF378" s="54">
        <f t="shared" si="1094"/>
        <v>0</v>
      </c>
      <c r="DG378" s="54">
        <f t="shared" si="1094"/>
        <v>0</v>
      </c>
      <c r="DH378" s="42"/>
      <c r="DI378" s="77"/>
      <c r="DJ378" s="1"/>
      <c r="DK378" s="27"/>
      <c r="DL378" s="130" t="s">
        <v>162</v>
      </c>
      <c r="DM378" s="319" t="s">
        <v>114</v>
      </c>
      <c r="DN378" s="319"/>
      <c r="DO378" s="54">
        <f t="shared" si="1070"/>
        <v>0</v>
      </c>
      <c r="DP378" s="54">
        <f t="shared" si="1071"/>
        <v>0</v>
      </c>
      <c r="DQ378" s="54">
        <f t="shared" si="1072"/>
        <v>0</v>
      </c>
      <c r="DR378" s="54">
        <f t="shared" si="1073"/>
        <v>0</v>
      </c>
      <c r="DS378" s="143" t="s">
        <v>178</v>
      </c>
      <c r="DT378" s="319" t="s">
        <v>115</v>
      </c>
      <c r="DU378" s="319"/>
      <c r="DV378" s="54">
        <f t="shared" si="1074"/>
        <v>0</v>
      </c>
      <c r="DW378" s="54">
        <f t="shared" si="1075"/>
        <v>0</v>
      </c>
      <c r="DX378" s="54">
        <f t="shared" si="1076"/>
        <v>0</v>
      </c>
      <c r="DY378" s="54">
        <f t="shared" si="1077"/>
        <v>0</v>
      </c>
      <c r="DZ378" s="42"/>
      <c r="EA378" s="77"/>
      <c r="EB378" s="1"/>
      <c r="EC378" s="27"/>
      <c r="ED378" s="126" t="s">
        <v>62</v>
      </c>
      <c r="EE378" s="1"/>
      <c r="EF378" s="4" t="s">
        <v>204</v>
      </c>
      <c r="EG378" s="54">
        <f t="shared" si="1109"/>
        <v>0</v>
      </c>
      <c r="EH378" s="54">
        <f t="shared" si="1105"/>
        <v>0</v>
      </c>
      <c r="EI378" s="163" t="s">
        <v>188</v>
      </c>
      <c r="EJ378" s="1"/>
      <c r="EK378" s="9" t="s">
        <v>205</v>
      </c>
      <c r="EL378" s="173">
        <f>+DV397-DW397</f>
        <v>0</v>
      </c>
      <c r="EM378" s="173">
        <f>+DX397-DY397</f>
        <v>0</v>
      </c>
      <c r="EN378" s="42"/>
      <c r="EO378" s="26"/>
      <c r="EP378" s="1"/>
      <c r="EQ378" s="27"/>
      <c r="ER378" s="126" t="s">
        <v>62</v>
      </c>
      <c r="ES378" s="1"/>
      <c r="ET378" s="4" t="s">
        <v>204</v>
      </c>
      <c r="EU378" s="54">
        <f t="shared" si="1106"/>
        <v>0</v>
      </c>
      <c r="EV378" s="54">
        <f t="shared" si="1107"/>
        <v>0</v>
      </c>
      <c r="EW378" s="163" t="s">
        <v>188</v>
      </c>
      <c r="EX378" s="1"/>
      <c r="EY378" s="9" t="s">
        <v>205</v>
      </c>
      <c r="EZ378" s="54">
        <f t="shared" si="1108"/>
        <v>0</v>
      </c>
      <c r="FA378" s="54">
        <f t="shared" si="1108"/>
        <v>0</v>
      </c>
      <c r="FB378" s="42"/>
      <c r="FC378" s="26"/>
      <c r="FD378" s="26"/>
      <c r="FE378" s="1"/>
      <c r="FF378" s="27"/>
      <c r="FG378" s="130" t="s">
        <v>189</v>
      </c>
      <c r="FH378" s="319" t="s">
        <v>145</v>
      </c>
      <c r="FI378" s="319"/>
      <c r="FJ378" s="173">
        <f t="shared" ref="FJ378:FJ379" si="1113">+DF398</f>
        <v>0</v>
      </c>
      <c r="FK378" s="179"/>
      <c r="FL378" s="179"/>
      <c r="FM378" s="68">
        <v>0</v>
      </c>
      <c r="FN378" s="62">
        <f t="shared" si="1110"/>
        <v>0</v>
      </c>
      <c r="FO378" s="58"/>
      <c r="FP378" s="26"/>
      <c r="FQ378" s="1"/>
      <c r="FR378" s="1"/>
    </row>
    <row r="379" spans="2:174" ht="11.45" customHeight="1" x14ac:dyDescent="0.2">
      <c r="B379" s="33"/>
      <c r="C379" s="126">
        <v>4140</v>
      </c>
      <c r="D379" s="234" t="s">
        <v>16</v>
      </c>
      <c r="E379" s="234"/>
      <c r="F379" s="215">
        <v>0</v>
      </c>
      <c r="G379" s="215">
        <v>0</v>
      </c>
      <c r="H379" s="215">
        <v>0</v>
      </c>
      <c r="I379" s="215"/>
      <c r="J379" s="215"/>
      <c r="K379" s="215"/>
      <c r="L379" s="215"/>
      <c r="M379" s="215"/>
      <c r="N379" s="215"/>
      <c r="O379" s="215"/>
      <c r="P379" s="215"/>
      <c r="Q379" s="215"/>
      <c r="R379" s="215"/>
      <c r="S379" s="215"/>
      <c r="T379" s="215"/>
      <c r="U379" s="215"/>
      <c r="V379" s="215"/>
      <c r="W379" s="215"/>
      <c r="X379" s="216">
        <f t="shared" si="1080"/>
        <v>0</v>
      </c>
      <c r="Y379" s="224">
        <f t="shared" si="1081"/>
        <v>0</v>
      </c>
      <c r="Z379" s="226">
        <f t="shared" si="1082"/>
        <v>0</v>
      </c>
      <c r="AA379" s="26"/>
      <c r="AC379" s="27"/>
      <c r="AD379" s="130">
        <v>1140</v>
      </c>
      <c r="AE379" s="223" t="s">
        <v>249</v>
      </c>
      <c r="AF379" s="223"/>
      <c r="AG379" s="215">
        <v>0</v>
      </c>
      <c r="AH379" s="215">
        <v>0</v>
      </c>
      <c r="AI379" s="215">
        <v>0</v>
      </c>
      <c r="AJ379" s="215"/>
      <c r="AK379" s="215"/>
      <c r="AL379" s="215"/>
      <c r="AM379" s="215"/>
      <c r="AN379" s="215"/>
      <c r="AO379" s="215"/>
      <c r="AP379" s="215"/>
      <c r="AQ379" s="215"/>
      <c r="AR379" s="215"/>
      <c r="AS379" s="215"/>
      <c r="AT379" s="215"/>
      <c r="AU379" s="215"/>
      <c r="AV379" s="215"/>
      <c r="AW379" s="215"/>
      <c r="AX379" s="215"/>
      <c r="AY379" s="216">
        <f t="shared" si="1085"/>
        <v>0</v>
      </c>
      <c r="AZ379" s="224">
        <f t="shared" si="1086"/>
        <v>0</v>
      </c>
      <c r="BA379" s="226">
        <f t="shared" si="1087"/>
        <v>0</v>
      </c>
      <c r="BB379" s="26"/>
      <c r="BD379" s="27"/>
      <c r="BE379" s="130">
        <v>4140</v>
      </c>
      <c r="BF379" s="223" t="s">
        <v>16</v>
      </c>
      <c r="BG379" s="223"/>
      <c r="BH379" s="215">
        <v>0</v>
      </c>
      <c r="BI379" s="215">
        <v>0</v>
      </c>
      <c r="BJ379" s="215">
        <v>0</v>
      </c>
      <c r="BK379" s="215"/>
      <c r="BL379" s="215"/>
      <c r="BM379" s="215"/>
      <c r="BN379" s="215"/>
      <c r="BO379" s="215"/>
      <c r="BP379" s="215"/>
      <c r="BQ379" s="215"/>
      <c r="BR379" s="215"/>
      <c r="BS379" s="215"/>
      <c r="BT379" s="215"/>
      <c r="BU379" s="215"/>
      <c r="BV379" s="215"/>
      <c r="BW379" s="215"/>
      <c r="BX379" s="215"/>
      <c r="BY379" s="215"/>
      <c r="BZ379" s="216">
        <f t="shared" si="1088"/>
        <v>0</v>
      </c>
      <c r="CA379" s="224">
        <f t="shared" si="1089"/>
        <v>0</v>
      </c>
      <c r="CB379" s="226">
        <f t="shared" si="1090"/>
        <v>0</v>
      </c>
      <c r="CC379" s="26"/>
      <c r="CE379" s="33"/>
      <c r="CF379" s="126" t="s">
        <v>65</v>
      </c>
      <c r="CG379" s="319" t="s">
        <v>19</v>
      </c>
      <c r="CH379" s="319"/>
      <c r="CI379" s="54">
        <f t="shared" si="1091"/>
        <v>0</v>
      </c>
      <c r="CJ379" s="54">
        <f t="shared" si="1091"/>
        <v>0</v>
      </c>
      <c r="CK379" s="54">
        <f t="shared" si="1091"/>
        <v>0</v>
      </c>
      <c r="CL379" s="143" t="s">
        <v>78</v>
      </c>
      <c r="CM379" s="319" t="s">
        <v>20</v>
      </c>
      <c r="CN379" s="319"/>
      <c r="CO379" s="173">
        <f t="shared" ref="CO379:CO387" si="1114">+X399</f>
        <v>0</v>
      </c>
      <c r="CP379" s="173">
        <f t="shared" ref="CP379:CP387" si="1115">+Y399</f>
        <v>0</v>
      </c>
      <c r="CQ379" s="173">
        <f t="shared" ref="CQ379:CQ387" si="1116">+Z399</f>
        <v>0</v>
      </c>
      <c r="CR379" s="51"/>
      <c r="CS379" s="26"/>
      <c r="CT379" s="1"/>
      <c r="CU379" s="27"/>
      <c r="CV379" s="130" t="s">
        <v>163</v>
      </c>
      <c r="CW379" s="319" t="s">
        <v>116</v>
      </c>
      <c r="CX379" s="319"/>
      <c r="CY379" s="54">
        <f t="shared" si="1093"/>
        <v>0</v>
      </c>
      <c r="CZ379" s="54">
        <f t="shared" si="1093"/>
        <v>0</v>
      </c>
      <c r="DA379" s="54">
        <f t="shared" si="1093"/>
        <v>0</v>
      </c>
      <c r="DB379" s="143" t="s">
        <v>179</v>
      </c>
      <c r="DC379" s="321" t="s">
        <v>117</v>
      </c>
      <c r="DD379" s="321"/>
      <c r="DE379" s="54">
        <f t="shared" si="1094"/>
        <v>0</v>
      </c>
      <c r="DF379" s="54">
        <f t="shared" si="1094"/>
        <v>0</v>
      </c>
      <c r="DG379" s="54">
        <f t="shared" si="1094"/>
        <v>0</v>
      </c>
      <c r="DH379" s="42"/>
      <c r="DI379" s="77"/>
      <c r="DJ379" s="1"/>
      <c r="DK379" s="27"/>
      <c r="DL379" s="130" t="s">
        <v>163</v>
      </c>
      <c r="DM379" s="319" t="s">
        <v>116</v>
      </c>
      <c r="DN379" s="319"/>
      <c r="DO379" s="54">
        <f t="shared" si="1070"/>
        <v>0</v>
      </c>
      <c r="DP379" s="54">
        <f t="shared" si="1071"/>
        <v>0</v>
      </c>
      <c r="DQ379" s="54">
        <f t="shared" si="1072"/>
        <v>0</v>
      </c>
      <c r="DR379" s="54">
        <f t="shared" si="1073"/>
        <v>0</v>
      </c>
      <c r="DS379" s="143" t="s">
        <v>179</v>
      </c>
      <c r="DT379" s="321" t="s">
        <v>117</v>
      </c>
      <c r="DU379" s="321"/>
      <c r="DV379" s="54">
        <f t="shared" si="1074"/>
        <v>0</v>
      </c>
      <c r="DW379" s="54">
        <f t="shared" si="1075"/>
        <v>0</v>
      </c>
      <c r="DX379" s="54">
        <f t="shared" si="1076"/>
        <v>0</v>
      </c>
      <c r="DY379" s="54">
        <f t="shared" si="1077"/>
        <v>0</v>
      </c>
      <c r="DZ379" s="42"/>
      <c r="EA379" s="77"/>
      <c r="EB379" s="1"/>
      <c r="EC379" s="27"/>
      <c r="ED379" s="126" t="s">
        <v>63</v>
      </c>
      <c r="EE379" s="1"/>
      <c r="EF379" s="4" t="s">
        <v>16</v>
      </c>
      <c r="EG379" s="54">
        <f t="shared" si="1109"/>
        <v>0</v>
      </c>
      <c r="EH379" s="54">
        <f t="shared" si="1105"/>
        <v>0</v>
      </c>
      <c r="EI379" s="160"/>
      <c r="EJ379" s="1"/>
      <c r="EK379" s="8"/>
      <c r="EL379" s="181"/>
      <c r="EM379" s="181"/>
      <c r="EN379" s="42"/>
      <c r="EO379" s="26"/>
      <c r="EP379" s="1"/>
      <c r="EQ379" s="27"/>
      <c r="ER379" s="126" t="s">
        <v>63</v>
      </c>
      <c r="ES379" s="1"/>
      <c r="ET379" s="4" t="s">
        <v>16</v>
      </c>
      <c r="EU379" s="54">
        <f t="shared" si="1106"/>
        <v>0</v>
      </c>
      <c r="EV379" s="54">
        <f t="shared" si="1107"/>
        <v>0</v>
      </c>
      <c r="EW379" s="160"/>
      <c r="EX379" s="1"/>
      <c r="EY379" s="8"/>
      <c r="EZ379" s="181"/>
      <c r="FA379" s="181"/>
      <c r="FB379" s="42"/>
      <c r="FC379" s="26"/>
      <c r="FD379" s="26"/>
      <c r="FE379" s="1"/>
      <c r="FF379" s="27"/>
      <c r="FG379" s="130" t="s">
        <v>190</v>
      </c>
      <c r="FH379" s="319" t="s">
        <v>234</v>
      </c>
      <c r="FI379" s="319"/>
      <c r="FJ379" s="173">
        <f t="shared" si="1113"/>
        <v>0</v>
      </c>
      <c r="FK379" s="179"/>
      <c r="FL379" s="179"/>
      <c r="FM379" s="68">
        <v>0</v>
      </c>
      <c r="FN379" s="62">
        <f t="shared" si="1110"/>
        <v>0</v>
      </c>
      <c r="FO379" s="58"/>
      <c r="FP379" s="26"/>
      <c r="FQ379" s="1"/>
      <c r="FR379" s="1"/>
    </row>
    <row r="380" spans="2:174" ht="13.9" customHeight="1" x14ac:dyDescent="0.2">
      <c r="B380" s="33"/>
      <c r="C380" s="126">
        <v>4150</v>
      </c>
      <c r="D380" s="234" t="s">
        <v>427</v>
      </c>
      <c r="E380" s="234"/>
      <c r="F380" s="215">
        <v>0</v>
      </c>
      <c r="G380" s="215">
        <v>0</v>
      </c>
      <c r="H380" s="215">
        <v>0</v>
      </c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  <c r="T380" s="215"/>
      <c r="U380" s="215"/>
      <c r="V380" s="215"/>
      <c r="W380" s="215"/>
      <c r="X380" s="216">
        <f t="shared" si="1080"/>
        <v>0</v>
      </c>
      <c r="Y380" s="224">
        <f t="shared" si="1081"/>
        <v>0</v>
      </c>
      <c r="Z380" s="226">
        <f t="shared" si="1082"/>
        <v>0</v>
      </c>
      <c r="AA380" s="26"/>
      <c r="AC380" s="27"/>
      <c r="AD380" s="130">
        <v>1150</v>
      </c>
      <c r="AE380" s="223" t="s">
        <v>114</v>
      </c>
      <c r="AF380" s="223"/>
      <c r="AG380" s="215">
        <v>0</v>
      </c>
      <c r="AH380" s="215">
        <v>0</v>
      </c>
      <c r="AI380" s="215">
        <v>0</v>
      </c>
      <c r="AJ380" s="215"/>
      <c r="AK380" s="215"/>
      <c r="AL380" s="215"/>
      <c r="AM380" s="215"/>
      <c r="AN380" s="215"/>
      <c r="AO380" s="215"/>
      <c r="AP380" s="215"/>
      <c r="AQ380" s="215"/>
      <c r="AR380" s="215"/>
      <c r="AS380" s="215"/>
      <c r="AT380" s="215"/>
      <c r="AU380" s="215"/>
      <c r="AV380" s="215"/>
      <c r="AW380" s="215"/>
      <c r="AX380" s="215"/>
      <c r="AY380" s="216">
        <f t="shared" si="1085"/>
        <v>0</v>
      </c>
      <c r="AZ380" s="224">
        <f t="shared" si="1086"/>
        <v>0</v>
      </c>
      <c r="BA380" s="226">
        <f t="shared" si="1087"/>
        <v>0</v>
      </c>
      <c r="BB380" s="26"/>
      <c r="BD380" s="27"/>
      <c r="BE380" s="130">
        <v>4150</v>
      </c>
      <c r="BF380" s="223" t="s">
        <v>427</v>
      </c>
      <c r="BG380" s="223"/>
      <c r="BH380" s="215">
        <v>0</v>
      </c>
      <c r="BI380" s="215">
        <v>0</v>
      </c>
      <c r="BJ380" s="215">
        <v>0</v>
      </c>
      <c r="BK380" s="215"/>
      <c r="BL380" s="215"/>
      <c r="BM380" s="215"/>
      <c r="BN380" s="215"/>
      <c r="BO380" s="215"/>
      <c r="BP380" s="215"/>
      <c r="BQ380" s="215"/>
      <c r="BR380" s="215"/>
      <c r="BS380" s="215"/>
      <c r="BT380" s="215"/>
      <c r="BU380" s="215"/>
      <c r="BV380" s="215"/>
      <c r="BW380" s="215"/>
      <c r="BX380" s="215"/>
      <c r="BY380" s="215"/>
      <c r="BZ380" s="216">
        <f t="shared" si="1088"/>
        <v>0</v>
      </c>
      <c r="CA380" s="224">
        <f t="shared" si="1089"/>
        <v>0</v>
      </c>
      <c r="CB380" s="226">
        <f t="shared" si="1090"/>
        <v>0</v>
      </c>
      <c r="CC380" s="26"/>
      <c r="CE380" s="33"/>
      <c r="CF380" s="126" t="s">
        <v>66</v>
      </c>
      <c r="CG380" s="319" t="s">
        <v>21</v>
      </c>
      <c r="CH380" s="319"/>
      <c r="CI380" s="54">
        <f t="shared" si="1091"/>
        <v>0</v>
      </c>
      <c r="CJ380" s="54">
        <f t="shared" si="1091"/>
        <v>0</v>
      </c>
      <c r="CK380" s="54">
        <f t="shared" si="1091"/>
        <v>0</v>
      </c>
      <c r="CL380" s="143" t="s">
        <v>79</v>
      </c>
      <c r="CM380" s="319" t="s">
        <v>22</v>
      </c>
      <c r="CN380" s="319"/>
      <c r="CO380" s="173">
        <f t="shared" si="1114"/>
        <v>0</v>
      </c>
      <c r="CP380" s="173">
        <f t="shared" si="1115"/>
        <v>0</v>
      </c>
      <c r="CQ380" s="173">
        <f t="shared" si="1116"/>
        <v>0</v>
      </c>
      <c r="CR380" s="51"/>
      <c r="CS380" s="26"/>
      <c r="CT380" s="1"/>
      <c r="CU380" s="27"/>
      <c r="CV380" s="130" t="s">
        <v>164</v>
      </c>
      <c r="CW380" s="319" t="s">
        <v>118</v>
      </c>
      <c r="CX380" s="319"/>
      <c r="CY380" s="54">
        <f t="shared" si="1093"/>
        <v>0</v>
      </c>
      <c r="CZ380" s="54">
        <f t="shared" si="1093"/>
        <v>0</v>
      </c>
      <c r="DA380" s="54">
        <f t="shared" si="1093"/>
        <v>0</v>
      </c>
      <c r="DB380" s="143" t="s">
        <v>180</v>
      </c>
      <c r="DC380" s="319" t="s">
        <v>119</v>
      </c>
      <c r="DD380" s="319"/>
      <c r="DE380" s="54">
        <f t="shared" si="1094"/>
        <v>0</v>
      </c>
      <c r="DF380" s="54">
        <f t="shared" si="1094"/>
        <v>0</v>
      </c>
      <c r="DG380" s="54">
        <f t="shared" si="1094"/>
        <v>0</v>
      </c>
      <c r="DH380" s="42"/>
      <c r="DI380" s="77"/>
      <c r="DJ380" s="1"/>
      <c r="DK380" s="27"/>
      <c r="DL380" s="130" t="s">
        <v>164</v>
      </c>
      <c r="DM380" s="319" t="s">
        <v>118</v>
      </c>
      <c r="DN380" s="319"/>
      <c r="DO380" s="54">
        <f t="shared" si="1070"/>
        <v>0</v>
      </c>
      <c r="DP380" s="54">
        <f t="shared" si="1071"/>
        <v>0</v>
      </c>
      <c r="DQ380" s="54">
        <f t="shared" si="1072"/>
        <v>0</v>
      </c>
      <c r="DR380" s="54">
        <f t="shared" si="1073"/>
        <v>0</v>
      </c>
      <c r="DS380" s="143" t="s">
        <v>180</v>
      </c>
      <c r="DT380" s="319" t="s">
        <v>119</v>
      </c>
      <c r="DU380" s="319"/>
      <c r="DV380" s="54">
        <f t="shared" si="1074"/>
        <v>0</v>
      </c>
      <c r="DW380" s="54">
        <f t="shared" si="1075"/>
        <v>0</v>
      </c>
      <c r="DX380" s="54">
        <f t="shared" si="1076"/>
        <v>0</v>
      </c>
      <c r="DY380" s="54">
        <f t="shared" si="1077"/>
        <v>0</v>
      </c>
      <c r="DZ380" s="42"/>
      <c r="EA380" s="77"/>
      <c r="EB380" s="1"/>
      <c r="EC380" s="27"/>
      <c r="ED380" s="126" t="s">
        <v>64</v>
      </c>
      <c r="EE380" s="1"/>
      <c r="EF380" s="4" t="s">
        <v>17</v>
      </c>
      <c r="EG380" s="54">
        <f t="shared" si="1109"/>
        <v>0</v>
      </c>
      <c r="EH380" s="54">
        <f t="shared" si="1105"/>
        <v>0</v>
      </c>
      <c r="EI380" s="160"/>
      <c r="EJ380" s="279" t="s">
        <v>199</v>
      </c>
      <c r="EK380" s="279"/>
      <c r="EL380" s="182">
        <f>SUM(EL381:EL383)</f>
        <v>0</v>
      </c>
      <c r="EM380" s="182">
        <f t="shared" ref="EM380" si="1117">SUM(EM381:EM383)</f>
        <v>0</v>
      </c>
      <c r="EN380" s="42"/>
      <c r="EO380" s="26"/>
      <c r="EP380" s="1"/>
      <c r="EQ380" s="27"/>
      <c r="ER380" s="126" t="s">
        <v>64</v>
      </c>
      <c r="ES380" s="1"/>
      <c r="ET380" s="4" t="s">
        <v>17</v>
      </c>
      <c r="EU380" s="54">
        <f t="shared" si="1106"/>
        <v>0</v>
      </c>
      <c r="EV380" s="54">
        <f t="shared" si="1107"/>
        <v>0</v>
      </c>
      <c r="EW380" s="160"/>
      <c r="EX380" s="279" t="s">
        <v>199</v>
      </c>
      <c r="EY380" s="279"/>
      <c r="EZ380" s="182">
        <f>SUM(EZ381:EZ383)</f>
        <v>0</v>
      </c>
      <c r="FA380" s="182">
        <f t="shared" ref="FA380" si="1118">SUM(FA381:FA383)</f>
        <v>0</v>
      </c>
      <c r="FB380" s="42"/>
      <c r="FC380" s="26"/>
      <c r="FD380" s="26"/>
      <c r="FE380" s="1"/>
      <c r="FF380" s="27"/>
      <c r="FG380" s="130"/>
      <c r="FH380" s="196"/>
      <c r="FI380" s="56"/>
      <c r="FJ380" s="177"/>
      <c r="FK380" s="177"/>
      <c r="FL380" s="177"/>
      <c r="FM380" s="62"/>
      <c r="FN380" s="62"/>
      <c r="FO380" s="58"/>
      <c r="FP380" s="26"/>
      <c r="FQ380" s="1"/>
      <c r="FR380" s="1"/>
    </row>
    <row r="381" spans="2:174" ht="13.9" customHeight="1" x14ac:dyDescent="0.2">
      <c r="B381" s="33"/>
      <c r="C381" s="126">
        <v>4160</v>
      </c>
      <c r="D381" s="234" t="s">
        <v>428</v>
      </c>
      <c r="E381" s="234"/>
      <c r="F381" s="215">
        <v>0</v>
      </c>
      <c r="G381" s="215">
        <v>0</v>
      </c>
      <c r="H381" s="215">
        <v>0</v>
      </c>
      <c r="I381" s="215"/>
      <c r="J381" s="215"/>
      <c r="K381" s="215"/>
      <c r="L381" s="215"/>
      <c r="M381" s="215"/>
      <c r="N381" s="215"/>
      <c r="O381" s="215"/>
      <c r="P381" s="215"/>
      <c r="Q381" s="215"/>
      <c r="R381" s="215"/>
      <c r="S381" s="215"/>
      <c r="T381" s="215"/>
      <c r="U381" s="215"/>
      <c r="V381" s="215"/>
      <c r="W381" s="215"/>
      <c r="X381" s="216">
        <f t="shared" si="1080"/>
        <v>0</v>
      </c>
      <c r="Y381" s="224">
        <f t="shared" si="1081"/>
        <v>0</v>
      </c>
      <c r="Z381" s="226">
        <f t="shared" si="1082"/>
        <v>0</v>
      </c>
      <c r="AA381" s="26"/>
      <c r="AC381" s="27"/>
      <c r="AD381" s="130">
        <v>1160</v>
      </c>
      <c r="AE381" s="223" t="s">
        <v>474</v>
      </c>
      <c r="AF381" s="223"/>
      <c r="AG381" s="215">
        <v>0</v>
      </c>
      <c r="AH381" s="215">
        <v>0</v>
      </c>
      <c r="AI381" s="215">
        <v>0</v>
      </c>
      <c r="AJ381" s="215"/>
      <c r="AK381" s="215"/>
      <c r="AL381" s="215"/>
      <c r="AM381" s="215"/>
      <c r="AN381" s="215"/>
      <c r="AO381" s="215"/>
      <c r="AP381" s="215"/>
      <c r="AQ381" s="215"/>
      <c r="AR381" s="215"/>
      <c r="AS381" s="215"/>
      <c r="AT381" s="215"/>
      <c r="AU381" s="215"/>
      <c r="AV381" s="215"/>
      <c r="AW381" s="215"/>
      <c r="AX381" s="215"/>
      <c r="AY381" s="216">
        <f t="shared" si="1085"/>
        <v>0</v>
      </c>
      <c r="AZ381" s="224">
        <f t="shared" si="1086"/>
        <v>0</v>
      </c>
      <c r="BA381" s="226">
        <f t="shared" si="1087"/>
        <v>0</v>
      </c>
      <c r="BB381" s="26"/>
      <c r="BD381" s="27"/>
      <c r="BE381" s="130">
        <v>4160</v>
      </c>
      <c r="BF381" s="223" t="s">
        <v>428</v>
      </c>
      <c r="BG381" s="223"/>
      <c r="BH381" s="215">
        <v>0</v>
      </c>
      <c r="BI381" s="215">
        <v>0</v>
      </c>
      <c r="BJ381" s="215">
        <v>0</v>
      </c>
      <c r="BK381" s="215"/>
      <c r="BL381" s="215"/>
      <c r="BM381" s="215"/>
      <c r="BN381" s="215"/>
      <c r="BO381" s="215"/>
      <c r="BP381" s="215"/>
      <c r="BQ381" s="215"/>
      <c r="BR381" s="215"/>
      <c r="BS381" s="215"/>
      <c r="BT381" s="215"/>
      <c r="BU381" s="215"/>
      <c r="BV381" s="215"/>
      <c r="BW381" s="215"/>
      <c r="BX381" s="215"/>
      <c r="BY381" s="215"/>
      <c r="BZ381" s="216">
        <f t="shared" si="1088"/>
        <v>0</v>
      </c>
      <c r="CA381" s="224">
        <f t="shared" si="1089"/>
        <v>0</v>
      </c>
      <c r="CB381" s="226">
        <f t="shared" si="1090"/>
        <v>0</v>
      </c>
      <c r="CC381" s="26"/>
      <c r="CE381" s="33"/>
      <c r="CF381" s="126" t="s">
        <v>67</v>
      </c>
      <c r="CG381" s="321" t="s">
        <v>23</v>
      </c>
      <c r="CH381" s="321"/>
      <c r="CI381" s="54">
        <f t="shared" si="1091"/>
        <v>0</v>
      </c>
      <c r="CJ381" s="54">
        <f t="shared" si="1091"/>
        <v>0</v>
      </c>
      <c r="CK381" s="54">
        <f t="shared" si="1091"/>
        <v>0</v>
      </c>
      <c r="CL381" s="143" t="s">
        <v>80</v>
      </c>
      <c r="CM381" s="319" t="s">
        <v>24</v>
      </c>
      <c r="CN381" s="319"/>
      <c r="CO381" s="173">
        <f t="shared" si="1114"/>
        <v>0</v>
      </c>
      <c r="CP381" s="173">
        <f t="shared" si="1115"/>
        <v>0</v>
      </c>
      <c r="CQ381" s="173">
        <f t="shared" si="1116"/>
        <v>0</v>
      </c>
      <c r="CR381" s="51"/>
      <c r="CS381" s="26"/>
      <c r="CT381" s="1"/>
      <c r="CU381" s="27"/>
      <c r="CV381" s="131"/>
      <c r="CW381" s="308" t="s">
        <v>121</v>
      </c>
      <c r="CX381" s="308"/>
      <c r="CY381" s="48">
        <f>+CY373</f>
        <v>0</v>
      </c>
      <c r="CZ381" s="48">
        <f t="shared" ref="CZ381:DA381" si="1119">+CZ373</f>
        <v>0</v>
      </c>
      <c r="DA381" s="48">
        <f t="shared" si="1119"/>
        <v>0</v>
      </c>
      <c r="DB381" s="143" t="s">
        <v>181</v>
      </c>
      <c r="DC381" s="319" t="s">
        <v>120</v>
      </c>
      <c r="DD381" s="319"/>
      <c r="DE381" s="54">
        <f t="shared" si="1094"/>
        <v>0</v>
      </c>
      <c r="DF381" s="54">
        <f t="shared" si="1094"/>
        <v>0</v>
      </c>
      <c r="DG381" s="54">
        <f t="shared" si="1094"/>
        <v>0</v>
      </c>
      <c r="DH381" s="42"/>
      <c r="DI381" s="77"/>
      <c r="DJ381" s="1"/>
      <c r="DK381" s="27"/>
      <c r="DL381" s="130"/>
      <c r="DM381" s="308"/>
      <c r="DN381" s="308"/>
      <c r="DO381" s="54"/>
      <c r="DP381" s="54"/>
      <c r="DQ381" s="54"/>
      <c r="DR381" s="54"/>
      <c r="DS381" s="143" t="s">
        <v>181</v>
      </c>
      <c r="DT381" s="319" t="s">
        <v>120</v>
      </c>
      <c r="DU381" s="319"/>
      <c r="DV381" s="54">
        <f t="shared" si="1074"/>
        <v>0</v>
      </c>
      <c r="DW381" s="54">
        <f t="shared" si="1075"/>
        <v>0</v>
      </c>
      <c r="DX381" s="54">
        <f t="shared" si="1076"/>
        <v>0</v>
      </c>
      <c r="DY381" s="54">
        <f t="shared" si="1077"/>
        <v>0</v>
      </c>
      <c r="DZ381" s="42"/>
      <c r="EA381" s="77"/>
      <c r="EB381" s="1"/>
      <c r="EC381" s="27"/>
      <c r="ED381" s="126" t="s">
        <v>65</v>
      </c>
      <c r="EE381" s="1"/>
      <c r="EF381" s="4" t="s">
        <v>19</v>
      </c>
      <c r="EG381" s="54">
        <f t="shared" si="1109"/>
        <v>0</v>
      </c>
      <c r="EH381" s="54">
        <f t="shared" si="1105"/>
        <v>0</v>
      </c>
      <c r="EI381" s="163" t="s">
        <v>167</v>
      </c>
      <c r="EJ381" s="1"/>
      <c r="EK381" s="9" t="s">
        <v>202</v>
      </c>
      <c r="EL381" s="173">
        <f>+DP387-DO387+CO410</f>
        <v>0</v>
      </c>
      <c r="EM381" s="173">
        <f>+DR387-DQ387+CP410</f>
        <v>0</v>
      </c>
      <c r="EN381" s="42"/>
      <c r="EO381" s="26"/>
      <c r="EP381" s="1"/>
      <c r="EQ381" s="27"/>
      <c r="ER381" s="126" t="s">
        <v>65</v>
      </c>
      <c r="ES381" s="1"/>
      <c r="ET381" s="4" t="s">
        <v>19</v>
      </c>
      <c r="EU381" s="54">
        <f t="shared" si="1106"/>
        <v>0</v>
      </c>
      <c r="EV381" s="54">
        <f t="shared" si="1107"/>
        <v>0</v>
      </c>
      <c r="EW381" s="163" t="s">
        <v>167</v>
      </c>
      <c r="EX381" s="1"/>
      <c r="EY381" s="9" t="s">
        <v>202</v>
      </c>
      <c r="EZ381" s="173">
        <f t="shared" ref="EZ381:FA383" si="1120">+BZ411</f>
        <v>0</v>
      </c>
      <c r="FA381" s="173">
        <f t="shared" si="1120"/>
        <v>0</v>
      </c>
      <c r="FB381" s="42"/>
      <c r="FC381" s="26"/>
      <c r="FD381" s="26"/>
      <c r="FE381" s="1"/>
      <c r="FF381" s="27"/>
      <c r="FG381" s="130"/>
      <c r="FH381" s="322" t="s">
        <v>235</v>
      </c>
      <c r="FI381" s="322"/>
      <c r="FJ381" s="178"/>
      <c r="FK381" s="178">
        <f>SUM(FK382:FK385)+FK374</f>
        <v>0</v>
      </c>
      <c r="FL381" s="178"/>
      <c r="FM381" s="67">
        <f>SUM(FM382:FM385)</f>
        <v>0</v>
      </c>
      <c r="FN381" s="67">
        <f t="shared" ref="FN381:FN385" si="1121">SUM(FJ381:FM381)</f>
        <v>0</v>
      </c>
      <c r="FO381" s="58"/>
      <c r="FP381" s="26"/>
      <c r="FQ381" s="1"/>
      <c r="FR381" s="1"/>
    </row>
    <row r="382" spans="2:174" ht="13.9" customHeight="1" x14ac:dyDescent="0.2">
      <c r="B382" s="33"/>
      <c r="C382" s="126">
        <v>4170</v>
      </c>
      <c r="D382" s="234" t="s">
        <v>429</v>
      </c>
      <c r="E382" s="234"/>
      <c r="F382" s="215">
        <v>0</v>
      </c>
      <c r="G382" s="215">
        <v>0</v>
      </c>
      <c r="H382" s="215">
        <v>0</v>
      </c>
      <c r="I382" s="215"/>
      <c r="J382" s="215"/>
      <c r="K382" s="215"/>
      <c r="L382" s="215"/>
      <c r="M382" s="215"/>
      <c r="N382" s="215"/>
      <c r="O382" s="215"/>
      <c r="P382" s="215"/>
      <c r="Q382" s="215"/>
      <c r="R382" s="215"/>
      <c r="S382" s="215"/>
      <c r="T382" s="215"/>
      <c r="U382" s="215"/>
      <c r="V382" s="215"/>
      <c r="W382" s="215"/>
      <c r="X382" s="216">
        <f t="shared" si="1080"/>
        <v>0</v>
      </c>
      <c r="Y382" s="224">
        <f t="shared" si="1081"/>
        <v>0</v>
      </c>
      <c r="Z382" s="226">
        <f t="shared" si="1082"/>
        <v>0</v>
      </c>
      <c r="AA382" s="26"/>
      <c r="AC382" s="27"/>
      <c r="AD382" s="130">
        <v>1190</v>
      </c>
      <c r="AE382" s="223" t="s">
        <v>475</v>
      </c>
      <c r="AF382" s="223"/>
      <c r="AG382" s="215">
        <v>0</v>
      </c>
      <c r="AH382" s="215">
        <v>0</v>
      </c>
      <c r="AI382" s="215">
        <v>0</v>
      </c>
      <c r="AJ382" s="215"/>
      <c r="AK382" s="215"/>
      <c r="AL382" s="215"/>
      <c r="AM382" s="215"/>
      <c r="AN382" s="215"/>
      <c r="AO382" s="215"/>
      <c r="AP382" s="215"/>
      <c r="AQ382" s="215"/>
      <c r="AR382" s="215"/>
      <c r="AS382" s="215"/>
      <c r="AT382" s="215"/>
      <c r="AU382" s="215"/>
      <c r="AV382" s="215"/>
      <c r="AW382" s="215"/>
      <c r="AX382" s="215"/>
      <c r="AY382" s="216">
        <f t="shared" si="1085"/>
        <v>0</v>
      </c>
      <c r="AZ382" s="224">
        <f t="shared" si="1086"/>
        <v>0</v>
      </c>
      <c r="BA382" s="226">
        <f t="shared" si="1087"/>
        <v>0</v>
      </c>
      <c r="BB382" s="26"/>
      <c r="BD382" s="27"/>
      <c r="BE382" s="130">
        <v>4170</v>
      </c>
      <c r="BF382" s="223" t="s">
        <v>429</v>
      </c>
      <c r="BG382" s="223"/>
      <c r="BH382" s="215">
        <v>0</v>
      </c>
      <c r="BI382" s="215">
        <v>0</v>
      </c>
      <c r="BJ382" s="215">
        <v>0</v>
      </c>
      <c r="BK382" s="215"/>
      <c r="BL382" s="215"/>
      <c r="BM382" s="215"/>
      <c r="BN382" s="215"/>
      <c r="BO382" s="215"/>
      <c r="BP382" s="215"/>
      <c r="BQ382" s="215"/>
      <c r="BR382" s="215"/>
      <c r="BS382" s="215"/>
      <c r="BT382" s="215"/>
      <c r="BU382" s="215"/>
      <c r="BV382" s="215"/>
      <c r="BW382" s="215"/>
      <c r="BX382" s="215"/>
      <c r="BY382" s="215"/>
      <c r="BZ382" s="216">
        <f t="shared" si="1088"/>
        <v>0</v>
      </c>
      <c r="CA382" s="224">
        <f t="shared" si="1089"/>
        <v>0</v>
      </c>
      <c r="CB382" s="226">
        <f t="shared" si="1090"/>
        <v>0</v>
      </c>
      <c r="CC382" s="26"/>
      <c r="CE382" s="33"/>
      <c r="CF382" s="127"/>
      <c r="CG382" s="195"/>
      <c r="CH382" s="200"/>
      <c r="CI382" s="66"/>
      <c r="CJ382" s="66"/>
      <c r="CK382" s="66"/>
      <c r="CL382" s="143" t="s">
        <v>240</v>
      </c>
      <c r="CM382" s="319" t="s">
        <v>25</v>
      </c>
      <c r="CN382" s="319"/>
      <c r="CO382" s="173">
        <f t="shared" si="1114"/>
        <v>0</v>
      </c>
      <c r="CP382" s="173">
        <f t="shared" si="1115"/>
        <v>0</v>
      </c>
      <c r="CQ382" s="173">
        <f t="shared" si="1116"/>
        <v>0</v>
      </c>
      <c r="CR382" s="51"/>
      <c r="CS382" s="26"/>
      <c r="CT382" s="1"/>
      <c r="CU382" s="27"/>
      <c r="CV382" s="131"/>
      <c r="CW382" s="195"/>
      <c r="CX382" s="196"/>
      <c r="CY382" s="50"/>
      <c r="CZ382" s="50"/>
      <c r="DA382" s="50"/>
      <c r="DB382" s="149"/>
      <c r="DC382" s="308" t="s">
        <v>122</v>
      </c>
      <c r="DD382" s="308"/>
      <c r="DE382" s="48">
        <f>+DE373</f>
        <v>0</v>
      </c>
      <c r="DF382" s="48">
        <f t="shared" ref="DF382:DG382" si="1122">+DF373</f>
        <v>0</v>
      </c>
      <c r="DG382" s="48">
        <f t="shared" si="1122"/>
        <v>0</v>
      </c>
      <c r="DH382" s="42"/>
      <c r="DI382" s="77"/>
      <c r="DJ382" s="1"/>
      <c r="DK382" s="27"/>
      <c r="DL382" s="130"/>
      <c r="DM382" s="195"/>
      <c r="DN382" s="196"/>
      <c r="DO382" s="54"/>
      <c r="DP382" s="54"/>
      <c r="DQ382" s="54"/>
      <c r="DR382" s="54"/>
      <c r="DS382" s="149"/>
      <c r="DT382" s="308"/>
      <c r="DU382" s="308"/>
      <c r="DV382" s="54"/>
      <c r="DW382" s="54"/>
      <c r="DX382" s="54"/>
      <c r="DY382" s="54"/>
      <c r="DZ382" s="42"/>
      <c r="EA382" s="77"/>
      <c r="EB382" s="1"/>
      <c r="EC382" s="27"/>
      <c r="ED382" s="126" t="s">
        <v>66</v>
      </c>
      <c r="EE382" s="1"/>
      <c r="EF382" s="4" t="s">
        <v>21</v>
      </c>
      <c r="EG382" s="54">
        <f t="shared" si="1109"/>
        <v>0</v>
      </c>
      <c r="EH382" s="54">
        <f t="shared" si="1105"/>
        <v>0</v>
      </c>
      <c r="EI382" s="163" t="s">
        <v>168</v>
      </c>
      <c r="EJ382" s="1"/>
      <c r="EK382" s="9" t="s">
        <v>131</v>
      </c>
      <c r="EL382" s="173">
        <f>+DP388+DP389-DO388-DO389</f>
        <v>0</v>
      </c>
      <c r="EM382" s="173">
        <f>+DR388+DR389-DQ388-DQ389</f>
        <v>0</v>
      </c>
      <c r="EN382" s="42"/>
      <c r="EO382" s="26"/>
      <c r="EP382" s="1"/>
      <c r="EQ382" s="27"/>
      <c r="ER382" s="126" t="s">
        <v>66</v>
      </c>
      <c r="ES382" s="1"/>
      <c r="ET382" s="4" t="s">
        <v>21</v>
      </c>
      <c r="EU382" s="54">
        <f t="shared" si="1106"/>
        <v>0</v>
      </c>
      <c r="EV382" s="54">
        <f t="shared" si="1107"/>
        <v>0</v>
      </c>
      <c r="EW382" s="163" t="s">
        <v>168</v>
      </c>
      <c r="EX382" s="1"/>
      <c r="EY382" s="9" t="s">
        <v>131</v>
      </c>
      <c r="EZ382" s="173">
        <f t="shared" si="1120"/>
        <v>0</v>
      </c>
      <c r="FA382" s="173">
        <f t="shared" si="1120"/>
        <v>0</v>
      </c>
      <c r="FB382" s="42"/>
      <c r="FC382" s="26"/>
      <c r="FD382" s="26"/>
      <c r="FE382" s="1"/>
      <c r="FF382" s="27"/>
      <c r="FG382" s="130" t="s">
        <v>191</v>
      </c>
      <c r="FH382" s="319" t="s">
        <v>236</v>
      </c>
      <c r="FI382" s="319"/>
      <c r="FJ382" s="179"/>
      <c r="FK382" s="173">
        <f>+DF402</f>
        <v>0</v>
      </c>
      <c r="FL382" s="179"/>
      <c r="FM382" s="68">
        <v>0</v>
      </c>
      <c r="FN382" s="62">
        <f t="shared" si="1121"/>
        <v>0</v>
      </c>
      <c r="FO382" s="58"/>
      <c r="FP382" s="26"/>
      <c r="FQ382" s="1"/>
      <c r="FR382" s="1"/>
    </row>
    <row r="383" spans="2:174" ht="13.9" customHeight="1" x14ac:dyDescent="0.2">
      <c r="B383" s="33"/>
      <c r="C383" s="126">
        <v>4190</v>
      </c>
      <c r="D383" s="234" t="s">
        <v>430</v>
      </c>
      <c r="E383" s="234"/>
      <c r="F383" s="215">
        <v>0</v>
      </c>
      <c r="G383" s="215">
        <v>0</v>
      </c>
      <c r="H383" s="215">
        <v>0</v>
      </c>
      <c r="I383" s="215"/>
      <c r="J383" s="215"/>
      <c r="K383" s="215"/>
      <c r="L383" s="215"/>
      <c r="M383" s="215"/>
      <c r="N383" s="215"/>
      <c r="O383" s="215"/>
      <c r="P383" s="215"/>
      <c r="Q383" s="215"/>
      <c r="R383" s="215"/>
      <c r="S383" s="215"/>
      <c r="T383" s="215"/>
      <c r="U383" s="215"/>
      <c r="V383" s="215"/>
      <c r="W383" s="215"/>
      <c r="X383" s="216">
        <f t="shared" si="1080"/>
        <v>0</v>
      </c>
      <c r="Y383" s="224">
        <f t="shared" si="1081"/>
        <v>0</v>
      </c>
      <c r="Z383" s="226">
        <f t="shared" si="1082"/>
        <v>0</v>
      </c>
      <c r="AA383" s="26"/>
      <c r="AC383" s="27"/>
      <c r="AD383" s="131">
        <v>1200</v>
      </c>
      <c r="AE383" s="232" t="s">
        <v>476</v>
      </c>
      <c r="AF383" s="232"/>
      <c r="AG383" s="235">
        <f>SUM(AG384:AG392)</f>
        <v>0</v>
      </c>
      <c r="AH383" s="235">
        <f t="shared" ref="AH383" si="1123">SUM(AH384:AH392)</f>
        <v>0</v>
      </c>
      <c r="AI383" s="235">
        <f t="shared" ref="AI383" si="1124">SUM(AI384:AI392)</f>
        <v>0</v>
      </c>
      <c r="AJ383" s="235"/>
      <c r="AK383" s="235"/>
      <c r="AL383" s="235"/>
      <c r="AM383" s="220"/>
      <c r="AN383" s="220"/>
      <c r="AO383" s="220"/>
      <c r="AP383" s="220"/>
      <c r="AQ383" s="220"/>
      <c r="AR383" s="220"/>
      <c r="AS383" s="220"/>
      <c r="AT383" s="220"/>
      <c r="AU383" s="220"/>
      <c r="AV383" s="220"/>
      <c r="AW383" s="220"/>
      <c r="AX383" s="220"/>
      <c r="AY383" s="221">
        <f t="shared" si="1085"/>
        <v>0</v>
      </c>
      <c r="AZ383" s="210">
        <f t="shared" si="1086"/>
        <v>0</v>
      </c>
      <c r="BA383" s="212">
        <f t="shared" si="1087"/>
        <v>0</v>
      </c>
      <c r="BB383" s="26"/>
      <c r="BD383" s="27"/>
      <c r="BE383" s="130">
        <v>4190</v>
      </c>
      <c r="BF383" s="223" t="s">
        <v>515</v>
      </c>
      <c r="BG383" s="223"/>
      <c r="BH383" s="215">
        <v>0</v>
      </c>
      <c r="BI383" s="215">
        <v>0</v>
      </c>
      <c r="BJ383" s="215">
        <v>0</v>
      </c>
      <c r="BK383" s="245"/>
      <c r="BL383" s="245"/>
      <c r="BM383" s="245"/>
      <c r="BN383" s="215"/>
      <c r="BO383" s="215"/>
      <c r="BP383" s="215"/>
      <c r="BQ383" s="215"/>
      <c r="BR383" s="215"/>
      <c r="BS383" s="215"/>
      <c r="BT383" s="215"/>
      <c r="BU383" s="215"/>
      <c r="BV383" s="215"/>
      <c r="BW383" s="215"/>
      <c r="BX383" s="215"/>
      <c r="BY383" s="215"/>
      <c r="BZ383" s="216">
        <f t="shared" si="1088"/>
        <v>0</v>
      </c>
      <c r="CA383" s="224">
        <f t="shared" si="1089"/>
        <v>0</v>
      </c>
      <c r="CB383" s="226">
        <f t="shared" si="1090"/>
        <v>0</v>
      </c>
      <c r="CC383" s="26"/>
      <c r="CE383" s="33"/>
      <c r="CF383" s="127"/>
      <c r="CG383" s="322" t="s">
        <v>26</v>
      </c>
      <c r="CH383" s="322"/>
      <c r="CI383" s="50">
        <f>SUM(CI384:CI385)</f>
        <v>0</v>
      </c>
      <c r="CJ383" s="50">
        <f t="shared" ref="CJ383" si="1125">SUM(CJ384:CJ385)</f>
        <v>0</v>
      </c>
      <c r="CK383" s="50">
        <f t="shared" ref="CK383" si="1126">SUM(CK384:CK385)</f>
        <v>0</v>
      </c>
      <c r="CL383" s="143" t="s">
        <v>81</v>
      </c>
      <c r="CM383" s="319" t="s">
        <v>27</v>
      </c>
      <c r="CN383" s="319"/>
      <c r="CO383" s="173">
        <f t="shared" si="1114"/>
        <v>0</v>
      </c>
      <c r="CP383" s="173">
        <f t="shared" si="1115"/>
        <v>0</v>
      </c>
      <c r="CQ383" s="173">
        <f t="shared" si="1116"/>
        <v>0</v>
      </c>
      <c r="CR383" s="51"/>
      <c r="CS383" s="26"/>
      <c r="CT383" s="1"/>
      <c r="CU383" s="27"/>
      <c r="CV383" s="131"/>
      <c r="CW383" s="195"/>
      <c r="CX383" s="196"/>
      <c r="CY383" s="50"/>
      <c r="CZ383" s="50"/>
      <c r="DA383" s="50"/>
      <c r="DB383" s="149"/>
      <c r="DC383" s="1"/>
      <c r="DD383" s="1"/>
      <c r="DE383" s="1"/>
      <c r="DF383" s="1"/>
      <c r="DG383" s="1"/>
      <c r="DH383" s="42"/>
      <c r="DI383" s="77"/>
      <c r="DJ383" s="1"/>
      <c r="DK383" s="27"/>
      <c r="DL383" s="130"/>
      <c r="DM383" s="195"/>
      <c r="DN383" s="196"/>
      <c r="DO383" s="54"/>
      <c r="DP383" s="54"/>
      <c r="DQ383" s="54"/>
      <c r="DR383" s="54"/>
      <c r="DS383" s="149"/>
      <c r="DT383" s="202"/>
      <c r="DU383" s="202"/>
      <c r="DV383" s="54"/>
      <c r="DW383" s="54"/>
      <c r="DX383" s="54"/>
      <c r="DY383" s="54"/>
      <c r="DZ383" s="42"/>
      <c r="EA383" s="77"/>
      <c r="EB383" s="1"/>
      <c r="EC383" s="27"/>
      <c r="ED383" s="126" t="s">
        <v>67</v>
      </c>
      <c r="EE383" s="1"/>
      <c r="EF383" s="4" t="s">
        <v>23</v>
      </c>
      <c r="EG383" s="54">
        <f t="shared" si="1109"/>
        <v>0</v>
      </c>
      <c r="EH383" s="54">
        <f t="shared" si="1105"/>
        <v>0</v>
      </c>
      <c r="EI383" s="163" t="s">
        <v>169</v>
      </c>
      <c r="EJ383" s="1"/>
      <c r="EK383" s="9" t="s">
        <v>206</v>
      </c>
      <c r="EL383" s="173">
        <f>+DP385</f>
        <v>0</v>
      </c>
      <c r="EM383" s="173">
        <f>+DR385</f>
        <v>0</v>
      </c>
      <c r="EN383" s="42"/>
      <c r="EO383" s="26"/>
      <c r="EP383" s="1"/>
      <c r="EQ383" s="27"/>
      <c r="ER383" s="126" t="s">
        <v>67</v>
      </c>
      <c r="ES383" s="1"/>
      <c r="ET383" s="4" t="s">
        <v>23</v>
      </c>
      <c r="EU383" s="54">
        <f t="shared" si="1106"/>
        <v>0</v>
      </c>
      <c r="EV383" s="54">
        <f t="shared" si="1107"/>
        <v>0</v>
      </c>
      <c r="EW383" s="163" t="s">
        <v>169</v>
      </c>
      <c r="EX383" s="1"/>
      <c r="EY383" s="9" t="s">
        <v>206</v>
      </c>
      <c r="EZ383" s="173">
        <f t="shared" si="1120"/>
        <v>0</v>
      </c>
      <c r="FA383" s="173">
        <f t="shared" si="1120"/>
        <v>0</v>
      </c>
      <c r="FB383" s="42"/>
      <c r="FC383" s="26"/>
      <c r="FD383" s="26"/>
      <c r="FE383" s="1"/>
      <c r="FF383" s="27"/>
      <c r="FG383" s="130" t="s">
        <v>192</v>
      </c>
      <c r="FH383" s="319" t="s">
        <v>149</v>
      </c>
      <c r="FI383" s="319"/>
      <c r="FJ383" s="179"/>
      <c r="FK383" s="173">
        <f t="shared" ref="FK383:FK385" si="1127">+DF403</f>
        <v>0</v>
      </c>
      <c r="FL383" s="179"/>
      <c r="FM383" s="68">
        <v>0</v>
      </c>
      <c r="FN383" s="62">
        <f t="shared" si="1121"/>
        <v>0</v>
      </c>
      <c r="FO383" s="58"/>
      <c r="FP383" s="26"/>
      <c r="FQ383" s="1"/>
      <c r="FR383" s="1"/>
    </row>
    <row r="384" spans="2:174" ht="13.9" customHeight="1" x14ac:dyDescent="0.2">
      <c r="B384" s="33"/>
      <c r="C384" s="127">
        <v>4200</v>
      </c>
      <c r="D384" s="233" t="s">
        <v>431</v>
      </c>
      <c r="E384" s="233"/>
      <c r="F384" s="210">
        <f>SUM(F385:F386)</f>
        <v>0</v>
      </c>
      <c r="G384" s="210">
        <f t="shared" ref="G384" si="1128">SUM(G385:G386)</f>
        <v>0</v>
      </c>
      <c r="H384" s="210">
        <f t="shared" ref="H384" si="1129">SUM(H385:H386)</f>
        <v>0</v>
      </c>
      <c r="I384" s="231"/>
      <c r="J384" s="231"/>
      <c r="K384" s="231"/>
      <c r="L384" s="231"/>
      <c r="M384" s="231"/>
      <c r="N384" s="231"/>
      <c r="O384" s="231"/>
      <c r="P384" s="231"/>
      <c r="Q384" s="231"/>
      <c r="R384" s="231"/>
      <c r="S384" s="231"/>
      <c r="T384" s="231"/>
      <c r="U384" s="231"/>
      <c r="V384" s="231"/>
      <c r="W384" s="231"/>
      <c r="X384" s="221">
        <f t="shared" si="1080"/>
        <v>0</v>
      </c>
      <c r="Y384" s="210">
        <f t="shared" si="1081"/>
        <v>0</v>
      </c>
      <c r="Z384" s="212">
        <f t="shared" si="1082"/>
        <v>0</v>
      </c>
      <c r="AA384" s="26"/>
      <c r="AC384" s="27"/>
      <c r="AD384" s="130">
        <v>1210</v>
      </c>
      <c r="AE384" s="223" t="s">
        <v>477</v>
      </c>
      <c r="AF384" s="223"/>
      <c r="AG384" s="224">
        <v>0</v>
      </c>
      <c r="AH384" s="224">
        <v>0</v>
      </c>
      <c r="AI384" s="224">
        <v>0</v>
      </c>
      <c r="AJ384" s="224"/>
      <c r="AK384" s="224"/>
      <c r="AL384" s="224"/>
      <c r="AM384" s="224"/>
      <c r="AN384" s="224"/>
      <c r="AO384" s="224"/>
      <c r="AP384" s="224"/>
      <c r="AQ384" s="224"/>
      <c r="AR384" s="224"/>
      <c r="AS384" s="224"/>
      <c r="AT384" s="224"/>
      <c r="AU384" s="224"/>
      <c r="AV384" s="224"/>
      <c r="AW384" s="224"/>
      <c r="AX384" s="224"/>
      <c r="AY384" s="216">
        <f t="shared" si="1085"/>
        <v>0</v>
      </c>
      <c r="AZ384" s="224">
        <f t="shared" si="1086"/>
        <v>0</v>
      </c>
      <c r="BA384" s="226">
        <f t="shared" si="1087"/>
        <v>0</v>
      </c>
      <c r="BB384" s="100"/>
      <c r="BD384" s="27"/>
      <c r="BE384" s="130">
        <v>4210</v>
      </c>
      <c r="BF384" s="223" t="s">
        <v>432</v>
      </c>
      <c r="BG384" s="223"/>
      <c r="BH384" s="215">
        <v>0</v>
      </c>
      <c r="BI384" s="215">
        <v>0</v>
      </c>
      <c r="BJ384" s="215">
        <v>0</v>
      </c>
      <c r="BK384" s="224"/>
      <c r="BL384" s="224"/>
      <c r="BM384" s="224"/>
      <c r="BN384" s="224"/>
      <c r="BO384" s="224"/>
      <c r="BP384" s="224"/>
      <c r="BQ384" s="224"/>
      <c r="BR384" s="224"/>
      <c r="BS384" s="224"/>
      <c r="BT384" s="224"/>
      <c r="BU384" s="224"/>
      <c r="BV384" s="224"/>
      <c r="BW384" s="224"/>
      <c r="BX384" s="224"/>
      <c r="BY384" s="224"/>
      <c r="BZ384" s="216">
        <f t="shared" si="1088"/>
        <v>0</v>
      </c>
      <c r="CA384" s="224">
        <f t="shared" si="1089"/>
        <v>0</v>
      </c>
      <c r="CB384" s="226">
        <f t="shared" si="1090"/>
        <v>0</v>
      </c>
      <c r="CC384" s="100"/>
      <c r="CE384" s="33"/>
      <c r="CF384" s="126" t="s">
        <v>68</v>
      </c>
      <c r="CG384" s="319" t="s">
        <v>28</v>
      </c>
      <c r="CH384" s="319"/>
      <c r="CI384" s="54">
        <f t="shared" ref="CI384:CK385" si="1130">+X385</f>
        <v>0</v>
      </c>
      <c r="CJ384" s="54">
        <f t="shared" si="1130"/>
        <v>0</v>
      </c>
      <c r="CK384" s="54">
        <f t="shared" si="1130"/>
        <v>0</v>
      </c>
      <c r="CL384" s="143" t="s">
        <v>82</v>
      </c>
      <c r="CM384" s="319" t="s">
        <v>29</v>
      </c>
      <c r="CN384" s="319"/>
      <c r="CO384" s="173">
        <f t="shared" si="1114"/>
        <v>0</v>
      </c>
      <c r="CP384" s="173">
        <f t="shared" si="1115"/>
        <v>0</v>
      </c>
      <c r="CQ384" s="173">
        <f t="shared" si="1116"/>
        <v>0</v>
      </c>
      <c r="CR384" s="51"/>
      <c r="CS384" s="26"/>
      <c r="CT384" s="1"/>
      <c r="CU384" s="27"/>
      <c r="CV384" s="130"/>
      <c r="CW384" s="308" t="s">
        <v>123</v>
      </c>
      <c r="CX384" s="308"/>
      <c r="CY384" s="47">
        <f>SUM(CY385:CY393)</f>
        <v>0</v>
      </c>
      <c r="CZ384" s="47">
        <f t="shared" ref="CZ384" si="1131">SUM(CZ385:CZ393)</f>
        <v>0</v>
      </c>
      <c r="DA384" s="47">
        <f t="shared" ref="DA384" si="1132">SUM(DA385:DA393)</f>
        <v>0</v>
      </c>
      <c r="DB384" s="143"/>
      <c r="DC384" s="308" t="s">
        <v>124</v>
      </c>
      <c r="DD384" s="308"/>
      <c r="DE384" s="174">
        <f>SUM(DE385:DE390)</f>
        <v>0</v>
      </c>
      <c r="DF384" s="174">
        <f t="shared" ref="DF384" si="1133">SUM(DF385:DF390)</f>
        <v>0</v>
      </c>
      <c r="DG384" s="174">
        <f t="shared" ref="DG384" si="1134">SUM(DG385:DG390)</f>
        <v>0</v>
      </c>
      <c r="DH384" s="42"/>
      <c r="DI384" s="77"/>
      <c r="DJ384" s="1"/>
      <c r="DK384" s="27"/>
      <c r="DL384" s="130"/>
      <c r="DM384" s="308" t="s">
        <v>123</v>
      </c>
      <c r="DN384" s="308"/>
      <c r="DO384" s="49">
        <f t="shared" ref="DO384:DO393" si="1135">IF((CY384-CZ384)&gt;0,0,-CY384+CZ384)</f>
        <v>0</v>
      </c>
      <c r="DP384" s="49">
        <f t="shared" ref="DP384:DP393" si="1136">IF((CY384-CZ384)&gt;0,+CY384-CZ384,0)</f>
        <v>0</v>
      </c>
      <c r="DQ384" s="49">
        <f t="shared" ref="DQ384:DQ393" si="1137">IF((CZ384-DA384)&gt;0,0,-CZ384+DA384)</f>
        <v>0</v>
      </c>
      <c r="DR384" s="49">
        <f t="shared" ref="DR384:DR393" si="1138">IF((CZ384-DA384)&gt;0,+CZ384-DA384,0)</f>
        <v>0</v>
      </c>
      <c r="DS384" s="143"/>
      <c r="DT384" s="308" t="s">
        <v>124</v>
      </c>
      <c r="DU384" s="308"/>
      <c r="DV384" s="49">
        <f t="shared" ref="DV384:DV390" si="1139">IF((DE384-DF384)&gt;0,+DE384-DF384,0)</f>
        <v>0</v>
      </c>
      <c r="DW384" s="49">
        <f t="shared" ref="DW384:DW390" si="1140">IF((DE384-DF384)&gt;0,0,-DE384+DF384)</f>
        <v>0</v>
      </c>
      <c r="DX384" s="49">
        <f t="shared" ref="DX384:DX390" si="1141">IF((DF384-DG384)&gt;0,+DF384-DG384,0)</f>
        <v>0</v>
      </c>
      <c r="DY384" s="49">
        <f t="shared" ref="DY384:DY390" si="1142">IF((DF384-DG384)&gt;0,0,-DF384+DG384)</f>
        <v>0</v>
      </c>
      <c r="DZ384" s="42"/>
      <c r="EA384" s="77"/>
      <c r="EB384" s="1"/>
      <c r="EC384" s="27"/>
      <c r="ED384" s="126" t="s">
        <v>68</v>
      </c>
      <c r="EE384" s="1"/>
      <c r="EF384" s="4" t="s">
        <v>28</v>
      </c>
      <c r="EG384" s="54">
        <f>+CI384</f>
        <v>0</v>
      </c>
      <c r="EH384" s="54">
        <f t="shared" ref="EH384:EH385" si="1143">+CJ384</f>
        <v>0</v>
      </c>
      <c r="EI384" s="160"/>
      <c r="EJ384" s="312" t="s">
        <v>245</v>
      </c>
      <c r="EK384" s="312"/>
      <c r="EL384" s="182">
        <f>EL375-EL380</f>
        <v>0</v>
      </c>
      <c r="EM384" s="182">
        <f t="shared" ref="EM384" si="1144">EM375-EM380</f>
        <v>0</v>
      </c>
      <c r="EN384" s="42"/>
      <c r="EO384" s="26"/>
      <c r="EP384" s="1"/>
      <c r="EQ384" s="27"/>
      <c r="ER384" s="126" t="s">
        <v>68</v>
      </c>
      <c r="ES384" s="1"/>
      <c r="ET384" s="4" t="s">
        <v>28</v>
      </c>
      <c r="EU384" s="54">
        <f t="shared" si="1106"/>
        <v>0</v>
      </c>
      <c r="EV384" s="54">
        <f t="shared" si="1107"/>
        <v>0</v>
      </c>
      <c r="EW384" s="160"/>
      <c r="EX384" s="312" t="s">
        <v>245</v>
      </c>
      <c r="EY384" s="312"/>
      <c r="EZ384" s="182">
        <f>EZ375-EZ380</f>
        <v>0</v>
      </c>
      <c r="FA384" s="182">
        <f t="shared" ref="FA384" si="1145">FA375-FA380</f>
        <v>0</v>
      </c>
      <c r="FB384" s="42"/>
      <c r="FC384" s="26"/>
      <c r="FD384" s="26"/>
      <c r="FE384" s="1"/>
      <c r="FF384" s="27"/>
      <c r="FG384" s="130" t="s">
        <v>193</v>
      </c>
      <c r="FH384" s="319" t="s">
        <v>237</v>
      </c>
      <c r="FI384" s="319"/>
      <c r="FJ384" s="179"/>
      <c r="FK384" s="173">
        <f t="shared" si="1127"/>
        <v>0</v>
      </c>
      <c r="FL384" s="179"/>
      <c r="FM384" s="68">
        <v>0</v>
      </c>
      <c r="FN384" s="62">
        <f t="shared" si="1121"/>
        <v>0</v>
      </c>
      <c r="FO384" s="58"/>
      <c r="FP384" s="26"/>
      <c r="FQ384" s="1"/>
      <c r="FR384" s="1"/>
    </row>
    <row r="385" spans="2:174" ht="13.9" customHeight="1" x14ac:dyDescent="0.2">
      <c r="B385" s="33"/>
      <c r="C385" s="126">
        <v>4210</v>
      </c>
      <c r="D385" s="234" t="s">
        <v>432</v>
      </c>
      <c r="E385" s="234"/>
      <c r="F385" s="224">
        <v>0</v>
      </c>
      <c r="G385" s="224">
        <v>0</v>
      </c>
      <c r="H385" s="224">
        <v>0</v>
      </c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16">
        <f t="shared" si="1080"/>
        <v>0</v>
      </c>
      <c r="Y385" s="224">
        <f t="shared" si="1081"/>
        <v>0</v>
      </c>
      <c r="Z385" s="226">
        <f t="shared" si="1082"/>
        <v>0</v>
      </c>
      <c r="AA385" s="26"/>
      <c r="AC385" s="27"/>
      <c r="AD385" s="130">
        <v>1220</v>
      </c>
      <c r="AE385" s="223" t="s">
        <v>478</v>
      </c>
      <c r="AF385" s="223"/>
      <c r="AG385" s="224">
        <v>0</v>
      </c>
      <c r="AH385" s="224">
        <v>0</v>
      </c>
      <c r="AI385" s="224">
        <v>0</v>
      </c>
      <c r="AJ385" s="245"/>
      <c r="AK385" s="245"/>
      <c r="AL385" s="245"/>
      <c r="AM385" s="224"/>
      <c r="AN385" s="224"/>
      <c r="AO385" s="224"/>
      <c r="AP385" s="224"/>
      <c r="AQ385" s="224"/>
      <c r="AR385" s="224"/>
      <c r="AS385" s="224"/>
      <c r="AT385" s="224"/>
      <c r="AU385" s="224"/>
      <c r="AV385" s="224"/>
      <c r="AW385" s="224"/>
      <c r="AX385" s="224"/>
      <c r="AY385" s="216">
        <f t="shared" si="1085"/>
        <v>0</v>
      </c>
      <c r="AZ385" s="224">
        <f t="shared" si="1086"/>
        <v>0</v>
      </c>
      <c r="BA385" s="226">
        <f t="shared" si="1087"/>
        <v>0</v>
      </c>
      <c r="BB385" s="100"/>
      <c r="BD385" s="27"/>
      <c r="BE385" s="130">
        <v>4220</v>
      </c>
      <c r="BF385" s="223" t="s">
        <v>433</v>
      </c>
      <c r="BG385" s="223"/>
      <c r="BH385" s="215">
        <v>0</v>
      </c>
      <c r="BI385" s="215">
        <v>0</v>
      </c>
      <c r="BJ385" s="215">
        <v>0</v>
      </c>
      <c r="BK385" s="245"/>
      <c r="BL385" s="245"/>
      <c r="BM385" s="245"/>
      <c r="BN385" s="224"/>
      <c r="BO385" s="224"/>
      <c r="BP385" s="224"/>
      <c r="BQ385" s="224"/>
      <c r="BR385" s="224"/>
      <c r="BS385" s="224"/>
      <c r="BT385" s="224"/>
      <c r="BU385" s="224"/>
      <c r="BV385" s="224"/>
      <c r="BW385" s="224"/>
      <c r="BX385" s="224"/>
      <c r="BY385" s="224"/>
      <c r="BZ385" s="216">
        <f t="shared" si="1088"/>
        <v>0</v>
      </c>
      <c r="CA385" s="224">
        <f t="shared" si="1089"/>
        <v>0</v>
      </c>
      <c r="CB385" s="226">
        <f t="shared" si="1090"/>
        <v>0</v>
      </c>
      <c r="CC385" s="100"/>
      <c r="CE385" s="33"/>
      <c r="CF385" s="126" t="s">
        <v>69</v>
      </c>
      <c r="CG385" s="319" t="s">
        <v>30</v>
      </c>
      <c r="CH385" s="319"/>
      <c r="CI385" s="54">
        <f t="shared" si="1130"/>
        <v>0</v>
      </c>
      <c r="CJ385" s="54">
        <f t="shared" si="1130"/>
        <v>0</v>
      </c>
      <c r="CK385" s="54">
        <f t="shared" si="1130"/>
        <v>0</v>
      </c>
      <c r="CL385" s="143" t="s">
        <v>83</v>
      </c>
      <c r="CM385" s="319" t="s">
        <v>31</v>
      </c>
      <c r="CN385" s="319"/>
      <c r="CO385" s="173">
        <f t="shared" si="1114"/>
        <v>0</v>
      </c>
      <c r="CP385" s="173">
        <f t="shared" si="1115"/>
        <v>0</v>
      </c>
      <c r="CQ385" s="173">
        <f t="shared" si="1116"/>
        <v>0</v>
      </c>
      <c r="CR385" s="51"/>
      <c r="CS385" s="26"/>
      <c r="CT385" s="1"/>
      <c r="CU385" s="27"/>
      <c r="CV385" s="130" t="s">
        <v>165</v>
      </c>
      <c r="CW385" s="319" t="s">
        <v>125</v>
      </c>
      <c r="CX385" s="319"/>
      <c r="CY385" s="173">
        <f t="shared" ref="CY385:CY393" si="1146">+AY384</f>
        <v>0</v>
      </c>
      <c r="CZ385" s="173">
        <f t="shared" ref="CZ385:CZ393" si="1147">+AZ384</f>
        <v>0</v>
      </c>
      <c r="DA385" s="173">
        <f t="shared" ref="DA385:DA393" si="1148">+BA384</f>
        <v>0</v>
      </c>
      <c r="DB385" s="143" t="s">
        <v>182</v>
      </c>
      <c r="DC385" s="319" t="s">
        <v>126</v>
      </c>
      <c r="DD385" s="319"/>
      <c r="DE385" s="54">
        <f t="shared" ref="DE385:DG390" si="1149">+AY404</f>
        <v>0</v>
      </c>
      <c r="DF385" s="54">
        <f t="shared" si="1149"/>
        <v>0</v>
      </c>
      <c r="DG385" s="54">
        <f t="shared" si="1149"/>
        <v>0</v>
      </c>
      <c r="DH385" s="42"/>
      <c r="DI385" s="77"/>
      <c r="DJ385" s="1"/>
      <c r="DK385" s="27"/>
      <c r="DL385" s="130" t="s">
        <v>165</v>
      </c>
      <c r="DM385" s="319" t="s">
        <v>125</v>
      </c>
      <c r="DN385" s="319"/>
      <c r="DO385" s="54">
        <f t="shared" si="1135"/>
        <v>0</v>
      </c>
      <c r="DP385" s="54">
        <f t="shared" si="1136"/>
        <v>0</v>
      </c>
      <c r="DQ385" s="54">
        <f t="shared" si="1137"/>
        <v>0</v>
      </c>
      <c r="DR385" s="54">
        <f t="shared" si="1138"/>
        <v>0</v>
      </c>
      <c r="DS385" s="143" t="s">
        <v>182</v>
      </c>
      <c r="DT385" s="319" t="s">
        <v>126</v>
      </c>
      <c r="DU385" s="319"/>
      <c r="DV385" s="54">
        <f t="shared" si="1139"/>
        <v>0</v>
      </c>
      <c r="DW385" s="54">
        <f t="shared" si="1140"/>
        <v>0</v>
      </c>
      <c r="DX385" s="54">
        <f t="shared" si="1141"/>
        <v>0</v>
      </c>
      <c r="DY385" s="54">
        <f t="shared" si="1142"/>
        <v>0</v>
      </c>
      <c r="DZ385" s="42"/>
      <c r="EA385" s="77"/>
      <c r="EB385" s="1"/>
      <c r="EC385" s="27"/>
      <c r="ED385" s="126" t="s">
        <v>69</v>
      </c>
      <c r="EE385" s="1"/>
      <c r="EF385" s="4" t="s">
        <v>207</v>
      </c>
      <c r="EG385" s="173">
        <f>+CI385</f>
        <v>0</v>
      </c>
      <c r="EH385" s="173">
        <f t="shared" si="1143"/>
        <v>0</v>
      </c>
      <c r="EI385" s="160"/>
      <c r="EJ385" s="200"/>
      <c r="EK385" s="8"/>
      <c r="EL385" s="181"/>
      <c r="EM385" s="181"/>
      <c r="EN385" s="42"/>
      <c r="EO385" s="26"/>
      <c r="EP385" s="1"/>
      <c r="EQ385" s="27"/>
      <c r="ER385" s="126" t="s">
        <v>69</v>
      </c>
      <c r="ES385" s="1"/>
      <c r="ET385" s="4" t="s">
        <v>207</v>
      </c>
      <c r="EU385" s="54">
        <f t="shared" si="1106"/>
        <v>0</v>
      </c>
      <c r="EV385" s="54">
        <f t="shared" si="1107"/>
        <v>0</v>
      </c>
      <c r="EW385" s="160"/>
      <c r="EX385" s="200"/>
      <c r="EY385" s="8"/>
      <c r="EZ385" s="181"/>
      <c r="FA385" s="181"/>
      <c r="FB385" s="42"/>
      <c r="FC385" s="26"/>
      <c r="FD385" s="26"/>
      <c r="FE385" s="1"/>
      <c r="FF385" s="27"/>
      <c r="FG385" s="130" t="s">
        <v>194</v>
      </c>
      <c r="FH385" s="319" t="s">
        <v>151</v>
      </c>
      <c r="FI385" s="319"/>
      <c r="FJ385" s="179"/>
      <c r="FK385" s="173">
        <f t="shared" si="1127"/>
        <v>0</v>
      </c>
      <c r="FL385" s="179"/>
      <c r="FM385" s="68">
        <v>0</v>
      </c>
      <c r="FN385" s="62">
        <f t="shared" si="1121"/>
        <v>0</v>
      </c>
      <c r="FO385" s="58"/>
      <c r="FP385" s="26"/>
      <c r="FQ385" s="1"/>
      <c r="FR385" s="1"/>
    </row>
    <row r="386" spans="2:174" ht="13.9" customHeight="1" x14ac:dyDescent="0.2">
      <c r="B386" s="33"/>
      <c r="C386" s="126">
        <v>4220</v>
      </c>
      <c r="D386" s="234" t="s">
        <v>433</v>
      </c>
      <c r="E386" s="234"/>
      <c r="F386" s="215">
        <v>0</v>
      </c>
      <c r="G386" s="215">
        <v>0</v>
      </c>
      <c r="H386" s="215">
        <v>0</v>
      </c>
      <c r="I386" s="215"/>
      <c r="J386" s="215"/>
      <c r="K386" s="215"/>
      <c r="L386" s="215"/>
      <c r="M386" s="215"/>
      <c r="N386" s="215"/>
      <c r="O386" s="215"/>
      <c r="P386" s="215"/>
      <c r="Q386" s="215"/>
      <c r="R386" s="215"/>
      <c r="S386" s="215"/>
      <c r="T386" s="215"/>
      <c r="U386" s="215"/>
      <c r="V386" s="215"/>
      <c r="W386" s="215"/>
      <c r="X386" s="216">
        <f t="shared" si="1080"/>
        <v>0</v>
      </c>
      <c r="Y386" s="224">
        <f t="shared" si="1081"/>
        <v>0</v>
      </c>
      <c r="Z386" s="226">
        <f t="shared" si="1082"/>
        <v>0</v>
      </c>
      <c r="AA386" s="26"/>
      <c r="AC386" s="27"/>
      <c r="AD386" s="130">
        <v>1230</v>
      </c>
      <c r="AE386" s="223" t="s">
        <v>479</v>
      </c>
      <c r="AF386" s="223"/>
      <c r="AG386" s="224">
        <v>0</v>
      </c>
      <c r="AH386" s="224">
        <v>0</v>
      </c>
      <c r="AI386" s="224">
        <v>0</v>
      </c>
      <c r="AJ386" s="215"/>
      <c r="AK386" s="215"/>
      <c r="AL386" s="215"/>
      <c r="AM386" s="215"/>
      <c r="AN386" s="215"/>
      <c r="AO386" s="215"/>
      <c r="AP386" s="215"/>
      <c r="AQ386" s="215"/>
      <c r="AR386" s="215"/>
      <c r="AS386" s="215"/>
      <c r="AT386" s="215"/>
      <c r="AU386" s="215"/>
      <c r="AV386" s="215"/>
      <c r="AW386" s="215"/>
      <c r="AX386" s="215"/>
      <c r="AY386" s="216">
        <f t="shared" si="1085"/>
        <v>0</v>
      </c>
      <c r="AZ386" s="224">
        <f t="shared" si="1086"/>
        <v>0</v>
      </c>
      <c r="BA386" s="226">
        <f t="shared" si="1087"/>
        <v>0</v>
      </c>
      <c r="BB386" s="100"/>
      <c r="BD386" s="27"/>
      <c r="BE386" s="130">
        <v>4400</v>
      </c>
      <c r="BF386" s="223" t="s">
        <v>516</v>
      </c>
      <c r="BG386" s="223"/>
      <c r="BH386" s="215">
        <v>0</v>
      </c>
      <c r="BI386" s="215">
        <v>0</v>
      </c>
      <c r="BJ386" s="215">
        <v>0</v>
      </c>
      <c r="BK386" s="215"/>
      <c r="BL386" s="215"/>
      <c r="BM386" s="215"/>
      <c r="BN386" s="215"/>
      <c r="BO386" s="215"/>
      <c r="BP386" s="215"/>
      <c r="BQ386" s="215"/>
      <c r="BR386" s="215"/>
      <c r="BS386" s="215"/>
      <c r="BT386" s="215"/>
      <c r="BU386" s="215"/>
      <c r="BV386" s="215"/>
      <c r="BW386" s="215"/>
      <c r="BX386" s="215"/>
      <c r="BY386" s="215"/>
      <c r="BZ386" s="216">
        <f t="shared" si="1088"/>
        <v>0</v>
      </c>
      <c r="CA386" s="224">
        <f t="shared" si="1089"/>
        <v>0</v>
      </c>
      <c r="CB386" s="226">
        <f t="shared" si="1090"/>
        <v>0</v>
      </c>
      <c r="CC386" s="100"/>
      <c r="CE386" s="33"/>
      <c r="CF386" s="127"/>
      <c r="CG386" s="195"/>
      <c r="CH386" s="200"/>
      <c r="CI386" s="54"/>
      <c r="CJ386" s="54"/>
      <c r="CK386" s="54"/>
      <c r="CL386" s="143" t="s">
        <v>84</v>
      </c>
      <c r="CM386" s="319" t="s">
        <v>32</v>
      </c>
      <c r="CN386" s="319"/>
      <c r="CO386" s="173">
        <f t="shared" si="1114"/>
        <v>0</v>
      </c>
      <c r="CP386" s="173">
        <f t="shared" si="1115"/>
        <v>0</v>
      </c>
      <c r="CQ386" s="173">
        <f t="shared" si="1116"/>
        <v>0</v>
      </c>
      <c r="CR386" s="51"/>
      <c r="CS386" s="26"/>
      <c r="CT386" s="1"/>
      <c r="CU386" s="27"/>
      <c r="CV386" s="130" t="s">
        <v>166</v>
      </c>
      <c r="CW386" s="319" t="s">
        <v>127</v>
      </c>
      <c r="CX386" s="319"/>
      <c r="CY386" s="173">
        <f t="shared" si="1146"/>
        <v>0</v>
      </c>
      <c r="CZ386" s="173">
        <f t="shared" si="1147"/>
        <v>0</v>
      </c>
      <c r="DA386" s="173">
        <f t="shared" si="1148"/>
        <v>0</v>
      </c>
      <c r="DB386" s="143" t="s">
        <v>183</v>
      </c>
      <c r="DC386" s="319" t="s">
        <v>128</v>
      </c>
      <c r="DD386" s="319"/>
      <c r="DE386" s="54">
        <f t="shared" si="1149"/>
        <v>0</v>
      </c>
      <c r="DF386" s="54">
        <f t="shared" si="1149"/>
        <v>0</v>
      </c>
      <c r="DG386" s="54">
        <f t="shared" si="1149"/>
        <v>0</v>
      </c>
      <c r="DH386" s="42"/>
      <c r="DI386" s="77"/>
      <c r="DJ386" s="1"/>
      <c r="DK386" s="27"/>
      <c r="DL386" s="130" t="s">
        <v>166</v>
      </c>
      <c r="DM386" s="319" t="s">
        <v>127</v>
      </c>
      <c r="DN386" s="319"/>
      <c r="DO386" s="54">
        <f t="shared" si="1135"/>
        <v>0</v>
      </c>
      <c r="DP386" s="54">
        <f t="shared" si="1136"/>
        <v>0</v>
      </c>
      <c r="DQ386" s="54">
        <f t="shared" si="1137"/>
        <v>0</v>
      </c>
      <c r="DR386" s="54">
        <f t="shared" si="1138"/>
        <v>0</v>
      </c>
      <c r="DS386" s="143" t="s">
        <v>183</v>
      </c>
      <c r="DT386" s="319" t="s">
        <v>128</v>
      </c>
      <c r="DU386" s="319"/>
      <c r="DV386" s="54">
        <f t="shared" si="1139"/>
        <v>0</v>
      </c>
      <c r="DW386" s="54">
        <f t="shared" si="1140"/>
        <v>0</v>
      </c>
      <c r="DX386" s="54">
        <f t="shared" si="1141"/>
        <v>0</v>
      </c>
      <c r="DY386" s="54">
        <f t="shared" si="1142"/>
        <v>0</v>
      </c>
      <c r="DZ386" s="42"/>
      <c r="EA386" s="77"/>
      <c r="EB386" s="1"/>
      <c r="EC386" s="27"/>
      <c r="ED386" s="126" t="s">
        <v>224</v>
      </c>
      <c r="EE386" s="1"/>
      <c r="EF386" s="4" t="s">
        <v>208</v>
      </c>
      <c r="EG386" s="54">
        <f>+CI387</f>
        <v>0</v>
      </c>
      <c r="EH386" s="54">
        <f t="shared" ref="EH386" si="1150">+CJ387</f>
        <v>0</v>
      </c>
      <c r="EI386" s="160"/>
      <c r="EJ386" s="8"/>
      <c r="EK386" s="8"/>
      <c r="EL386" s="181"/>
      <c r="EM386" s="181"/>
      <c r="EN386" s="42"/>
      <c r="EO386" s="26"/>
      <c r="EP386" s="1"/>
      <c r="EQ386" s="27"/>
      <c r="ER386" s="126" t="s">
        <v>224</v>
      </c>
      <c r="ES386" s="1"/>
      <c r="ET386" s="4" t="s">
        <v>208</v>
      </c>
      <c r="EU386" s="54">
        <f t="shared" si="1106"/>
        <v>0</v>
      </c>
      <c r="EV386" s="54">
        <f t="shared" si="1107"/>
        <v>0</v>
      </c>
      <c r="EW386" s="160"/>
      <c r="EX386" s="8"/>
      <c r="EY386" s="8"/>
      <c r="EZ386" s="181"/>
      <c r="FA386" s="181"/>
      <c r="FB386" s="42"/>
      <c r="FC386" s="26"/>
      <c r="FD386" s="26"/>
      <c r="FE386" s="1"/>
      <c r="FF386" s="27"/>
      <c r="FG386" s="158"/>
      <c r="FH386" s="196"/>
      <c r="FI386" s="56"/>
      <c r="FJ386" s="177"/>
      <c r="FK386" s="177"/>
      <c r="FL386" s="177"/>
      <c r="FM386" s="62"/>
      <c r="FN386" s="62"/>
      <c r="FO386" s="58"/>
      <c r="FP386" s="26"/>
      <c r="FQ386" s="1"/>
      <c r="FR386" s="1"/>
    </row>
    <row r="387" spans="2:174" ht="13.9" customHeight="1" thickBot="1" x14ac:dyDescent="0.25">
      <c r="B387" s="33"/>
      <c r="C387" s="127">
        <v>4300</v>
      </c>
      <c r="D387" s="233" t="s">
        <v>434</v>
      </c>
      <c r="E387" s="233"/>
      <c r="F387" s="220">
        <f>SUM(F388:F392)</f>
        <v>0</v>
      </c>
      <c r="G387" s="220">
        <f t="shared" ref="G387" si="1151">SUM(G388:G392)</f>
        <v>0</v>
      </c>
      <c r="H387" s="220">
        <f t="shared" ref="H387" si="1152">SUM(H388:H392)</f>
        <v>0</v>
      </c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1">
        <f t="shared" si="1080"/>
        <v>0</v>
      </c>
      <c r="Y387" s="210">
        <f t="shared" si="1081"/>
        <v>0</v>
      </c>
      <c r="Z387" s="212">
        <f t="shared" si="1082"/>
        <v>0</v>
      </c>
      <c r="AA387" s="26"/>
      <c r="AC387" s="27"/>
      <c r="AD387" s="130">
        <v>1240</v>
      </c>
      <c r="AE387" s="223" t="s">
        <v>480</v>
      </c>
      <c r="AF387" s="223"/>
      <c r="AG387" s="224">
        <v>0</v>
      </c>
      <c r="AH387" s="224">
        <v>0</v>
      </c>
      <c r="AI387" s="224">
        <v>0</v>
      </c>
      <c r="AJ387" s="215"/>
      <c r="AK387" s="215"/>
      <c r="AL387" s="215"/>
      <c r="AM387" s="215"/>
      <c r="AN387" s="215"/>
      <c r="AO387" s="215"/>
      <c r="AP387" s="215"/>
      <c r="AQ387" s="215"/>
      <c r="AR387" s="215"/>
      <c r="AS387" s="215"/>
      <c r="AT387" s="215"/>
      <c r="AU387" s="215"/>
      <c r="AV387" s="215"/>
      <c r="AW387" s="215"/>
      <c r="AX387" s="215"/>
      <c r="AY387" s="216">
        <f t="shared" si="1085"/>
        <v>0</v>
      </c>
      <c r="AZ387" s="224">
        <f t="shared" si="1086"/>
        <v>0</v>
      </c>
      <c r="BA387" s="226">
        <f t="shared" si="1087"/>
        <v>0</v>
      </c>
      <c r="BB387" s="100"/>
      <c r="BD387" s="27"/>
      <c r="BE387" s="131"/>
      <c r="BF387" s="232" t="s">
        <v>517</v>
      </c>
      <c r="BG387" s="232"/>
      <c r="BH387" s="235">
        <f>SUM(BH388:BH403)</f>
        <v>0</v>
      </c>
      <c r="BI387" s="235">
        <f t="shared" ref="BI387" si="1153">SUM(BI388:BI403)</f>
        <v>0</v>
      </c>
      <c r="BJ387" s="235">
        <f t="shared" ref="BJ387" si="1154">SUM(BJ388:BJ403)</f>
        <v>0</v>
      </c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  <c r="BZ387" s="221">
        <f t="shared" si="1088"/>
        <v>0</v>
      </c>
      <c r="CA387" s="210">
        <f t="shared" si="1089"/>
        <v>0</v>
      </c>
      <c r="CB387" s="212">
        <f t="shared" si="1090"/>
        <v>0</v>
      </c>
      <c r="CC387" s="100"/>
      <c r="CE387" s="33"/>
      <c r="CF387" s="126"/>
      <c r="CG387" s="322" t="s">
        <v>33</v>
      </c>
      <c r="CH387" s="322"/>
      <c r="CI387" s="49">
        <f>SUM(CI388:CI392)</f>
        <v>0</v>
      </c>
      <c r="CJ387" s="49">
        <f t="shared" ref="CJ387" si="1155">SUM(CJ388:CJ392)</f>
        <v>0</v>
      </c>
      <c r="CK387" s="49">
        <f t="shared" ref="CK387" si="1156">SUM(CK388:CK392)</f>
        <v>0</v>
      </c>
      <c r="CL387" s="143" t="s">
        <v>85</v>
      </c>
      <c r="CM387" s="319" t="s">
        <v>34</v>
      </c>
      <c r="CN387" s="319"/>
      <c r="CO387" s="173">
        <f t="shared" si="1114"/>
        <v>0</v>
      </c>
      <c r="CP387" s="173">
        <f t="shared" si="1115"/>
        <v>0</v>
      </c>
      <c r="CQ387" s="173">
        <f t="shared" si="1116"/>
        <v>0</v>
      </c>
      <c r="CR387" s="51"/>
      <c r="CS387" s="26"/>
      <c r="CT387" s="1"/>
      <c r="CU387" s="27"/>
      <c r="CV387" s="130" t="s">
        <v>167</v>
      </c>
      <c r="CW387" s="319" t="s">
        <v>129</v>
      </c>
      <c r="CX387" s="319"/>
      <c r="CY387" s="173">
        <f t="shared" si="1146"/>
        <v>0</v>
      </c>
      <c r="CZ387" s="173">
        <f t="shared" si="1147"/>
        <v>0</v>
      </c>
      <c r="DA387" s="173">
        <f t="shared" si="1148"/>
        <v>0</v>
      </c>
      <c r="DB387" s="143" t="s">
        <v>184</v>
      </c>
      <c r="DC387" s="319" t="s">
        <v>130</v>
      </c>
      <c r="DD387" s="319"/>
      <c r="DE387" s="54">
        <f t="shared" si="1149"/>
        <v>0</v>
      </c>
      <c r="DF387" s="54">
        <f t="shared" si="1149"/>
        <v>0</v>
      </c>
      <c r="DG387" s="54">
        <f t="shared" si="1149"/>
        <v>0</v>
      </c>
      <c r="DH387" s="42"/>
      <c r="DI387" s="77"/>
      <c r="DJ387" s="1"/>
      <c r="DK387" s="27"/>
      <c r="DL387" s="130" t="s">
        <v>167</v>
      </c>
      <c r="DM387" s="319" t="s">
        <v>129</v>
      </c>
      <c r="DN387" s="319"/>
      <c r="DO387" s="54">
        <f t="shared" si="1135"/>
        <v>0</v>
      </c>
      <c r="DP387" s="54">
        <f t="shared" si="1136"/>
        <v>0</v>
      </c>
      <c r="DQ387" s="54">
        <f t="shared" si="1137"/>
        <v>0</v>
      </c>
      <c r="DR387" s="54">
        <f t="shared" si="1138"/>
        <v>0</v>
      </c>
      <c r="DS387" s="143" t="s">
        <v>184</v>
      </c>
      <c r="DT387" s="319" t="s">
        <v>130</v>
      </c>
      <c r="DU387" s="319"/>
      <c r="DV387" s="54">
        <f t="shared" si="1139"/>
        <v>0</v>
      </c>
      <c r="DW387" s="54">
        <f t="shared" si="1140"/>
        <v>0</v>
      </c>
      <c r="DX387" s="54">
        <f t="shared" si="1141"/>
        <v>0</v>
      </c>
      <c r="DY387" s="54">
        <f t="shared" si="1142"/>
        <v>0</v>
      </c>
      <c r="DZ387" s="42"/>
      <c r="EA387" s="77"/>
      <c r="EB387" s="1"/>
      <c r="EC387" s="27"/>
      <c r="ED387" s="157"/>
      <c r="EE387" s="200"/>
      <c r="EF387" s="200"/>
      <c r="EG387" s="52"/>
      <c r="EH387" s="52"/>
      <c r="EI387" s="160"/>
      <c r="EJ387" s="312" t="s">
        <v>209</v>
      </c>
      <c r="EK387" s="312"/>
      <c r="EL387" s="181"/>
      <c r="EM387" s="181"/>
      <c r="EN387" s="42"/>
      <c r="EO387" s="26"/>
      <c r="EP387" s="1"/>
      <c r="EQ387" s="27"/>
      <c r="ER387" s="157"/>
      <c r="ES387" s="200"/>
      <c r="ET387" s="200"/>
      <c r="EU387" s="52"/>
      <c r="EV387" s="52"/>
      <c r="EW387" s="160"/>
      <c r="EX387" s="312" t="s">
        <v>209</v>
      </c>
      <c r="EY387" s="312"/>
      <c r="EZ387" s="181"/>
      <c r="FA387" s="181"/>
      <c r="FB387" s="42"/>
      <c r="FC387" s="26"/>
      <c r="FD387" s="26"/>
      <c r="FE387" s="1"/>
      <c r="FF387" s="27"/>
      <c r="FG387" s="130"/>
      <c r="FH387" s="326" t="s">
        <v>258</v>
      </c>
      <c r="FI387" s="326"/>
      <c r="FJ387" s="180">
        <f>+FJ376+FJ381</f>
        <v>0</v>
      </c>
      <c r="FK387" s="180">
        <f>+FK376+FK381</f>
        <v>0</v>
      </c>
      <c r="FL387" s="180">
        <f>+FL376+FL381</f>
        <v>0</v>
      </c>
      <c r="FM387" s="69">
        <f>+FM376+FM381</f>
        <v>0</v>
      </c>
      <c r="FN387" s="69">
        <f>SUM(FJ387:FM387)</f>
        <v>0</v>
      </c>
      <c r="FO387" s="58"/>
      <c r="FP387" s="26"/>
      <c r="FQ387" s="1"/>
      <c r="FR387" s="1"/>
    </row>
    <row r="388" spans="2:174" ht="13.9" customHeight="1" x14ac:dyDescent="0.2">
      <c r="B388" s="33"/>
      <c r="C388" s="126">
        <v>4310</v>
      </c>
      <c r="D388" s="234" t="s">
        <v>435</v>
      </c>
      <c r="E388" s="234"/>
      <c r="F388" s="215">
        <v>0</v>
      </c>
      <c r="G388" s="215">
        <v>0</v>
      </c>
      <c r="H388" s="215">
        <v>0</v>
      </c>
      <c r="I388" s="215"/>
      <c r="J388" s="215"/>
      <c r="K388" s="215"/>
      <c r="L388" s="215"/>
      <c r="M388" s="215"/>
      <c r="N388" s="215"/>
      <c r="O388" s="215"/>
      <c r="P388" s="215"/>
      <c r="Q388" s="215"/>
      <c r="R388" s="215"/>
      <c r="S388" s="215"/>
      <c r="T388" s="215"/>
      <c r="U388" s="215"/>
      <c r="V388" s="215"/>
      <c r="W388" s="215"/>
      <c r="X388" s="216">
        <f t="shared" si="1080"/>
        <v>0</v>
      </c>
      <c r="Y388" s="224">
        <f t="shared" si="1081"/>
        <v>0</v>
      </c>
      <c r="Z388" s="226">
        <f t="shared" si="1082"/>
        <v>0</v>
      </c>
      <c r="AA388" s="26"/>
      <c r="AC388" s="27"/>
      <c r="AD388" s="130">
        <v>1250</v>
      </c>
      <c r="AE388" s="223" t="s">
        <v>481</v>
      </c>
      <c r="AF388" s="223"/>
      <c r="AG388" s="224">
        <v>0</v>
      </c>
      <c r="AH388" s="224">
        <v>0</v>
      </c>
      <c r="AI388" s="224">
        <v>0</v>
      </c>
      <c r="AJ388" s="215"/>
      <c r="AK388" s="215"/>
      <c r="AL388" s="215"/>
      <c r="AM388" s="215"/>
      <c r="AN388" s="215"/>
      <c r="AO388" s="215"/>
      <c r="AP388" s="215"/>
      <c r="AQ388" s="215"/>
      <c r="AR388" s="215"/>
      <c r="AS388" s="215"/>
      <c r="AT388" s="215"/>
      <c r="AU388" s="215"/>
      <c r="AV388" s="215"/>
      <c r="AW388" s="215"/>
      <c r="AX388" s="215"/>
      <c r="AY388" s="216">
        <f t="shared" si="1085"/>
        <v>0</v>
      </c>
      <c r="AZ388" s="224">
        <f t="shared" si="1086"/>
        <v>0</v>
      </c>
      <c r="BA388" s="226">
        <f t="shared" si="1087"/>
        <v>0</v>
      </c>
      <c r="BB388" s="100"/>
      <c r="BD388" s="27"/>
      <c r="BE388" s="130">
        <v>5110</v>
      </c>
      <c r="BF388" s="223" t="s">
        <v>441</v>
      </c>
      <c r="BG388" s="223"/>
      <c r="BH388" s="215">
        <v>0</v>
      </c>
      <c r="BI388" s="215">
        <v>0</v>
      </c>
      <c r="BJ388" s="215">
        <v>0</v>
      </c>
      <c r="BK388" s="215"/>
      <c r="BL388" s="215"/>
      <c r="BM388" s="215"/>
      <c r="BN388" s="215"/>
      <c r="BO388" s="215"/>
      <c r="BP388" s="215"/>
      <c r="BQ388" s="215"/>
      <c r="BR388" s="215"/>
      <c r="BS388" s="215"/>
      <c r="BT388" s="215"/>
      <c r="BU388" s="215"/>
      <c r="BV388" s="215"/>
      <c r="BW388" s="215"/>
      <c r="BX388" s="215"/>
      <c r="BY388" s="215"/>
      <c r="BZ388" s="216">
        <f t="shared" si="1088"/>
        <v>0</v>
      </c>
      <c r="CA388" s="224">
        <f t="shared" si="1089"/>
        <v>0</v>
      </c>
      <c r="CB388" s="226">
        <f t="shared" si="1090"/>
        <v>0</v>
      </c>
      <c r="CC388" s="100"/>
      <c r="CE388" s="33"/>
      <c r="CF388" s="126" t="s">
        <v>70</v>
      </c>
      <c r="CG388" s="319" t="s">
        <v>35</v>
      </c>
      <c r="CH388" s="319"/>
      <c r="CI388" s="54">
        <f t="shared" ref="CI388:CK392" si="1157">+X388</f>
        <v>0</v>
      </c>
      <c r="CJ388" s="54">
        <f t="shared" si="1157"/>
        <v>0</v>
      </c>
      <c r="CK388" s="54">
        <f t="shared" si="1157"/>
        <v>0</v>
      </c>
      <c r="CL388" s="143"/>
      <c r="CM388" s="195"/>
      <c r="CN388" s="200"/>
      <c r="CO388" s="66"/>
      <c r="CP388" s="66"/>
      <c r="CQ388" s="66"/>
      <c r="CR388" s="51"/>
      <c r="CS388" s="26"/>
      <c r="CT388" s="1"/>
      <c r="CU388" s="27"/>
      <c r="CV388" s="130" t="s">
        <v>168</v>
      </c>
      <c r="CW388" s="319" t="s">
        <v>131</v>
      </c>
      <c r="CX388" s="319"/>
      <c r="CY388" s="173">
        <f t="shared" si="1146"/>
        <v>0</v>
      </c>
      <c r="CZ388" s="173">
        <f t="shared" si="1147"/>
        <v>0</v>
      </c>
      <c r="DA388" s="173">
        <f t="shared" si="1148"/>
        <v>0</v>
      </c>
      <c r="DB388" s="143" t="s">
        <v>185</v>
      </c>
      <c r="DC388" s="319" t="s">
        <v>132</v>
      </c>
      <c r="DD388" s="319"/>
      <c r="DE388" s="54">
        <f t="shared" si="1149"/>
        <v>0</v>
      </c>
      <c r="DF388" s="54">
        <f t="shared" si="1149"/>
        <v>0</v>
      </c>
      <c r="DG388" s="54">
        <f t="shared" si="1149"/>
        <v>0</v>
      </c>
      <c r="DH388" s="42"/>
      <c r="DI388" s="77"/>
      <c r="DJ388" s="1"/>
      <c r="DK388" s="27"/>
      <c r="DL388" s="130" t="s">
        <v>168</v>
      </c>
      <c r="DM388" s="319" t="s">
        <v>131</v>
      </c>
      <c r="DN388" s="319"/>
      <c r="DO388" s="54">
        <f t="shared" si="1135"/>
        <v>0</v>
      </c>
      <c r="DP388" s="54">
        <f t="shared" si="1136"/>
        <v>0</v>
      </c>
      <c r="DQ388" s="54">
        <f t="shared" si="1137"/>
        <v>0</v>
      </c>
      <c r="DR388" s="54">
        <f t="shared" si="1138"/>
        <v>0</v>
      </c>
      <c r="DS388" s="143" t="s">
        <v>185</v>
      </c>
      <c r="DT388" s="319" t="s">
        <v>132</v>
      </c>
      <c r="DU388" s="319"/>
      <c r="DV388" s="54">
        <f t="shared" si="1139"/>
        <v>0</v>
      </c>
      <c r="DW388" s="54">
        <f t="shared" si="1140"/>
        <v>0</v>
      </c>
      <c r="DX388" s="54">
        <f t="shared" si="1141"/>
        <v>0</v>
      </c>
      <c r="DY388" s="54">
        <f t="shared" si="1142"/>
        <v>0</v>
      </c>
      <c r="DZ388" s="42"/>
      <c r="EA388" s="77"/>
      <c r="EB388" s="1"/>
      <c r="EC388" s="27"/>
      <c r="ED388" s="157"/>
      <c r="EE388" s="279" t="s">
        <v>199</v>
      </c>
      <c r="EF388" s="279"/>
      <c r="EG388" s="50">
        <f>SUM(EG389:EG404)</f>
        <v>0</v>
      </c>
      <c r="EH388" s="50">
        <f t="shared" ref="EH388" si="1158">SUM(EH389:EH404)</f>
        <v>0</v>
      </c>
      <c r="EI388" s="160"/>
      <c r="EJ388" s="200"/>
      <c r="EK388" s="200"/>
      <c r="EL388" s="183"/>
      <c r="EM388" s="183"/>
      <c r="EN388" s="42"/>
      <c r="EO388" s="26"/>
      <c r="EP388" s="1"/>
      <c r="EQ388" s="27"/>
      <c r="ER388" s="157"/>
      <c r="ES388" s="279" t="s">
        <v>199</v>
      </c>
      <c r="ET388" s="279"/>
      <c r="EU388" s="50">
        <f>SUM(EU389:EU404)</f>
        <v>0</v>
      </c>
      <c r="EV388" s="50">
        <f t="shared" ref="EV388" si="1159">SUM(EV389:EV404)</f>
        <v>0</v>
      </c>
      <c r="EW388" s="160"/>
      <c r="EX388" s="200"/>
      <c r="EY388" s="200"/>
      <c r="EZ388" s="183"/>
      <c r="FA388" s="183"/>
      <c r="FB388" s="42"/>
      <c r="FC388" s="26"/>
      <c r="FD388" s="26"/>
      <c r="FE388" s="1"/>
      <c r="FF388" s="27"/>
      <c r="FG388" s="130"/>
      <c r="FH388" s="56"/>
      <c r="FI388" s="200"/>
      <c r="FJ388" s="177"/>
      <c r="FK388" s="177"/>
      <c r="FL388" s="177"/>
      <c r="FM388" s="62"/>
      <c r="FN388" s="62"/>
      <c r="FO388" s="58"/>
      <c r="FP388" s="26"/>
      <c r="FQ388" s="1"/>
      <c r="FR388" s="1"/>
    </row>
    <row r="389" spans="2:174" ht="13.9" customHeight="1" x14ac:dyDescent="0.2">
      <c r="B389" s="33"/>
      <c r="C389" s="126">
        <v>4320</v>
      </c>
      <c r="D389" s="234" t="s">
        <v>436</v>
      </c>
      <c r="E389" s="234"/>
      <c r="F389" s="215">
        <v>0</v>
      </c>
      <c r="G389" s="215">
        <v>0</v>
      </c>
      <c r="H389" s="215">
        <v>0</v>
      </c>
      <c r="I389" s="215"/>
      <c r="J389" s="215"/>
      <c r="K389" s="215"/>
      <c r="L389" s="215"/>
      <c r="M389" s="215"/>
      <c r="N389" s="215"/>
      <c r="O389" s="215"/>
      <c r="P389" s="215"/>
      <c r="Q389" s="215"/>
      <c r="R389" s="215"/>
      <c r="S389" s="215"/>
      <c r="T389" s="215"/>
      <c r="U389" s="215"/>
      <c r="V389" s="215"/>
      <c r="W389" s="215"/>
      <c r="X389" s="216">
        <f t="shared" si="1080"/>
        <v>0</v>
      </c>
      <c r="Y389" s="224">
        <f t="shared" si="1081"/>
        <v>0</v>
      </c>
      <c r="Z389" s="226">
        <f t="shared" si="1082"/>
        <v>0</v>
      </c>
      <c r="AA389" s="26"/>
      <c r="AC389" s="27"/>
      <c r="AD389" s="130">
        <v>1260</v>
      </c>
      <c r="AE389" s="223" t="s">
        <v>482</v>
      </c>
      <c r="AF389" s="223"/>
      <c r="AG389" s="224">
        <v>0</v>
      </c>
      <c r="AH389" s="224">
        <v>0</v>
      </c>
      <c r="AI389" s="224">
        <v>0</v>
      </c>
      <c r="AJ389" s="215"/>
      <c r="AK389" s="215"/>
      <c r="AL389" s="215"/>
      <c r="AM389" s="215"/>
      <c r="AN389" s="215"/>
      <c r="AO389" s="215"/>
      <c r="AP389" s="215"/>
      <c r="AQ389" s="215"/>
      <c r="AR389" s="215"/>
      <c r="AS389" s="215"/>
      <c r="AT389" s="215"/>
      <c r="AU389" s="215"/>
      <c r="AV389" s="215"/>
      <c r="AW389" s="215"/>
      <c r="AX389" s="215"/>
      <c r="AY389" s="216">
        <f t="shared" si="1085"/>
        <v>0</v>
      </c>
      <c r="AZ389" s="224">
        <f t="shared" si="1086"/>
        <v>0</v>
      </c>
      <c r="BA389" s="226">
        <f t="shared" si="1087"/>
        <v>0</v>
      </c>
      <c r="BB389" s="100"/>
      <c r="BD389" s="27"/>
      <c r="BE389" s="130">
        <v>5120</v>
      </c>
      <c r="BF389" s="223" t="s">
        <v>442</v>
      </c>
      <c r="BG389" s="223"/>
      <c r="BH389" s="215">
        <v>0</v>
      </c>
      <c r="BI389" s="215">
        <v>0</v>
      </c>
      <c r="BJ389" s="215">
        <v>0</v>
      </c>
      <c r="BK389" s="215"/>
      <c r="BL389" s="215"/>
      <c r="BM389" s="215"/>
      <c r="BN389" s="215"/>
      <c r="BO389" s="215"/>
      <c r="BP389" s="215"/>
      <c r="BQ389" s="215"/>
      <c r="BR389" s="215"/>
      <c r="BS389" s="215"/>
      <c r="BT389" s="215"/>
      <c r="BU389" s="215"/>
      <c r="BV389" s="215"/>
      <c r="BW389" s="215"/>
      <c r="BX389" s="215"/>
      <c r="BY389" s="215"/>
      <c r="BZ389" s="216">
        <f t="shared" si="1088"/>
        <v>0</v>
      </c>
      <c r="CA389" s="224">
        <f t="shared" si="1089"/>
        <v>0</v>
      </c>
      <c r="CB389" s="226">
        <f t="shared" si="1090"/>
        <v>0</v>
      </c>
      <c r="CC389" s="100"/>
      <c r="CE389" s="33"/>
      <c r="CF389" s="126" t="s">
        <v>71</v>
      </c>
      <c r="CG389" s="319" t="s">
        <v>36</v>
      </c>
      <c r="CH389" s="319"/>
      <c r="CI389" s="54">
        <f t="shared" si="1157"/>
        <v>0</v>
      </c>
      <c r="CJ389" s="54">
        <f t="shared" si="1157"/>
        <v>0</v>
      </c>
      <c r="CK389" s="54">
        <f t="shared" si="1157"/>
        <v>0</v>
      </c>
      <c r="CL389" s="143"/>
      <c r="CM389" s="322" t="s">
        <v>28</v>
      </c>
      <c r="CN389" s="322"/>
      <c r="CO389" s="50">
        <f>SUM(CO390:CO392)</f>
        <v>0</v>
      </c>
      <c r="CP389" s="50">
        <f t="shared" ref="CP389" si="1160">SUM(CP390:CP392)</f>
        <v>0</v>
      </c>
      <c r="CQ389" s="50">
        <f t="shared" ref="CQ389" si="1161">SUM(CQ390:CQ392)</f>
        <v>0</v>
      </c>
      <c r="CR389" s="51"/>
      <c r="CS389" s="26"/>
      <c r="CT389" s="1"/>
      <c r="CU389" s="27"/>
      <c r="CV389" s="130" t="s">
        <v>169</v>
      </c>
      <c r="CW389" s="319" t="s">
        <v>133</v>
      </c>
      <c r="CX389" s="319"/>
      <c r="CY389" s="173">
        <f t="shared" si="1146"/>
        <v>0</v>
      </c>
      <c r="CZ389" s="173">
        <f t="shared" si="1147"/>
        <v>0</v>
      </c>
      <c r="DA389" s="173">
        <f t="shared" si="1148"/>
        <v>0</v>
      </c>
      <c r="DB389" s="143" t="s">
        <v>186</v>
      </c>
      <c r="DC389" s="321" t="s">
        <v>134</v>
      </c>
      <c r="DD389" s="321"/>
      <c r="DE389" s="54">
        <f t="shared" si="1149"/>
        <v>0</v>
      </c>
      <c r="DF389" s="54">
        <f t="shared" si="1149"/>
        <v>0</v>
      </c>
      <c r="DG389" s="54">
        <f t="shared" si="1149"/>
        <v>0</v>
      </c>
      <c r="DH389" s="42"/>
      <c r="DI389" s="77"/>
      <c r="DJ389" s="1"/>
      <c r="DK389" s="27"/>
      <c r="DL389" s="130" t="s">
        <v>169</v>
      </c>
      <c r="DM389" s="319" t="s">
        <v>133</v>
      </c>
      <c r="DN389" s="319"/>
      <c r="DO389" s="54">
        <f t="shared" si="1135"/>
        <v>0</v>
      </c>
      <c r="DP389" s="54">
        <f t="shared" si="1136"/>
        <v>0</v>
      </c>
      <c r="DQ389" s="54">
        <f t="shared" si="1137"/>
        <v>0</v>
      </c>
      <c r="DR389" s="54">
        <f t="shared" si="1138"/>
        <v>0</v>
      </c>
      <c r="DS389" s="143" t="s">
        <v>186</v>
      </c>
      <c r="DT389" s="321" t="s">
        <v>134</v>
      </c>
      <c r="DU389" s="321"/>
      <c r="DV389" s="54">
        <f t="shared" si="1139"/>
        <v>0</v>
      </c>
      <c r="DW389" s="54">
        <f t="shared" si="1140"/>
        <v>0</v>
      </c>
      <c r="DX389" s="54">
        <f t="shared" si="1141"/>
        <v>0</v>
      </c>
      <c r="DY389" s="54">
        <f t="shared" si="1142"/>
        <v>0</v>
      </c>
      <c r="DZ389" s="42"/>
      <c r="EA389" s="77"/>
      <c r="EB389" s="1"/>
      <c r="EC389" s="27"/>
      <c r="ED389" s="130" t="s">
        <v>75</v>
      </c>
      <c r="EE389" s="1"/>
      <c r="EF389" s="4" t="s">
        <v>210</v>
      </c>
      <c r="EG389" s="54">
        <f>+CO374</f>
        <v>0</v>
      </c>
      <c r="EH389" s="54">
        <f t="shared" ref="EH389:EH391" si="1162">+CP374</f>
        <v>0</v>
      </c>
      <c r="EI389" s="160"/>
      <c r="EJ389" s="279" t="s">
        <v>198</v>
      </c>
      <c r="EK389" s="279"/>
      <c r="EL389" s="182">
        <f>EL390+EL393</f>
        <v>0</v>
      </c>
      <c r="EM389" s="182">
        <f t="shared" ref="EM389" si="1163">EM390+EM393</f>
        <v>0</v>
      </c>
      <c r="EN389" s="42"/>
      <c r="EO389" s="26"/>
      <c r="EP389" s="1"/>
      <c r="EQ389" s="27"/>
      <c r="ER389" s="130" t="s">
        <v>75</v>
      </c>
      <c r="ES389" s="1"/>
      <c r="ET389" s="4" t="s">
        <v>210</v>
      </c>
      <c r="EU389" s="54">
        <f t="shared" ref="EU389:EU404" si="1164">+BZ388</f>
        <v>0</v>
      </c>
      <c r="EV389" s="54">
        <f t="shared" ref="EV389:EV404" si="1165">+CA388</f>
        <v>0</v>
      </c>
      <c r="EW389" s="160"/>
      <c r="EX389" s="279" t="s">
        <v>198</v>
      </c>
      <c r="EY389" s="279"/>
      <c r="EZ389" s="182">
        <f>EZ390+EZ393</f>
        <v>0</v>
      </c>
      <c r="FA389" s="182">
        <f t="shared" ref="FA389" si="1166">FA390+FA393</f>
        <v>0</v>
      </c>
      <c r="FB389" s="42"/>
      <c r="FC389" s="26"/>
      <c r="FD389" s="26"/>
      <c r="FE389" s="1"/>
      <c r="FF389" s="27"/>
      <c r="FG389" s="130"/>
      <c r="FH389" s="322" t="s">
        <v>259</v>
      </c>
      <c r="FI389" s="322"/>
      <c r="FJ389" s="178">
        <f>SUM(FJ390:FJ392)</f>
        <v>0</v>
      </c>
      <c r="FK389" s="178"/>
      <c r="FL389" s="178"/>
      <c r="FM389" s="67">
        <f>SUM(FM390:FM392)</f>
        <v>0</v>
      </c>
      <c r="FN389" s="67">
        <f>SUM(FJ389:FM389)</f>
        <v>0</v>
      </c>
      <c r="FO389" s="58"/>
      <c r="FP389" s="26"/>
      <c r="FQ389" s="1"/>
      <c r="FR389" s="1"/>
    </row>
    <row r="390" spans="2:174" ht="13.9" customHeight="1" x14ac:dyDescent="0.2">
      <c r="B390" s="33"/>
      <c r="C390" s="126">
        <v>4330</v>
      </c>
      <c r="D390" s="234" t="s">
        <v>437</v>
      </c>
      <c r="E390" s="234"/>
      <c r="F390" s="215">
        <v>0</v>
      </c>
      <c r="G390" s="215">
        <v>0</v>
      </c>
      <c r="H390" s="215">
        <v>0</v>
      </c>
      <c r="I390" s="215"/>
      <c r="J390" s="215"/>
      <c r="K390" s="215"/>
      <c r="L390" s="215"/>
      <c r="M390" s="215"/>
      <c r="N390" s="215"/>
      <c r="O390" s="215"/>
      <c r="P390" s="215"/>
      <c r="Q390" s="215"/>
      <c r="R390" s="215"/>
      <c r="S390" s="215"/>
      <c r="T390" s="215"/>
      <c r="U390" s="215"/>
      <c r="V390" s="215"/>
      <c r="W390" s="215"/>
      <c r="X390" s="216">
        <f t="shared" si="1080"/>
        <v>0</v>
      </c>
      <c r="Y390" s="224">
        <f t="shared" si="1081"/>
        <v>0</v>
      </c>
      <c r="Z390" s="226">
        <f t="shared" si="1082"/>
        <v>0</v>
      </c>
      <c r="AA390" s="26"/>
      <c r="AC390" s="27"/>
      <c r="AD390" s="130">
        <v>1270</v>
      </c>
      <c r="AE390" s="223" t="s">
        <v>483</v>
      </c>
      <c r="AF390" s="223"/>
      <c r="AG390" s="224">
        <v>0</v>
      </c>
      <c r="AH390" s="224">
        <v>0</v>
      </c>
      <c r="AI390" s="224">
        <v>0</v>
      </c>
      <c r="AJ390" s="215"/>
      <c r="AK390" s="215"/>
      <c r="AL390" s="215"/>
      <c r="AM390" s="215"/>
      <c r="AN390" s="215"/>
      <c r="AO390" s="215"/>
      <c r="AP390" s="215"/>
      <c r="AQ390" s="215"/>
      <c r="AR390" s="215"/>
      <c r="AS390" s="215"/>
      <c r="AT390" s="215"/>
      <c r="AU390" s="215"/>
      <c r="AV390" s="215"/>
      <c r="AW390" s="215"/>
      <c r="AX390" s="215"/>
      <c r="AY390" s="216">
        <f t="shared" si="1085"/>
        <v>0</v>
      </c>
      <c r="AZ390" s="224">
        <f t="shared" si="1086"/>
        <v>0</v>
      </c>
      <c r="BA390" s="226">
        <f t="shared" si="1087"/>
        <v>0</v>
      </c>
      <c r="BB390" s="100"/>
      <c r="BD390" s="27"/>
      <c r="BE390" s="130">
        <v>5130</v>
      </c>
      <c r="BF390" s="223" t="s">
        <v>443</v>
      </c>
      <c r="BG390" s="223"/>
      <c r="BH390" s="215">
        <v>0</v>
      </c>
      <c r="BI390" s="215">
        <v>0</v>
      </c>
      <c r="BJ390" s="215">
        <v>0</v>
      </c>
      <c r="BK390" s="215"/>
      <c r="BL390" s="215"/>
      <c r="BM390" s="215"/>
      <c r="BN390" s="215"/>
      <c r="BO390" s="215"/>
      <c r="BP390" s="215"/>
      <c r="BQ390" s="215"/>
      <c r="BR390" s="215"/>
      <c r="BS390" s="215"/>
      <c r="BT390" s="215"/>
      <c r="BU390" s="215"/>
      <c r="BV390" s="215"/>
      <c r="BW390" s="215"/>
      <c r="BX390" s="215"/>
      <c r="BY390" s="215"/>
      <c r="BZ390" s="216">
        <f t="shared" si="1088"/>
        <v>0</v>
      </c>
      <c r="CA390" s="224">
        <f t="shared" si="1089"/>
        <v>0</v>
      </c>
      <c r="CB390" s="226">
        <f t="shared" si="1090"/>
        <v>0</v>
      </c>
      <c r="CC390" s="100"/>
      <c r="CE390" s="33"/>
      <c r="CF390" s="126" t="s">
        <v>72</v>
      </c>
      <c r="CG390" s="321" t="s">
        <v>37</v>
      </c>
      <c r="CH390" s="321"/>
      <c r="CI390" s="54">
        <f t="shared" si="1157"/>
        <v>0</v>
      </c>
      <c r="CJ390" s="54">
        <f t="shared" si="1157"/>
        <v>0</v>
      </c>
      <c r="CK390" s="54">
        <f t="shared" si="1157"/>
        <v>0</v>
      </c>
      <c r="CL390" s="143" t="s">
        <v>86</v>
      </c>
      <c r="CM390" s="319" t="s">
        <v>38</v>
      </c>
      <c r="CN390" s="319"/>
      <c r="CO390" s="54">
        <f t="shared" ref="CO390:CQ392" si="1167">+X409</f>
        <v>0</v>
      </c>
      <c r="CP390" s="54">
        <f t="shared" si="1167"/>
        <v>0</v>
      </c>
      <c r="CQ390" s="54">
        <f t="shared" si="1167"/>
        <v>0</v>
      </c>
      <c r="CR390" s="51"/>
      <c r="CS390" s="26"/>
      <c r="CT390" s="1"/>
      <c r="CU390" s="27"/>
      <c r="CV390" s="130" t="s">
        <v>170</v>
      </c>
      <c r="CW390" s="319" t="s">
        <v>135</v>
      </c>
      <c r="CX390" s="319"/>
      <c r="CY390" s="173">
        <f t="shared" si="1146"/>
        <v>0</v>
      </c>
      <c r="CZ390" s="173">
        <f t="shared" si="1147"/>
        <v>0</v>
      </c>
      <c r="DA390" s="173">
        <f t="shared" si="1148"/>
        <v>0</v>
      </c>
      <c r="DB390" s="143" t="s">
        <v>187</v>
      </c>
      <c r="DC390" s="319" t="s">
        <v>136</v>
      </c>
      <c r="DD390" s="319"/>
      <c r="DE390" s="54">
        <f t="shared" si="1149"/>
        <v>0</v>
      </c>
      <c r="DF390" s="54">
        <f t="shared" si="1149"/>
        <v>0</v>
      </c>
      <c r="DG390" s="54">
        <f t="shared" si="1149"/>
        <v>0</v>
      </c>
      <c r="DH390" s="42"/>
      <c r="DI390" s="77"/>
      <c r="DJ390" s="1"/>
      <c r="DK390" s="27"/>
      <c r="DL390" s="130" t="s">
        <v>170</v>
      </c>
      <c r="DM390" s="319" t="s">
        <v>135</v>
      </c>
      <c r="DN390" s="319"/>
      <c r="DO390" s="54">
        <f t="shared" si="1135"/>
        <v>0</v>
      </c>
      <c r="DP390" s="54">
        <f t="shared" si="1136"/>
        <v>0</v>
      </c>
      <c r="DQ390" s="54">
        <f t="shared" si="1137"/>
        <v>0</v>
      </c>
      <c r="DR390" s="54">
        <f t="shared" si="1138"/>
        <v>0</v>
      </c>
      <c r="DS390" s="143" t="s">
        <v>187</v>
      </c>
      <c r="DT390" s="319" t="s">
        <v>136</v>
      </c>
      <c r="DU390" s="319"/>
      <c r="DV390" s="54">
        <f t="shared" si="1139"/>
        <v>0</v>
      </c>
      <c r="DW390" s="54">
        <f t="shared" si="1140"/>
        <v>0</v>
      </c>
      <c r="DX390" s="54">
        <f t="shared" si="1141"/>
        <v>0</v>
      </c>
      <c r="DY390" s="54">
        <f t="shared" si="1142"/>
        <v>0</v>
      </c>
      <c r="DZ390" s="42"/>
      <c r="EA390" s="77"/>
      <c r="EB390" s="1"/>
      <c r="EC390" s="27"/>
      <c r="ED390" s="130" t="s">
        <v>76</v>
      </c>
      <c r="EE390" s="1"/>
      <c r="EF390" s="4" t="s">
        <v>13</v>
      </c>
      <c r="EG390" s="54">
        <f>+CO375</f>
        <v>0</v>
      </c>
      <c r="EH390" s="54">
        <f t="shared" si="1162"/>
        <v>0</v>
      </c>
      <c r="EI390" s="163" t="s">
        <v>184</v>
      </c>
      <c r="EJ390" s="8"/>
      <c r="EK390" s="9" t="s">
        <v>211</v>
      </c>
      <c r="EL390" s="173">
        <f>+EL391+EL392</f>
        <v>0</v>
      </c>
      <c r="EM390" s="173">
        <f t="shared" ref="EM390" si="1168">+EM391+EM392</f>
        <v>0</v>
      </c>
      <c r="EN390" s="42"/>
      <c r="EO390" s="26"/>
      <c r="EP390" s="1"/>
      <c r="EQ390" s="27"/>
      <c r="ER390" s="130" t="s">
        <v>76</v>
      </c>
      <c r="ES390" s="1"/>
      <c r="ET390" s="4" t="s">
        <v>13</v>
      </c>
      <c r="EU390" s="54">
        <f t="shared" si="1164"/>
        <v>0</v>
      </c>
      <c r="EV390" s="54">
        <f t="shared" si="1165"/>
        <v>0</v>
      </c>
      <c r="EW390" s="163" t="s">
        <v>184</v>
      </c>
      <c r="EX390" s="8"/>
      <c r="EY390" s="9" t="s">
        <v>211</v>
      </c>
      <c r="EZ390" s="173">
        <f>+EZ391+EZ392</f>
        <v>0</v>
      </c>
      <c r="FA390" s="173">
        <f t="shared" ref="FA390" si="1169">+FA391+FA392</f>
        <v>0</v>
      </c>
      <c r="FB390" s="42"/>
      <c r="FC390" s="26"/>
      <c r="FD390" s="26"/>
      <c r="FE390" s="1"/>
      <c r="FF390" s="27"/>
      <c r="FG390" s="130" t="s">
        <v>188</v>
      </c>
      <c r="FH390" s="319" t="s">
        <v>0</v>
      </c>
      <c r="FI390" s="319"/>
      <c r="FJ390" s="173">
        <f>+DE397-DF397</f>
        <v>0</v>
      </c>
      <c r="FK390" s="179"/>
      <c r="FL390" s="179"/>
      <c r="FM390" s="68">
        <v>0</v>
      </c>
      <c r="FN390" s="62">
        <f>SUM(FJ390:FM390)</f>
        <v>0</v>
      </c>
      <c r="FO390" s="58"/>
      <c r="FP390" s="26"/>
      <c r="FQ390" s="1"/>
      <c r="FR390" s="1"/>
    </row>
    <row r="391" spans="2:174" ht="13.9" customHeight="1" x14ac:dyDescent="0.2">
      <c r="B391" s="33"/>
      <c r="C391" s="126">
        <v>4340</v>
      </c>
      <c r="D391" s="234" t="s">
        <v>438</v>
      </c>
      <c r="E391" s="234"/>
      <c r="F391" s="215">
        <v>0</v>
      </c>
      <c r="G391" s="215">
        <v>0</v>
      </c>
      <c r="H391" s="215">
        <v>0</v>
      </c>
      <c r="I391" s="215"/>
      <c r="J391" s="215"/>
      <c r="K391" s="215"/>
      <c r="L391" s="215"/>
      <c r="M391" s="215"/>
      <c r="N391" s="215"/>
      <c r="O391" s="215"/>
      <c r="P391" s="215"/>
      <c r="Q391" s="215"/>
      <c r="R391" s="215"/>
      <c r="S391" s="215"/>
      <c r="T391" s="215"/>
      <c r="U391" s="215"/>
      <c r="V391" s="215"/>
      <c r="W391" s="215"/>
      <c r="X391" s="216">
        <f t="shared" si="1080"/>
        <v>0</v>
      </c>
      <c r="Y391" s="224">
        <f t="shared" si="1081"/>
        <v>0</v>
      </c>
      <c r="Z391" s="226">
        <f t="shared" si="1082"/>
        <v>0</v>
      </c>
      <c r="AA391" s="26"/>
      <c r="AC391" s="27"/>
      <c r="AD391" s="130">
        <v>1280</v>
      </c>
      <c r="AE391" s="223" t="s">
        <v>484</v>
      </c>
      <c r="AF391" s="223"/>
      <c r="AG391" s="224">
        <v>0</v>
      </c>
      <c r="AH391" s="224">
        <v>0</v>
      </c>
      <c r="AI391" s="224">
        <v>0</v>
      </c>
      <c r="AJ391" s="215"/>
      <c r="AK391" s="215"/>
      <c r="AL391" s="215"/>
      <c r="AM391" s="215"/>
      <c r="AN391" s="215"/>
      <c r="AO391" s="215"/>
      <c r="AP391" s="215"/>
      <c r="AQ391" s="215"/>
      <c r="AR391" s="215"/>
      <c r="AS391" s="215"/>
      <c r="AT391" s="215"/>
      <c r="AU391" s="215"/>
      <c r="AV391" s="215"/>
      <c r="AW391" s="215"/>
      <c r="AX391" s="215"/>
      <c r="AY391" s="216">
        <f t="shared" si="1085"/>
        <v>0</v>
      </c>
      <c r="AZ391" s="224">
        <f t="shared" si="1086"/>
        <v>0</v>
      </c>
      <c r="BA391" s="226">
        <f t="shared" si="1087"/>
        <v>0</v>
      </c>
      <c r="BB391" s="100"/>
      <c r="BD391" s="27"/>
      <c r="BE391" s="130">
        <v>5210</v>
      </c>
      <c r="BF391" s="223" t="s">
        <v>445</v>
      </c>
      <c r="BG391" s="223"/>
      <c r="BH391" s="215">
        <v>0</v>
      </c>
      <c r="BI391" s="215">
        <v>0</v>
      </c>
      <c r="BJ391" s="215">
        <v>0</v>
      </c>
      <c r="BK391" s="215"/>
      <c r="BL391" s="215"/>
      <c r="BM391" s="215"/>
      <c r="BN391" s="215"/>
      <c r="BO391" s="215"/>
      <c r="BP391" s="215"/>
      <c r="BQ391" s="215"/>
      <c r="BR391" s="215"/>
      <c r="BS391" s="215"/>
      <c r="BT391" s="215"/>
      <c r="BU391" s="215"/>
      <c r="BV391" s="215"/>
      <c r="BW391" s="215"/>
      <c r="BX391" s="215"/>
      <c r="BY391" s="215"/>
      <c r="BZ391" s="216">
        <f t="shared" si="1088"/>
        <v>0</v>
      </c>
      <c r="CA391" s="224">
        <f t="shared" si="1089"/>
        <v>0</v>
      </c>
      <c r="CB391" s="226">
        <f t="shared" si="1090"/>
        <v>0</v>
      </c>
      <c r="CC391" s="100"/>
      <c r="CE391" s="33"/>
      <c r="CF391" s="126" t="s">
        <v>73</v>
      </c>
      <c r="CG391" s="319" t="s">
        <v>39</v>
      </c>
      <c r="CH391" s="319"/>
      <c r="CI391" s="54">
        <f t="shared" si="1157"/>
        <v>0</v>
      </c>
      <c r="CJ391" s="54">
        <f t="shared" si="1157"/>
        <v>0</v>
      </c>
      <c r="CK391" s="54">
        <f t="shared" si="1157"/>
        <v>0</v>
      </c>
      <c r="CL391" s="143" t="s">
        <v>87</v>
      </c>
      <c r="CM391" s="319" t="s">
        <v>0</v>
      </c>
      <c r="CN391" s="319"/>
      <c r="CO391" s="54">
        <f t="shared" si="1167"/>
        <v>0</v>
      </c>
      <c r="CP391" s="54">
        <f t="shared" si="1167"/>
        <v>0</v>
      </c>
      <c r="CQ391" s="54">
        <f t="shared" si="1167"/>
        <v>0</v>
      </c>
      <c r="CR391" s="51"/>
      <c r="CS391" s="26"/>
      <c r="CT391" s="1"/>
      <c r="CU391" s="27"/>
      <c r="CV391" s="130" t="s">
        <v>171</v>
      </c>
      <c r="CW391" s="319" t="s">
        <v>137</v>
      </c>
      <c r="CX391" s="319"/>
      <c r="CY391" s="173">
        <f t="shared" si="1146"/>
        <v>0</v>
      </c>
      <c r="CZ391" s="173">
        <f t="shared" si="1147"/>
        <v>0</v>
      </c>
      <c r="DA391" s="173">
        <f t="shared" si="1148"/>
        <v>0</v>
      </c>
      <c r="DB391" s="143"/>
      <c r="DC391" s="308" t="s">
        <v>139</v>
      </c>
      <c r="DD391" s="308"/>
      <c r="DE391" s="48">
        <f>+DE384</f>
        <v>0</v>
      </c>
      <c r="DF391" s="48">
        <f t="shared" ref="DF391:DG391" si="1170">+DF384</f>
        <v>0</v>
      </c>
      <c r="DG391" s="48">
        <f t="shared" si="1170"/>
        <v>0</v>
      </c>
      <c r="DH391" s="42"/>
      <c r="DI391" s="77"/>
      <c r="DJ391" s="1"/>
      <c r="DK391" s="27"/>
      <c r="DL391" s="130" t="s">
        <v>171</v>
      </c>
      <c r="DM391" s="319" t="s">
        <v>137</v>
      </c>
      <c r="DN391" s="319"/>
      <c r="DO391" s="54">
        <f t="shared" si="1135"/>
        <v>0</v>
      </c>
      <c r="DP391" s="54">
        <f t="shared" si="1136"/>
        <v>0</v>
      </c>
      <c r="DQ391" s="54">
        <f t="shared" si="1137"/>
        <v>0</v>
      </c>
      <c r="DR391" s="54">
        <f t="shared" si="1138"/>
        <v>0</v>
      </c>
      <c r="DS391" s="143"/>
      <c r="DT391" s="308"/>
      <c r="DU391" s="308"/>
      <c r="DV391" s="54"/>
      <c r="DW391" s="54"/>
      <c r="DX391" s="54"/>
      <c r="DY391" s="54"/>
      <c r="DZ391" s="42"/>
      <c r="EA391" s="77"/>
      <c r="EB391" s="1"/>
      <c r="EC391" s="27"/>
      <c r="ED391" s="130" t="s">
        <v>77</v>
      </c>
      <c r="EE391" s="1"/>
      <c r="EF391" s="4" t="s">
        <v>15</v>
      </c>
      <c r="EG391" s="54">
        <f>+CO376</f>
        <v>0</v>
      </c>
      <c r="EH391" s="54">
        <f t="shared" si="1162"/>
        <v>0</v>
      </c>
      <c r="EI391" s="163" t="s">
        <v>1</v>
      </c>
      <c r="EJ391" s="200"/>
      <c r="EK391" s="9" t="s">
        <v>212</v>
      </c>
      <c r="EL391" s="54">
        <f>+DV387</f>
        <v>0</v>
      </c>
      <c r="EM391" s="54">
        <f>+DX387</f>
        <v>0</v>
      </c>
      <c r="EN391" s="42"/>
      <c r="EO391" s="26"/>
      <c r="EP391" s="1"/>
      <c r="EQ391" s="27"/>
      <c r="ER391" s="130" t="s">
        <v>77</v>
      </c>
      <c r="ES391" s="1"/>
      <c r="ET391" s="4" t="s">
        <v>15</v>
      </c>
      <c r="EU391" s="54">
        <f t="shared" si="1164"/>
        <v>0</v>
      </c>
      <c r="EV391" s="54">
        <f t="shared" si="1165"/>
        <v>0</v>
      </c>
      <c r="EW391" s="163" t="s">
        <v>1</v>
      </c>
      <c r="EX391" s="200"/>
      <c r="EY391" s="9" t="s">
        <v>212</v>
      </c>
      <c r="EZ391" s="54">
        <f t="shared" ref="EZ391:FA393" si="1171">+BZ418</f>
        <v>0</v>
      </c>
      <c r="FA391" s="54">
        <f t="shared" si="1171"/>
        <v>0</v>
      </c>
      <c r="FB391" s="42"/>
      <c r="FC391" s="26"/>
      <c r="FD391" s="26"/>
      <c r="FE391" s="1"/>
      <c r="FF391" s="27"/>
      <c r="FG391" s="130" t="s">
        <v>189</v>
      </c>
      <c r="FH391" s="319" t="s">
        <v>145</v>
      </c>
      <c r="FI391" s="319"/>
      <c r="FJ391" s="173">
        <f t="shared" ref="FJ391:FJ392" si="1172">+DE398-DF398</f>
        <v>0</v>
      </c>
      <c r="FK391" s="179"/>
      <c r="FL391" s="179"/>
      <c r="FM391" s="68">
        <v>0</v>
      </c>
      <c r="FN391" s="62">
        <f>SUM(FJ391:FM391)</f>
        <v>0</v>
      </c>
      <c r="FO391" s="58"/>
      <c r="FP391" s="26"/>
      <c r="FQ391" s="1"/>
      <c r="FR391" s="1"/>
    </row>
    <row r="392" spans="2:174" ht="13.9" customHeight="1" x14ac:dyDescent="0.2">
      <c r="B392" s="33"/>
      <c r="C392" s="126">
        <v>4390</v>
      </c>
      <c r="D392" s="234" t="s">
        <v>439</v>
      </c>
      <c r="E392" s="234"/>
      <c r="F392" s="215">
        <v>0</v>
      </c>
      <c r="G392" s="215">
        <v>0</v>
      </c>
      <c r="H392" s="215">
        <v>0</v>
      </c>
      <c r="I392" s="215"/>
      <c r="J392" s="215"/>
      <c r="K392" s="215"/>
      <c r="L392" s="215"/>
      <c r="M392" s="215"/>
      <c r="N392" s="215"/>
      <c r="O392" s="215"/>
      <c r="P392" s="215"/>
      <c r="Q392" s="215"/>
      <c r="R392" s="215"/>
      <c r="S392" s="215"/>
      <c r="T392" s="215"/>
      <c r="U392" s="215"/>
      <c r="V392" s="215"/>
      <c r="W392" s="215"/>
      <c r="X392" s="216">
        <f t="shared" si="1080"/>
        <v>0</v>
      </c>
      <c r="Y392" s="224">
        <f t="shared" si="1081"/>
        <v>0</v>
      </c>
      <c r="Z392" s="226">
        <f t="shared" si="1082"/>
        <v>0</v>
      </c>
      <c r="AA392" s="26"/>
      <c r="AC392" s="27"/>
      <c r="AD392" s="130">
        <v>1290</v>
      </c>
      <c r="AE392" s="223" t="s">
        <v>485</v>
      </c>
      <c r="AF392" s="223"/>
      <c r="AG392" s="224">
        <v>0</v>
      </c>
      <c r="AH392" s="224">
        <v>0</v>
      </c>
      <c r="AI392" s="224">
        <v>0</v>
      </c>
      <c r="AJ392" s="215"/>
      <c r="AK392" s="215"/>
      <c r="AL392" s="215"/>
      <c r="AM392" s="215"/>
      <c r="AN392" s="215"/>
      <c r="AO392" s="215"/>
      <c r="AP392" s="215"/>
      <c r="AQ392" s="215"/>
      <c r="AR392" s="215"/>
      <c r="AS392" s="215"/>
      <c r="AT392" s="215"/>
      <c r="AU392" s="215"/>
      <c r="AV392" s="215"/>
      <c r="AW392" s="215"/>
      <c r="AX392" s="215"/>
      <c r="AY392" s="216">
        <f t="shared" si="1085"/>
        <v>0</v>
      </c>
      <c r="AZ392" s="224">
        <f t="shared" si="1086"/>
        <v>0</v>
      </c>
      <c r="BA392" s="226">
        <f t="shared" si="1087"/>
        <v>0</v>
      </c>
      <c r="BB392" s="100"/>
      <c r="BD392" s="27"/>
      <c r="BE392" s="130">
        <v>5220</v>
      </c>
      <c r="BF392" s="223" t="s">
        <v>446</v>
      </c>
      <c r="BG392" s="223"/>
      <c r="BH392" s="215">
        <v>0</v>
      </c>
      <c r="BI392" s="215">
        <v>0</v>
      </c>
      <c r="BJ392" s="215">
        <v>0</v>
      </c>
      <c r="BK392" s="215"/>
      <c r="BL392" s="215"/>
      <c r="BM392" s="215"/>
      <c r="BN392" s="215"/>
      <c r="BO392" s="215"/>
      <c r="BP392" s="215"/>
      <c r="BQ392" s="215"/>
      <c r="BR392" s="215"/>
      <c r="BS392" s="215"/>
      <c r="BT392" s="215"/>
      <c r="BU392" s="215"/>
      <c r="BV392" s="215"/>
      <c r="BW392" s="215"/>
      <c r="BX392" s="215"/>
      <c r="BY392" s="215"/>
      <c r="BZ392" s="216">
        <f t="shared" si="1088"/>
        <v>0</v>
      </c>
      <c r="CA392" s="224">
        <f t="shared" si="1089"/>
        <v>0</v>
      </c>
      <c r="CB392" s="226">
        <f t="shared" si="1090"/>
        <v>0</v>
      </c>
      <c r="CC392" s="100"/>
      <c r="CE392" s="33"/>
      <c r="CF392" s="126" t="s">
        <v>74</v>
      </c>
      <c r="CG392" s="319" t="s">
        <v>40</v>
      </c>
      <c r="CH392" s="319"/>
      <c r="CI392" s="54">
        <f t="shared" si="1157"/>
        <v>0</v>
      </c>
      <c r="CJ392" s="54">
        <f t="shared" si="1157"/>
        <v>0</v>
      </c>
      <c r="CK392" s="54">
        <f t="shared" si="1157"/>
        <v>0</v>
      </c>
      <c r="CL392" s="143" t="s">
        <v>88</v>
      </c>
      <c r="CM392" s="319" t="s">
        <v>41</v>
      </c>
      <c r="CN392" s="319"/>
      <c r="CO392" s="54">
        <f t="shared" si="1167"/>
        <v>0</v>
      </c>
      <c r="CP392" s="54">
        <f t="shared" si="1167"/>
        <v>0</v>
      </c>
      <c r="CQ392" s="54">
        <f t="shared" si="1167"/>
        <v>0</v>
      </c>
      <c r="CR392" s="51"/>
      <c r="CS392" s="26"/>
      <c r="CT392" s="1"/>
      <c r="CU392" s="27"/>
      <c r="CV392" s="130" t="s">
        <v>172</v>
      </c>
      <c r="CW392" s="319" t="s">
        <v>138</v>
      </c>
      <c r="CX392" s="319"/>
      <c r="CY392" s="173">
        <f t="shared" si="1146"/>
        <v>0</v>
      </c>
      <c r="CZ392" s="173">
        <f t="shared" si="1147"/>
        <v>0</v>
      </c>
      <c r="DA392" s="173">
        <f t="shared" si="1148"/>
        <v>0</v>
      </c>
      <c r="DB392" s="143"/>
      <c r="DC392" s="1"/>
      <c r="DD392" s="1"/>
      <c r="DE392" s="1"/>
      <c r="DF392" s="1"/>
      <c r="DG392" s="1"/>
      <c r="DH392" s="42"/>
      <c r="DI392" s="77"/>
      <c r="DJ392" s="1"/>
      <c r="DK392" s="27"/>
      <c r="DL392" s="130" t="s">
        <v>172</v>
      </c>
      <c r="DM392" s="319" t="s">
        <v>138</v>
      </c>
      <c r="DN392" s="319"/>
      <c r="DO392" s="54">
        <f t="shared" si="1135"/>
        <v>0</v>
      </c>
      <c r="DP392" s="54">
        <f t="shared" si="1136"/>
        <v>0</v>
      </c>
      <c r="DQ392" s="54">
        <f t="shared" si="1137"/>
        <v>0</v>
      </c>
      <c r="DR392" s="54">
        <f t="shared" si="1138"/>
        <v>0</v>
      </c>
      <c r="DS392" s="143"/>
      <c r="DT392" s="202"/>
      <c r="DU392" s="202"/>
      <c r="DV392" s="54"/>
      <c r="DW392" s="54"/>
      <c r="DX392" s="54"/>
      <c r="DY392" s="54"/>
      <c r="DZ392" s="42"/>
      <c r="EA392" s="77"/>
      <c r="EB392" s="1"/>
      <c r="EC392" s="27"/>
      <c r="ED392" s="130" t="s">
        <v>78</v>
      </c>
      <c r="EE392" s="1"/>
      <c r="EF392" s="4" t="s">
        <v>20</v>
      </c>
      <c r="EG392" s="173">
        <f t="shared" ref="EG392:EH400" si="1173">+CO379</f>
        <v>0</v>
      </c>
      <c r="EH392" s="173">
        <f t="shared" si="1173"/>
        <v>0</v>
      </c>
      <c r="EI392" s="160"/>
      <c r="EJ392" s="200"/>
      <c r="EK392" s="9" t="s">
        <v>213</v>
      </c>
      <c r="EL392" s="54">
        <v>0</v>
      </c>
      <c r="EM392" s="54">
        <v>0</v>
      </c>
      <c r="EN392" s="42"/>
      <c r="EO392" s="26"/>
      <c r="EP392" s="1"/>
      <c r="EQ392" s="27"/>
      <c r="ER392" s="130" t="s">
        <v>78</v>
      </c>
      <c r="ES392" s="1"/>
      <c r="ET392" s="4" t="s">
        <v>20</v>
      </c>
      <c r="EU392" s="54">
        <f t="shared" si="1164"/>
        <v>0</v>
      </c>
      <c r="EV392" s="54">
        <f t="shared" si="1165"/>
        <v>0</v>
      </c>
      <c r="EW392" s="160"/>
      <c r="EX392" s="200"/>
      <c r="EY392" s="9" t="s">
        <v>213</v>
      </c>
      <c r="EZ392" s="54">
        <f t="shared" si="1171"/>
        <v>0</v>
      </c>
      <c r="FA392" s="54">
        <f t="shared" si="1171"/>
        <v>0</v>
      </c>
      <c r="FB392" s="42"/>
      <c r="FC392" s="26"/>
      <c r="FD392" s="26"/>
      <c r="FE392" s="1"/>
      <c r="FF392" s="27"/>
      <c r="FG392" s="130" t="s">
        <v>190</v>
      </c>
      <c r="FH392" s="319" t="s">
        <v>234</v>
      </c>
      <c r="FI392" s="319"/>
      <c r="FJ392" s="173">
        <f t="shared" si="1172"/>
        <v>0</v>
      </c>
      <c r="FK392" s="179"/>
      <c r="FL392" s="179"/>
      <c r="FM392" s="68">
        <v>0</v>
      </c>
      <c r="FN392" s="62">
        <f>SUM(FJ392:FM392)</f>
        <v>0</v>
      </c>
      <c r="FO392" s="58"/>
      <c r="FP392" s="26"/>
      <c r="FQ392" s="1"/>
      <c r="FR392" s="1"/>
    </row>
    <row r="393" spans="2:174" ht="13.9" customHeight="1" x14ac:dyDescent="0.2">
      <c r="B393" s="33"/>
      <c r="C393" s="127">
        <v>5000</v>
      </c>
      <c r="D393" s="233" t="s">
        <v>7</v>
      </c>
      <c r="E393" s="233"/>
      <c r="F393" s="220">
        <f>+F394+F398+F408+F412+F418+F425</f>
        <v>0</v>
      </c>
      <c r="G393" s="220">
        <f t="shared" ref="G393" si="1174">+G394+G398+G408+G412+G418+G425</f>
        <v>0</v>
      </c>
      <c r="H393" s="220">
        <f t="shared" ref="H393" si="1175">+H394+H398+H408+H412+H418+H425</f>
        <v>0</v>
      </c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1">
        <f t="shared" si="1080"/>
        <v>0</v>
      </c>
      <c r="Y393" s="210">
        <f t="shared" si="1081"/>
        <v>0</v>
      </c>
      <c r="Z393" s="212">
        <f t="shared" si="1082"/>
        <v>0</v>
      </c>
      <c r="AA393" s="26"/>
      <c r="AC393" s="27"/>
      <c r="AD393" s="131">
        <v>2000</v>
      </c>
      <c r="AE393" s="232" t="s">
        <v>103</v>
      </c>
      <c r="AF393" s="232"/>
      <c r="AG393" s="220">
        <f>+AG394+AG403</f>
        <v>0</v>
      </c>
      <c r="AH393" s="220">
        <f t="shared" ref="AH393" si="1176">+AH394+AH403</f>
        <v>0</v>
      </c>
      <c r="AI393" s="220">
        <f t="shared" ref="AI393" si="1177">+AI394+AI403</f>
        <v>0</v>
      </c>
      <c r="AJ393" s="220"/>
      <c r="AK393" s="220"/>
      <c r="AL393" s="220"/>
      <c r="AM393" s="220"/>
      <c r="AN393" s="220"/>
      <c r="AO393" s="220"/>
      <c r="AP393" s="220"/>
      <c r="AQ393" s="220"/>
      <c r="AR393" s="220"/>
      <c r="AS393" s="220"/>
      <c r="AT393" s="220"/>
      <c r="AU393" s="220"/>
      <c r="AV393" s="220"/>
      <c r="AW393" s="220"/>
      <c r="AX393" s="220"/>
      <c r="AY393" s="221">
        <f t="shared" si="1085"/>
        <v>0</v>
      </c>
      <c r="AZ393" s="210">
        <f t="shared" si="1086"/>
        <v>0</v>
      </c>
      <c r="BA393" s="212">
        <f t="shared" si="1087"/>
        <v>0</v>
      </c>
      <c r="BB393" s="100"/>
      <c r="BD393" s="27"/>
      <c r="BE393" s="130">
        <v>5230</v>
      </c>
      <c r="BF393" s="223" t="s">
        <v>447</v>
      </c>
      <c r="BG393" s="223"/>
      <c r="BH393" s="215">
        <v>0</v>
      </c>
      <c r="BI393" s="215">
        <v>0</v>
      </c>
      <c r="BJ393" s="215">
        <v>0</v>
      </c>
      <c r="BK393" s="215"/>
      <c r="BL393" s="215"/>
      <c r="BM393" s="215"/>
      <c r="BN393" s="215"/>
      <c r="BO393" s="215"/>
      <c r="BP393" s="215"/>
      <c r="BQ393" s="215"/>
      <c r="BR393" s="215"/>
      <c r="BS393" s="215"/>
      <c r="BT393" s="215"/>
      <c r="BU393" s="215"/>
      <c r="BV393" s="215"/>
      <c r="BW393" s="215"/>
      <c r="BX393" s="215"/>
      <c r="BY393" s="215"/>
      <c r="BZ393" s="216">
        <f t="shared" si="1088"/>
        <v>0</v>
      </c>
      <c r="CA393" s="224">
        <f t="shared" si="1089"/>
        <v>0</v>
      </c>
      <c r="CB393" s="226">
        <f t="shared" si="1090"/>
        <v>0</v>
      </c>
      <c r="CC393" s="100"/>
      <c r="CE393" s="33"/>
      <c r="CF393" s="127"/>
      <c r="CG393" s="195"/>
      <c r="CH393" s="19"/>
      <c r="CI393" s="52"/>
      <c r="CJ393" s="52"/>
      <c r="CK393" s="52"/>
      <c r="CL393" s="143"/>
      <c r="CM393" s="195"/>
      <c r="CN393" s="200"/>
      <c r="CO393" s="66"/>
      <c r="CP393" s="66"/>
      <c r="CQ393" s="66"/>
      <c r="CR393" s="51"/>
      <c r="CS393" s="26"/>
      <c r="CT393" s="1"/>
      <c r="CU393" s="27"/>
      <c r="CV393" s="130" t="s">
        <v>173</v>
      </c>
      <c r="CW393" s="319" t="s">
        <v>140</v>
      </c>
      <c r="CX393" s="319"/>
      <c r="CY393" s="173">
        <f t="shared" si="1146"/>
        <v>0</v>
      </c>
      <c r="CZ393" s="173">
        <f t="shared" si="1147"/>
        <v>0</v>
      </c>
      <c r="DA393" s="173">
        <f t="shared" si="1148"/>
        <v>0</v>
      </c>
      <c r="DB393" s="143"/>
      <c r="DC393" s="308" t="s">
        <v>141</v>
      </c>
      <c r="DD393" s="308"/>
      <c r="DE393" s="48">
        <f>+DE372</f>
        <v>0</v>
      </c>
      <c r="DF393" s="48">
        <f t="shared" ref="DF393:DG393" si="1178">+DF372</f>
        <v>0</v>
      </c>
      <c r="DG393" s="48">
        <f t="shared" si="1178"/>
        <v>0</v>
      </c>
      <c r="DH393" s="42"/>
      <c r="DI393" s="77"/>
      <c r="DJ393" s="1"/>
      <c r="DK393" s="27"/>
      <c r="DL393" s="130" t="s">
        <v>173</v>
      </c>
      <c r="DM393" s="319" t="s">
        <v>140</v>
      </c>
      <c r="DN393" s="319"/>
      <c r="DO393" s="54">
        <f t="shared" si="1135"/>
        <v>0</v>
      </c>
      <c r="DP393" s="54">
        <f t="shared" si="1136"/>
        <v>0</v>
      </c>
      <c r="DQ393" s="54">
        <f t="shared" si="1137"/>
        <v>0</v>
      </c>
      <c r="DR393" s="54">
        <f t="shared" si="1138"/>
        <v>0</v>
      </c>
      <c r="DS393" s="143"/>
      <c r="DT393" s="308"/>
      <c r="DU393" s="308"/>
      <c r="DV393" s="54"/>
      <c r="DW393" s="54"/>
      <c r="DX393" s="54"/>
      <c r="DY393" s="54"/>
      <c r="DZ393" s="42"/>
      <c r="EA393" s="77"/>
      <c r="EB393" s="1"/>
      <c r="EC393" s="27"/>
      <c r="ED393" s="130" t="s">
        <v>79</v>
      </c>
      <c r="EE393" s="1"/>
      <c r="EF393" s="4" t="s">
        <v>215</v>
      </c>
      <c r="EG393" s="54">
        <f t="shared" si="1173"/>
        <v>0</v>
      </c>
      <c r="EH393" s="54">
        <f t="shared" si="1173"/>
        <v>0</v>
      </c>
      <c r="EI393" s="160"/>
      <c r="EJ393" s="1"/>
      <c r="EK393" s="9" t="s">
        <v>214</v>
      </c>
      <c r="EL393" s="54">
        <f>+DO375+DO376+DO377+DO378+DO379+DO380+DO386+DO390+DO391+DO392+DO393+DV374+DV375+DV376+DV377+DV378+DV379+DV380+DV381+DV385+DV386+DV388+DV389+DV390+DV398+DV399+DV404+DV405+DV406+DV409+DV410+DV403-CO401-CO414+DV402-DW402</f>
        <v>0</v>
      </c>
      <c r="EM393" s="54">
        <f>+DQ375+DQ376+DQ377+DQ378+DQ379+DQ380+DQ386+DQ390+DQ391+DQ392+DQ393+DX374+DX375+DX376+DX377+DX378+DX379+DX380+DX381+DX385+DX386+DX388+DX389+DX390+DX398+DX399+DX404+DX405+DX406+DX409+DX410+DX403-CP401-CP414+DX402-DY402</f>
        <v>0</v>
      </c>
      <c r="EN393" s="42"/>
      <c r="EO393" s="26"/>
      <c r="EP393" s="1"/>
      <c r="EQ393" s="27"/>
      <c r="ER393" s="130" t="s">
        <v>79</v>
      </c>
      <c r="ES393" s="1"/>
      <c r="ET393" s="4" t="s">
        <v>215</v>
      </c>
      <c r="EU393" s="54">
        <f t="shared" si="1164"/>
        <v>0</v>
      </c>
      <c r="EV393" s="54">
        <f t="shared" si="1165"/>
        <v>0</v>
      </c>
      <c r="EW393" s="160"/>
      <c r="EX393" s="1"/>
      <c r="EY393" s="9" t="s">
        <v>214</v>
      </c>
      <c r="EZ393" s="54">
        <f t="shared" si="1171"/>
        <v>0</v>
      </c>
      <c r="FA393" s="54">
        <f t="shared" si="1171"/>
        <v>0</v>
      </c>
      <c r="FB393" s="42"/>
      <c r="FC393" s="26"/>
      <c r="FD393" s="26"/>
      <c r="FE393" s="1"/>
      <c r="FF393" s="27"/>
      <c r="FG393" s="130"/>
      <c r="FH393" s="196"/>
      <c r="FI393" s="56"/>
      <c r="FJ393" s="177"/>
      <c r="FK393" s="177"/>
      <c r="FL393" s="177"/>
      <c r="FM393" s="62"/>
      <c r="FN393" s="62"/>
      <c r="FO393" s="58"/>
      <c r="FP393" s="26"/>
      <c r="FQ393" s="1"/>
      <c r="FR393" s="1"/>
    </row>
    <row r="394" spans="2:174" ht="13.9" customHeight="1" x14ac:dyDescent="0.2">
      <c r="B394" s="33"/>
      <c r="C394" s="127">
        <v>5100</v>
      </c>
      <c r="D394" s="233" t="s">
        <v>440</v>
      </c>
      <c r="E394" s="233"/>
      <c r="F394" s="220">
        <f>SUM(F395:F397)</f>
        <v>0</v>
      </c>
      <c r="G394" s="220">
        <f t="shared" ref="G394" si="1179">SUM(G395:G397)</f>
        <v>0</v>
      </c>
      <c r="H394" s="220">
        <f t="shared" ref="H394" si="1180">SUM(H395:H397)</f>
        <v>0</v>
      </c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1">
        <f t="shared" si="1080"/>
        <v>0</v>
      </c>
      <c r="Y394" s="210">
        <f t="shared" si="1081"/>
        <v>0</v>
      </c>
      <c r="Z394" s="212">
        <f t="shared" si="1082"/>
        <v>0</v>
      </c>
      <c r="AA394" s="26"/>
      <c r="AC394" s="27"/>
      <c r="AD394" s="131">
        <v>2100</v>
      </c>
      <c r="AE394" s="232" t="s">
        <v>486</v>
      </c>
      <c r="AF394" s="232"/>
      <c r="AG394" s="220">
        <f>SUM(AG395:AG402)</f>
        <v>0</v>
      </c>
      <c r="AH394" s="220">
        <f t="shared" ref="AH394" si="1181">SUM(AH395:AH402)</f>
        <v>0</v>
      </c>
      <c r="AI394" s="220">
        <f t="shared" ref="AI394" si="1182">SUM(AI395:AI402)</f>
        <v>0</v>
      </c>
      <c r="AJ394" s="220"/>
      <c r="AK394" s="220"/>
      <c r="AL394" s="220"/>
      <c r="AM394" s="220"/>
      <c r="AN394" s="220"/>
      <c r="AO394" s="220"/>
      <c r="AP394" s="220"/>
      <c r="AQ394" s="220"/>
      <c r="AR394" s="220"/>
      <c r="AS394" s="220"/>
      <c r="AT394" s="220"/>
      <c r="AU394" s="220"/>
      <c r="AV394" s="220"/>
      <c r="AW394" s="220"/>
      <c r="AX394" s="220"/>
      <c r="AY394" s="221">
        <f t="shared" si="1085"/>
        <v>0</v>
      </c>
      <c r="AZ394" s="210">
        <f t="shared" si="1086"/>
        <v>0</v>
      </c>
      <c r="BA394" s="212">
        <f t="shared" si="1087"/>
        <v>0</v>
      </c>
      <c r="BB394" s="100"/>
      <c r="BD394" s="27"/>
      <c r="BE394" s="130">
        <v>5240</v>
      </c>
      <c r="BF394" s="223" t="s">
        <v>448</v>
      </c>
      <c r="BG394" s="223"/>
      <c r="BH394" s="215">
        <v>0</v>
      </c>
      <c r="BI394" s="215">
        <v>0</v>
      </c>
      <c r="BJ394" s="215">
        <v>0</v>
      </c>
      <c r="BK394" s="215"/>
      <c r="BL394" s="215"/>
      <c r="BM394" s="215"/>
      <c r="BN394" s="215"/>
      <c r="BO394" s="215"/>
      <c r="BP394" s="215"/>
      <c r="BQ394" s="215"/>
      <c r="BR394" s="215"/>
      <c r="BS394" s="215"/>
      <c r="BT394" s="215"/>
      <c r="BU394" s="215"/>
      <c r="BV394" s="215"/>
      <c r="BW394" s="215"/>
      <c r="BX394" s="215"/>
      <c r="BY394" s="215"/>
      <c r="BZ394" s="216">
        <f t="shared" si="1088"/>
        <v>0</v>
      </c>
      <c r="CA394" s="224">
        <f t="shared" si="1089"/>
        <v>0</v>
      </c>
      <c r="CB394" s="226">
        <f t="shared" si="1090"/>
        <v>0</v>
      </c>
      <c r="CC394" s="100"/>
      <c r="CE394" s="33"/>
      <c r="CF394" s="139"/>
      <c r="CG394" s="308"/>
      <c r="CH394" s="308"/>
      <c r="CI394" s="1"/>
      <c r="CJ394" s="1"/>
      <c r="CK394" s="1"/>
      <c r="CL394" s="144"/>
      <c r="CM394" s="325" t="s">
        <v>43</v>
      </c>
      <c r="CN394" s="325"/>
      <c r="CO394" s="50">
        <f>SUM(CO395:CO399)</f>
        <v>0</v>
      </c>
      <c r="CP394" s="50">
        <f t="shared" ref="CP394" si="1183">SUM(CP395:CP399)</f>
        <v>0</v>
      </c>
      <c r="CQ394" s="50">
        <f t="shared" ref="CQ394" si="1184">SUM(CQ395:CQ399)</f>
        <v>0</v>
      </c>
      <c r="CR394" s="51"/>
      <c r="CS394" s="26"/>
      <c r="CT394" s="1"/>
      <c r="CU394" s="27"/>
      <c r="CV394" s="130"/>
      <c r="CW394" s="308" t="s">
        <v>142</v>
      </c>
      <c r="CX394" s="308"/>
      <c r="CY394" s="48">
        <f>+CY384</f>
        <v>0</v>
      </c>
      <c r="CZ394" s="48">
        <f t="shared" ref="CZ394:DA394" si="1185">+CZ384</f>
        <v>0</v>
      </c>
      <c r="DA394" s="48">
        <f t="shared" si="1185"/>
        <v>0</v>
      </c>
      <c r="DB394" s="149"/>
      <c r="DC394" s="325"/>
      <c r="DD394" s="325"/>
      <c r="DE394" s="50"/>
      <c r="DF394" s="50"/>
      <c r="DG394" s="50"/>
      <c r="DH394" s="42"/>
      <c r="DI394" s="77"/>
      <c r="DJ394" s="1"/>
      <c r="DK394" s="27"/>
      <c r="DL394" s="130"/>
      <c r="DM394" s="308"/>
      <c r="DN394" s="308"/>
      <c r="DO394" s="48"/>
      <c r="DP394" s="48"/>
      <c r="DQ394" s="48"/>
      <c r="DR394" s="48"/>
      <c r="DS394" s="149"/>
      <c r="DT394" s="325"/>
      <c r="DU394" s="325"/>
      <c r="DV394" s="54"/>
      <c r="DW394" s="54"/>
      <c r="DX394" s="54"/>
      <c r="DY394" s="54"/>
      <c r="DZ394" s="42"/>
      <c r="EA394" s="77"/>
      <c r="EB394" s="1"/>
      <c r="EC394" s="27"/>
      <c r="ED394" s="130" t="s">
        <v>80</v>
      </c>
      <c r="EE394" s="1"/>
      <c r="EF394" s="4" t="s">
        <v>216</v>
      </c>
      <c r="EG394" s="54">
        <f t="shared" si="1173"/>
        <v>0</v>
      </c>
      <c r="EH394" s="54">
        <f t="shared" si="1173"/>
        <v>0</v>
      </c>
      <c r="EI394" s="160"/>
      <c r="EJ394" s="1"/>
      <c r="EK394" s="8"/>
      <c r="EL394" s="7"/>
      <c r="EM394" s="7"/>
      <c r="EN394" s="42"/>
      <c r="EO394" s="26"/>
      <c r="EP394" s="1"/>
      <c r="EQ394" s="27"/>
      <c r="ER394" s="130" t="s">
        <v>80</v>
      </c>
      <c r="ES394" s="1"/>
      <c r="ET394" s="4" t="s">
        <v>216</v>
      </c>
      <c r="EU394" s="54">
        <f t="shared" si="1164"/>
        <v>0</v>
      </c>
      <c r="EV394" s="54">
        <f t="shared" si="1165"/>
        <v>0</v>
      </c>
      <c r="EW394" s="160"/>
      <c r="EX394" s="1"/>
      <c r="EY394" s="8"/>
      <c r="EZ394" s="7"/>
      <c r="FA394" s="7"/>
      <c r="FB394" s="42"/>
      <c r="FC394" s="26"/>
      <c r="FD394" s="26"/>
      <c r="FE394" s="1"/>
      <c r="FF394" s="27"/>
      <c r="FG394" s="130"/>
      <c r="FH394" s="322" t="s">
        <v>235</v>
      </c>
      <c r="FI394" s="322"/>
      <c r="FJ394" s="178"/>
      <c r="FK394" s="178"/>
      <c r="FL394" s="178">
        <f>SUM(FL395:FL398)+FL374</f>
        <v>0</v>
      </c>
      <c r="FM394" s="67">
        <f>SUM(FM395:FM398)</f>
        <v>0</v>
      </c>
      <c r="FN394" s="67">
        <f>SUM(FJ394:FM394)</f>
        <v>0</v>
      </c>
      <c r="FO394" s="58"/>
      <c r="FP394" s="26"/>
      <c r="FQ394" s="1"/>
      <c r="FR394" s="1"/>
    </row>
    <row r="395" spans="2:174" ht="13.9" customHeight="1" x14ac:dyDescent="0.2">
      <c r="B395" s="33"/>
      <c r="C395" s="126">
        <v>5110</v>
      </c>
      <c r="D395" s="234" t="s">
        <v>441</v>
      </c>
      <c r="E395" s="234"/>
      <c r="F395" s="215">
        <v>0</v>
      </c>
      <c r="G395" s="215">
        <v>0</v>
      </c>
      <c r="H395" s="215">
        <v>0</v>
      </c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16">
        <f t="shared" si="1080"/>
        <v>0</v>
      </c>
      <c r="Y395" s="224">
        <f t="shared" si="1081"/>
        <v>0</v>
      </c>
      <c r="Z395" s="226">
        <f t="shared" si="1082"/>
        <v>0</v>
      </c>
      <c r="AA395" s="26"/>
      <c r="AC395" s="27"/>
      <c r="AD395" s="130">
        <v>2110</v>
      </c>
      <c r="AE395" s="223" t="s">
        <v>487</v>
      </c>
      <c r="AF395" s="223"/>
      <c r="AG395" s="245">
        <v>0</v>
      </c>
      <c r="AH395" s="245">
        <v>0</v>
      </c>
      <c r="AI395" s="245">
        <v>0</v>
      </c>
      <c r="AJ395" s="245"/>
      <c r="AK395" s="245"/>
      <c r="AL395" s="245"/>
      <c r="AM395" s="223"/>
      <c r="AN395" s="223"/>
      <c r="AO395" s="223"/>
      <c r="AP395" s="223"/>
      <c r="AQ395" s="223"/>
      <c r="AR395" s="223"/>
      <c r="AS395" s="223"/>
      <c r="AT395" s="223"/>
      <c r="AU395" s="223"/>
      <c r="AV395" s="223"/>
      <c r="AW395" s="223"/>
      <c r="AX395" s="223"/>
      <c r="AY395" s="216">
        <f t="shared" si="1085"/>
        <v>0</v>
      </c>
      <c r="AZ395" s="224">
        <f t="shared" si="1086"/>
        <v>0</v>
      </c>
      <c r="BA395" s="226">
        <f t="shared" si="1087"/>
        <v>0</v>
      </c>
      <c r="BB395" s="100"/>
      <c r="BD395" s="27"/>
      <c r="BE395" s="130">
        <v>5250</v>
      </c>
      <c r="BF395" s="223" t="s">
        <v>449</v>
      </c>
      <c r="BG395" s="223"/>
      <c r="BH395" s="215">
        <v>0</v>
      </c>
      <c r="BI395" s="215">
        <v>0</v>
      </c>
      <c r="BJ395" s="215">
        <v>0</v>
      </c>
      <c r="BK395" s="245"/>
      <c r="BL395" s="245"/>
      <c r="BM395" s="24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16">
        <f t="shared" si="1088"/>
        <v>0</v>
      </c>
      <c r="CA395" s="224">
        <f t="shared" si="1089"/>
        <v>0</v>
      </c>
      <c r="CB395" s="226">
        <f t="shared" si="1090"/>
        <v>0</v>
      </c>
      <c r="CC395" s="100"/>
      <c r="CE395" s="33"/>
      <c r="CF395" s="127"/>
      <c r="CG395" s="308"/>
      <c r="CH395" s="308"/>
      <c r="CI395" s="71"/>
      <c r="CJ395" s="71"/>
      <c r="CK395" s="71"/>
      <c r="CL395" s="143" t="s">
        <v>89</v>
      </c>
      <c r="CM395" s="319" t="s">
        <v>44</v>
      </c>
      <c r="CN395" s="319"/>
      <c r="CO395" s="54">
        <f t="shared" ref="CO395:CQ399" si="1186">+X413</f>
        <v>0</v>
      </c>
      <c r="CP395" s="54">
        <f t="shared" si="1186"/>
        <v>0</v>
      </c>
      <c r="CQ395" s="54">
        <f t="shared" si="1186"/>
        <v>0</v>
      </c>
      <c r="CR395" s="51"/>
      <c r="CS395" s="26"/>
      <c r="CT395" s="1"/>
      <c r="CU395" s="27"/>
      <c r="CV395" s="131"/>
      <c r="CW395" s="1"/>
      <c r="CX395" s="1"/>
      <c r="CY395" s="48"/>
      <c r="CZ395" s="48"/>
      <c r="DA395" s="48"/>
      <c r="DB395" s="143"/>
      <c r="DC395" s="322" t="s">
        <v>143</v>
      </c>
      <c r="DD395" s="322"/>
      <c r="DE395" s="48">
        <f>DE396+DE401+DE408</f>
        <v>0</v>
      </c>
      <c r="DF395" s="48">
        <f t="shared" ref="DF395" si="1187">DF396+DF401+DF408</f>
        <v>0</v>
      </c>
      <c r="DG395" s="48">
        <f t="shared" ref="DG395" si="1188">DG396+DG401+DG408</f>
        <v>0</v>
      </c>
      <c r="DH395" s="42"/>
      <c r="DI395" s="77"/>
      <c r="DJ395" s="1"/>
      <c r="DK395" s="27"/>
      <c r="DL395" s="131"/>
      <c r="DM395" s="202"/>
      <c r="DN395" s="202"/>
      <c r="DO395" s="202"/>
      <c r="DP395" s="202"/>
      <c r="DQ395" s="202"/>
      <c r="DR395" s="202"/>
      <c r="DS395" s="143"/>
      <c r="DT395" s="322" t="s">
        <v>143</v>
      </c>
      <c r="DU395" s="322"/>
      <c r="DV395" s="49">
        <f t="shared" ref="DV395:DV399" si="1189">IF((DE395-DF395)&gt;0,+DE395-DF395,0)</f>
        <v>0</v>
      </c>
      <c r="DW395" s="49">
        <f t="shared" ref="DW395:DW399" si="1190">IF((DE395-DF395)&gt;0,0,-DE395+DF395)</f>
        <v>0</v>
      </c>
      <c r="DX395" s="49">
        <f t="shared" ref="DX395:DX399" si="1191">IF((DF395-DG395)&gt;0,+DF395-DG395,0)</f>
        <v>0</v>
      </c>
      <c r="DY395" s="49">
        <f t="shared" ref="DY395:DY399" si="1192">IF((DF395-DG395)&gt;0,0,-DF395+DG395)</f>
        <v>0</v>
      </c>
      <c r="DZ395" s="42"/>
      <c r="EA395" s="77"/>
      <c r="EB395" s="1"/>
      <c r="EC395" s="27"/>
      <c r="ED395" s="130" t="s">
        <v>81</v>
      </c>
      <c r="EE395" s="1"/>
      <c r="EF395" s="4" t="s">
        <v>25</v>
      </c>
      <c r="EG395" s="54">
        <f t="shared" si="1173"/>
        <v>0</v>
      </c>
      <c r="EH395" s="54">
        <f t="shared" si="1173"/>
        <v>0</v>
      </c>
      <c r="EI395" s="160"/>
      <c r="EJ395" s="279" t="s">
        <v>199</v>
      </c>
      <c r="EK395" s="279"/>
      <c r="EL395" s="50">
        <f>EL396+EL399</f>
        <v>0</v>
      </c>
      <c r="EM395" s="50">
        <f t="shared" ref="EM395" si="1193">EM396+EM399</f>
        <v>0</v>
      </c>
      <c r="EN395" s="42"/>
      <c r="EO395" s="26"/>
      <c r="EP395" s="1"/>
      <c r="EQ395" s="27"/>
      <c r="ER395" s="130" t="s">
        <v>81</v>
      </c>
      <c r="ES395" s="1"/>
      <c r="ET395" s="4" t="s">
        <v>25</v>
      </c>
      <c r="EU395" s="54">
        <f t="shared" si="1164"/>
        <v>0</v>
      </c>
      <c r="EV395" s="54">
        <f t="shared" si="1165"/>
        <v>0</v>
      </c>
      <c r="EW395" s="160"/>
      <c r="EX395" s="279" t="s">
        <v>199</v>
      </c>
      <c r="EY395" s="279"/>
      <c r="EZ395" s="50">
        <f>EZ396+EZ399</f>
        <v>0</v>
      </c>
      <c r="FA395" s="50">
        <f t="shared" ref="FA395" si="1194">FA396+FA399</f>
        <v>0</v>
      </c>
      <c r="FB395" s="42"/>
      <c r="FC395" s="26"/>
      <c r="FD395" s="26"/>
      <c r="FE395" s="1"/>
      <c r="FF395" s="27"/>
      <c r="FG395" s="130" t="s">
        <v>191</v>
      </c>
      <c r="FH395" s="319" t="s">
        <v>236</v>
      </c>
      <c r="FI395" s="319"/>
      <c r="FJ395" s="179"/>
      <c r="FK395" s="179"/>
      <c r="FL395" s="173">
        <f>+DE402-DF402</f>
        <v>0</v>
      </c>
      <c r="FM395" s="68">
        <v>0</v>
      </c>
      <c r="FN395" s="62">
        <f>SUM(FJ395:FM395)</f>
        <v>0</v>
      </c>
      <c r="FO395" s="58"/>
      <c r="FP395" s="26"/>
      <c r="FQ395" s="1"/>
      <c r="FR395" s="1"/>
    </row>
    <row r="396" spans="2:174" ht="13.9" customHeight="1" x14ac:dyDescent="0.2">
      <c r="B396" s="33"/>
      <c r="C396" s="126">
        <v>5120</v>
      </c>
      <c r="D396" s="234" t="s">
        <v>442</v>
      </c>
      <c r="E396" s="234"/>
      <c r="F396" s="215">
        <v>0</v>
      </c>
      <c r="G396" s="215">
        <v>0</v>
      </c>
      <c r="H396" s="215">
        <v>0</v>
      </c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16">
        <f t="shared" si="1080"/>
        <v>0</v>
      </c>
      <c r="Y396" s="224">
        <f t="shared" si="1081"/>
        <v>0</v>
      </c>
      <c r="Z396" s="226">
        <f t="shared" si="1082"/>
        <v>0</v>
      </c>
      <c r="AA396" s="26"/>
      <c r="AC396" s="27"/>
      <c r="AD396" s="130">
        <v>2120</v>
      </c>
      <c r="AE396" s="223" t="s">
        <v>488</v>
      </c>
      <c r="AF396" s="223"/>
      <c r="AG396" s="245">
        <v>0</v>
      </c>
      <c r="AH396" s="245">
        <v>0</v>
      </c>
      <c r="AI396" s="245">
        <v>0</v>
      </c>
      <c r="AJ396" s="238"/>
      <c r="AK396" s="238"/>
      <c r="AL396" s="238"/>
      <c r="AM396" s="224"/>
      <c r="AN396" s="224"/>
      <c r="AO396" s="224"/>
      <c r="AP396" s="224"/>
      <c r="AQ396" s="224"/>
      <c r="AR396" s="224"/>
      <c r="AS396" s="224"/>
      <c r="AT396" s="224"/>
      <c r="AU396" s="224"/>
      <c r="AV396" s="224"/>
      <c r="AW396" s="224"/>
      <c r="AX396" s="224"/>
      <c r="AY396" s="216">
        <f t="shared" si="1085"/>
        <v>0</v>
      </c>
      <c r="AZ396" s="224">
        <f t="shared" si="1086"/>
        <v>0</v>
      </c>
      <c r="BA396" s="226">
        <f t="shared" si="1087"/>
        <v>0</v>
      </c>
      <c r="BB396" s="100"/>
      <c r="BD396" s="27"/>
      <c r="BE396" s="130">
        <v>5260</v>
      </c>
      <c r="BF396" s="223" t="s">
        <v>450</v>
      </c>
      <c r="BG396" s="223"/>
      <c r="BH396" s="215">
        <v>0</v>
      </c>
      <c r="BI396" s="215">
        <v>0</v>
      </c>
      <c r="BJ396" s="215">
        <v>0</v>
      </c>
      <c r="BK396" s="238"/>
      <c r="BL396" s="238"/>
      <c r="BM396" s="238"/>
      <c r="BN396" s="224"/>
      <c r="BO396" s="224"/>
      <c r="BP396" s="224"/>
      <c r="BQ396" s="224"/>
      <c r="BR396" s="224"/>
      <c r="BS396" s="224"/>
      <c r="BT396" s="224"/>
      <c r="BU396" s="224"/>
      <c r="BV396" s="224"/>
      <c r="BW396" s="224"/>
      <c r="BX396" s="224"/>
      <c r="BY396" s="224"/>
      <c r="BZ396" s="216">
        <f t="shared" si="1088"/>
        <v>0</v>
      </c>
      <c r="CA396" s="224">
        <f t="shared" si="1089"/>
        <v>0</v>
      </c>
      <c r="CB396" s="226">
        <f t="shared" si="1090"/>
        <v>0</v>
      </c>
      <c r="CC396" s="100"/>
      <c r="CE396" s="33"/>
      <c r="CF396" s="126"/>
      <c r="CG396" s="200"/>
      <c r="CH396" s="200"/>
      <c r="CI396" s="200"/>
      <c r="CJ396" s="200"/>
      <c r="CK396" s="200"/>
      <c r="CL396" s="143" t="s">
        <v>90</v>
      </c>
      <c r="CM396" s="319" t="s">
        <v>45</v>
      </c>
      <c r="CN396" s="319"/>
      <c r="CO396" s="54">
        <f t="shared" si="1186"/>
        <v>0</v>
      </c>
      <c r="CP396" s="54">
        <f t="shared" si="1186"/>
        <v>0</v>
      </c>
      <c r="CQ396" s="54">
        <f t="shared" si="1186"/>
        <v>0</v>
      </c>
      <c r="CR396" s="51"/>
      <c r="CS396" s="26"/>
      <c r="CT396" s="1"/>
      <c r="CU396" s="27"/>
      <c r="CV396" s="130"/>
      <c r="CW396" s="201"/>
      <c r="CX396" s="195"/>
      <c r="CY396" s="52"/>
      <c r="CZ396" s="52"/>
      <c r="DA396" s="52"/>
      <c r="DB396" s="143"/>
      <c r="DC396" s="308" t="s">
        <v>144</v>
      </c>
      <c r="DD396" s="308"/>
      <c r="DE396" s="48">
        <f>SUM(DE397:DE399)</f>
        <v>0</v>
      </c>
      <c r="DF396" s="48">
        <f t="shared" ref="DF396" si="1195">SUM(DF397:DF399)</f>
        <v>0</v>
      </c>
      <c r="DG396" s="48">
        <f t="shared" ref="DG396" si="1196">SUM(DG397:DG399)</f>
        <v>0</v>
      </c>
      <c r="DH396" s="42"/>
      <c r="DI396" s="77"/>
      <c r="DJ396" s="1"/>
      <c r="DK396" s="27"/>
      <c r="DL396" s="130"/>
      <c r="DM396" s="201"/>
      <c r="DN396" s="195"/>
      <c r="DO396" s="52"/>
      <c r="DP396" s="52"/>
      <c r="DQ396" s="52"/>
      <c r="DR396" s="52"/>
      <c r="DS396" s="143"/>
      <c r="DT396" s="308" t="s">
        <v>144</v>
      </c>
      <c r="DU396" s="308"/>
      <c r="DV396" s="49">
        <f t="shared" si="1189"/>
        <v>0</v>
      </c>
      <c r="DW396" s="49">
        <f t="shared" si="1190"/>
        <v>0</v>
      </c>
      <c r="DX396" s="49">
        <f t="shared" si="1191"/>
        <v>0</v>
      </c>
      <c r="DY396" s="49">
        <f t="shared" si="1192"/>
        <v>0</v>
      </c>
      <c r="DZ396" s="42"/>
      <c r="EA396" s="77"/>
      <c r="EB396" s="1"/>
      <c r="EC396" s="27"/>
      <c r="ED396" s="130" t="s">
        <v>240</v>
      </c>
      <c r="EE396" s="1"/>
      <c r="EF396" s="4" t="s">
        <v>27</v>
      </c>
      <c r="EG396" s="54">
        <f t="shared" si="1173"/>
        <v>0</v>
      </c>
      <c r="EH396" s="54">
        <f t="shared" si="1173"/>
        <v>0</v>
      </c>
      <c r="EI396" s="163" t="s">
        <v>184</v>
      </c>
      <c r="EJ396" s="1"/>
      <c r="EK396" s="9" t="s">
        <v>217</v>
      </c>
      <c r="EL396" s="54">
        <f>+EL397+EL398</f>
        <v>0</v>
      </c>
      <c r="EM396" s="54">
        <f t="shared" ref="EM396" si="1197">+EM397+EM398</f>
        <v>0</v>
      </c>
      <c r="EN396" s="42"/>
      <c r="EO396" s="26"/>
      <c r="EP396" s="1"/>
      <c r="EQ396" s="27"/>
      <c r="ER396" s="130" t="s">
        <v>240</v>
      </c>
      <c r="ES396" s="1"/>
      <c r="ET396" s="4" t="s">
        <v>27</v>
      </c>
      <c r="EU396" s="54">
        <f t="shared" si="1164"/>
        <v>0</v>
      </c>
      <c r="EV396" s="54">
        <f t="shared" si="1165"/>
        <v>0</v>
      </c>
      <c r="EW396" s="163" t="s">
        <v>184</v>
      </c>
      <c r="EX396" s="1"/>
      <c r="EY396" s="9" t="s">
        <v>217</v>
      </c>
      <c r="EZ396" s="54">
        <f>+EZ397+EZ398</f>
        <v>0</v>
      </c>
      <c r="FA396" s="54">
        <f t="shared" ref="FA396" si="1198">+FA397+FA398</f>
        <v>0</v>
      </c>
      <c r="FB396" s="42"/>
      <c r="FC396" s="26"/>
      <c r="FD396" s="26"/>
      <c r="FE396" s="1"/>
      <c r="FF396" s="27"/>
      <c r="FG396" s="130" t="s">
        <v>192</v>
      </c>
      <c r="FH396" s="319" t="s">
        <v>149</v>
      </c>
      <c r="FI396" s="319"/>
      <c r="FJ396" s="179"/>
      <c r="FK396" s="179"/>
      <c r="FL396" s="173">
        <f t="shared" ref="FL396:FL398" si="1199">+DE403-DF403</f>
        <v>0</v>
      </c>
      <c r="FM396" s="68">
        <v>0</v>
      </c>
      <c r="FN396" s="62">
        <f>SUM(FJ396:FM396)</f>
        <v>0</v>
      </c>
      <c r="FO396" s="58"/>
      <c r="FP396" s="26"/>
      <c r="FQ396" s="1"/>
      <c r="FR396" s="1"/>
    </row>
    <row r="397" spans="2:174" ht="13.9" customHeight="1" x14ac:dyDescent="0.2">
      <c r="B397" s="33"/>
      <c r="C397" s="126">
        <v>5130</v>
      </c>
      <c r="D397" s="234" t="s">
        <v>443</v>
      </c>
      <c r="E397" s="234"/>
      <c r="F397" s="215">
        <v>0</v>
      </c>
      <c r="G397" s="215">
        <v>0</v>
      </c>
      <c r="H397" s="215">
        <v>0</v>
      </c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16">
        <f t="shared" si="1080"/>
        <v>0</v>
      </c>
      <c r="Y397" s="224">
        <f t="shared" si="1081"/>
        <v>0</v>
      </c>
      <c r="Z397" s="226">
        <f t="shared" si="1082"/>
        <v>0</v>
      </c>
      <c r="AA397" s="26"/>
      <c r="AC397" s="27"/>
      <c r="AD397" s="130">
        <v>2130</v>
      </c>
      <c r="AE397" s="223" t="s">
        <v>489</v>
      </c>
      <c r="AF397" s="223"/>
      <c r="AG397" s="245">
        <v>0</v>
      </c>
      <c r="AH397" s="245">
        <v>0</v>
      </c>
      <c r="AI397" s="245">
        <v>0</v>
      </c>
      <c r="AJ397" s="245"/>
      <c r="AK397" s="245"/>
      <c r="AL397" s="245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16">
        <f t="shared" si="1085"/>
        <v>0</v>
      </c>
      <c r="AZ397" s="224">
        <f t="shared" si="1086"/>
        <v>0</v>
      </c>
      <c r="BA397" s="226">
        <f t="shared" si="1087"/>
        <v>0</v>
      </c>
      <c r="BB397" s="100"/>
      <c r="BD397" s="27"/>
      <c r="BE397" s="130">
        <v>5270</v>
      </c>
      <c r="BF397" s="223" t="s">
        <v>451</v>
      </c>
      <c r="BG397" s="223"/>
      <c r="BH397" s="215">
        <v>0</v>
      </c>
      <c r="BI397" s="215">
        <v>0</v>
      </c>
      <c r="BJ397" s="215">
        <v>0</v>
      </c>
      <c r="BK397" s="245"/>
      <c r="BL397" s="245"/>
      <c r="BM397" s="24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16">
        <f t="shared" si="1088"/>
        <v>0</v>
      </c>
      <c r="CA397" s="224">
        <f t="shared" si="1089"/>
        <v>0</v>
      </c>
      <c r="CB397" s="226">
        <f t="shared" si="1090"/>
        <v>0</v>
      </c>
      <c r="CC397" s="100"/>
      <c r="CE397" s="33"/>
      <c r="CF397" s="126"/>
      <c r="CG397" s="200"/>
      <c r="CH397" s="200"/>
      <c r="CI397" s="200"/>
      <c r="CJ397" s="200"/>
      <c r="CK397" s="200"/>
      <c r="CL397" s="143" t="s">
        <v>91</v>
      </c>
      <c r="CM397" s="319" t="s">
        <v>46</v>
      </c>
      <c r="CN397" s="319"/>
      <c r="CO397" s="54">
        <f t="shared" si="1186"/>
        <v>0</v>
      </c>
      <c r="CP397" s="54">
        <f t="shared" si="1186"/>
        <v>0</v>
      </c>
      <c r="CQ397" s="54">
        <f t="shared" si="1186"/>
        <v>0</v>
      </c>
      <c r="CR397" s="51"/>
      <c r="CS397" s="26"/>
      <c r="CT397" s="1"/>
      <c r="CU397" s="27"/>
      <c r="CV397" s="130"/>
      <c r="CW397" s="201"/>
      <c r="CX397" s="201"/>
      <c r="CY397" s="52"/>
      <c r="CZ397" s="52"/>
      <c r="DA397" s="52"/>
      <c r="DB397" s="143" t="s">
        <v>188</v>
      </c>
      <c r="DC397" s="319" t="s">
        <v>0</v>
      </c>
      <c r="DD397" s="319"/>
      <c r="DE397" s="173">
        <f t="shared" ref="DE397:DG399" si="1200">+AY412</f>
        <v>0</v>
      </c>
      <c r="DF397" s="173">
        <f t="shared" si="1200"/>
        <v>0</v>
      </c>
      <c r="DG397" s="173">
        <f t="shared" si="1200"/>
        <v>0</v>
      </c>
      <c r="DH397" s="42"/>
      <c r="DI397" s="77"/>
      <c r="DJ397" s="1"/>
      <c r="DK397" s="27"/>
      <c r="DL397" s="130"/>
      <c r="DM397" s="201"/>
      <c r="DN397" s="201"/>
      <c r="DO397" s="52"/>
      <c r="DP397" s="52"/>
      <c r="DQ397" s="52"/>
      <c r="DR397" s="52"/>
      <c r="DS397" s="143" t="s">
        <v>188</v>
      </c>
      <c r="DT397" s="319" t="s">
        <v>0</v>
      </c>
      <c r="DU397" s="319"/>
      <c r="DV397" s="54">
        <f t="shared" si="1189"/>
        <v>0</v>
      </c>
      <c r="DW397" s="54">
        <f t="shared" si="1190"/>
        <v>0</v>
      </c>
      <c r="DX397" s="54">
        <f t="shared" si="1191"/>
        <v>0</v>
      </c>
      <c r="DY397" s="54">
        <f t="shared" si="1192"/>
        <v>0</v>
      </c>
      <c r="DZ397" s="42"/>
      <c r="EA397" s="77"/>
      <c r="EB397" s="1"/>
      <c r="EC397" s="27"/>
      <c r="ED397" s="130" t="s">
        <v>82</v>
      </c>
      <c r="EE397" s="1"/>
      <c r="EF397" s="4" t="s">
        <v>29</v>
      </c>
      <c r="EG397" s="54">
        <f t="shared" si="1173"/>
        <v>0</v>
      </c>
      <c r="EH397" s="54">
        <f t="shared" si="1173"/>
        <v>0</v>
      </c>
      <c r="EI397" s="163" t="s">
        <v>1</v>
      </c>
      <c r="EJ397" s="1"/>
      <c r="EK397" s="9" t="s">
        <v>212</v>
      </c>
      <c r="EL397" s="54">
        <f>+DW376</f>
        <v>0</v>
      </c>
      <c r="EM397" s="54">
        <f>+DY376</f>
        <v>0</v>
      </c>
      <c r="EN397" s="42"/>
      <c r="EO397" s="26"/>
      <c r="EP397" s="1"/>
      <c r="EQ397" s="27"/>
      <c r="ER397" s="130" t="s">
        <v>82</v>
      </c>
      <c r="ES397" s="1"/>
      <c r="ET397" s="4" t="s">
        <v>29</v>
      </c>
      <c r="EU397" s="54">
        <f t="shared" si="1164"/>
        <v>0</v>
      </c>
      <c r="EV397" s="54">
        <f t="shared" si="1165"/>
        <v>0</v>
      </c>
      <c r="EW397" s="163" t="s">
        <v>1</v>
      </c>
      <c r="EX397" s="1"/>
      <c r="EY397" s="9" t="s">
        <v>212</v>
      </c>
      <c r="EZ397" s="54">
        <f t="shared" ref="EZ397:FA399" si="1201">+BZ423</f>
        <v>0</v>
      </c>
      <c r="FA397" s="54">
        <f t="shared" si="1201"/>
        <v>0</v>
      </c>
      <c r="FB397" s="42"/>
      <c r="FC397" s="26"/>
      <c r="FD397" s="26"/>
      <c r="FE397" s="1"/>
      <c r="FF397" s="27"/>
      <c r="FG397" s="130" t="s">
        <v>193</v>
      </c>
      <c r="FH397" s="319" t="s">
        <v>237</v>
      </c>
      <c r="FI397" s="319"/>
      <c r="FJ397" s="179"/>
      <c r="FK397" s="179"/>
      <c r="FL397" s="173">
        <f t="shared" si="1199"/>
        <v>0</v>
      </c>
      <c r="FM397" s="68">
        <v>0</v>
      </c>
      <c r="FN397" s="62">
        <f>SUM(FJ397:FM397)</f>
        <v>0</v>
      </c>
      <c r="FO397" s="58"/>
      <c r="FP397" s="26"/>
      <c r="FQ397" s="1"/>
      <c r="FR397" s="1"/>
    </row>
    <row r="398" spans="2:174" ht="13.9" customHeight="1" x14ac:dyDescent="0.2">
      <c r="B398" s="33"/>
      <c r="C398" s="127">
        <v>5200</v>
      </c>
      <c r="D398" s="233" t="s">
        <v>444</v>
      </c>
      <c r="E398" s="233"/>
      <c r="F398" s="210">
        <f>SUM(F399:F407)</f>
        <v>0</v>
      </c>
      <c r="G398" s="210">
        <f t="shared" ref="G398" si="1202">SUM(G399:G407)</f>
        <v>0</v>
      </c>
      <c r="H398" s="210">
        <f t="shared" ref="H398" si="1203">SUM(H399:H407)</f>
        <v>0</v>
      </c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21">
        <f t="shared" si="1080"/>
        <v>0</v>
      </c>
      <c r="Y398" s="210">
        <f t="shared" si="1081"/>
        <v>0</v>
      </c>
      <c r="Z398" s="212">
        <f t="shared" si="1082"/>
        <v>0</v>
      </c>
      <c r="AA398" s="26"/>
      <c r="AC398" s="27"/>
      <c r="AD398" s="130">
        <v>2140</v>
      </c>
      <c r="AE398" s="223" t="s">
        <v>490</v>
      </c>
      <c r="AF398" s="246"/>
      <c r="AG398" s="245">
        <v>0</v>
      </c>
      <c r="AH398" s="245">
        <v>0</v>
      </c>
      <c r="AI398" s="245">
        <v>0</v>
      </c>
      <c r="AJ398" s="239"/>
      <c r="AK398" s="239"/>
      <c r="AL398" s="239"/>
      <c r="AM398" s="224"/>
      <c r="AN398" s="224"/>
      <c r="AO398" s="224"/>
      <c r="AP398" s="224"/>
      <c r="AQ398" s="224"/>
      <c r="AR398" s="224"/>
      <c r="AS398" s="224"/>
      <c r="AT398" s="224"/>
      <c r="AU398" s="224"/>
      <c r="AV398" s="224"/>
      <c r="AW398" s="224"/>
      <c r="AX398" s="224"/>
      <c r="AY398" s="216">
        <f t="shared" si="1085"/>
        <v>0</v>
      </c>
      <c r="AZ398" s="224">
        <f t="shared" si="1086"/>
        <v>0</v>
      </c>
      <c r="BA398" s="226">
        <f t="shared" si="1087"/>
        <v>0</v>
      </c>
      <c r="BB398" s="100"/>
      <c r="BD398" s="27"/>
      <c r="BE398" s="130">
        <v>5280</v>
      </c>
      <c r="BF398" s="223" t="s">
        <v>32</v>
      </c>
      <c r="BG398" s="247"/>
      <c r="BH398" s="215">
        <v>0</v>
      </c>
      <c r="BI398" s="215">
        <v>0</v>
      </c>
      <c r="BJ398" s="215">
        <v>0</v>
      </c>
      <c r="BK398" s="240"/>
      <c r="BL398" s="240"/>
      <c r="BM398" s="240"/>
      <c r="BN398" s="224"/>
      <c r="BO398" s="224"/>
      <c r="BP398" s="224"/>
      <c r="BQ398" s="224"/>
      <c r="BR398" s="224"/>
      <c r="BS398" s="224"/>
      <c r="BT398" s="224"/>
      <c r="BU398" s="224"/>
      <c r="BV398" s="224"/>
      <c r="BW398" s="224"/>
      <c r="BX398" s="224"/>
      <c r="BY398" s="224"/>
      <c r="BZ398" s="216">
        <f t="shared" si="1088"/>
        <v>0</v>
      </c>
      <c r="CA398" s="224">
        <f t="shared" si="1089"/>
        <v>0</v>
      </c>
      <c r="CB398" s="226">
        <f t="shared" si="1090"/>
        <v>0</v>
      </c>
      <c r="CC398" s="100"/>
      <c r="CE398" s="33"/>
      <c r="CF398" s="126"/>
      <c r="CG398" s="200"/>
      <c r="CH398" s="200"/>
      <c r="CI398" s="200"/>
      <c r="CJ398" s="200"/>
      <c r="CK398" s="200"/>
      <c r="CL398" s="143" t="s">
        <v>92</v>
      </c>
      <c r="CM398" s="319" t="s">
        <v>47</v>
      </c>
      <c r="CN398" s="319"/>
      <c r="CO398" s="54">
        <f t="shared" si="1186"/>
        <v>0</v>
      </c>
      <c r="CP398" s="54">
        <f t="shared" si="1186"/>
        <v>0</v>
      </c>
      <c r="CQ398" s="54">
        <f t="shared" si="1186"/>
        <v>0</v>
      </c>
      <c r="CR398" s="51"/>
      <c r="CS398" s="26"/>
      <c r="CT398" s="1"/>
      <c r="CU398" s="27"/>
      <c r="CV398" s="130"/>
      <c r="CW398" s="201"/>
      <c r="CX398" s="201"/>
      <c r="CY398" s="72"/>
      <c r="CZ398" s="72"/>
      <c r="DA398" s="72"/>
      <c r="DB398" s="143" t="s">
        <v>189</v>
      </c>
      <c r="DC398" s="319" t="s">
        <v>145</v>
      </c>
      <c r="DD398" s="319"/>
      <c r="DE398" s="173">
        <f t="shared" si="1200"/>
        <v>0</v>
      </c>
      <c r="DF398" s="173">
        <f t="shared" si="1200"/>
        <v>0</v>
      </c>
      <c r="DG398" s="173">
        <f t="shared" si="1200"/>
        <v>0</v>
      </c>
      <c r="DH398" s="42"/>
      <c r="DI398" s="77"/>
      <c r="DJ398" s="1"/>
      <c r="DK398" s="27"/>
      <c r="DL398" s="130"/>
      <c r="DM398" s="201"/>
      <c r="DN398" s="201"/>
      <c r="DO398" s="72"/>
      <c r="DP398" s="72"/>
      <c r="DQ398" s="72"/>
      <c r="DR398" s="72"/>
      <c r="DS398" s="143" t="s">
        <v>189</v>
      </c>
      <c r="DT398" s="319" t="s">
        <v>145</v>
      </c>
      <c r="DU398" s="319"/>
      <c r="DV398" s="54">
        <f t="shared" si="1189"/>
        <v>0</v>
      </c>
      <c r="DW398" s="54">
        <f t="shared" si="1190"/>
        <v>0</v>
      </c>
      <c r="DX398" s="54">
        <f t="shared" si="1191"/>
        <v>0</v>
      </c>
      <c r="DY398" s="54">
        <f t="shared" si="1192"/>
        <v>0</v>
      </c>
      <c r="DZ398" s="42"/>
      <c r="EA398" s="77"/>
      <c r="EB398" s="1"/>
      <c r="EC398" s="27"/>
      <c r="ED398" s="130" t="s">
        <v>83</v>
      </c>
      <c r="EE398" s="1"/>
      <c r="EF398" s="4" t="s">
        <v>31</v>
      </c>
      <c r="EG398" s="54">
        <f t="shared" si="1173"/>
        <v>0</v>
      </c>
      <c r="EH398" s="54">
        <f t="shared" si="1173"/>
        <v>0</v>
      </c>
      <c r="EI398" s="120"/>
      <c r="EJ398" s="1"/>
      <c r="EK398" s="9" t="s">
        <v>213</v>
      </c>
      <c r="EL398" s="53">
        <v>0</v>
      </c>
      <c r="EM398" s="53">
        <v>0</v>
      </c>
      <c r="EN398" s="42"/>
      <c r="EO398" s="26"/>
      <c r="EP398" s="1"/>
      <c r="EQ398" s="27"/>
      <c r="ER398" s="130" t="s">
        <v>83</v>
      </c>
      <c r="ES398" s="1"/>
      <c r="ET398" s="4" t="s">
        <v>31</v>
      </c>
      <c r="EU398" s="54">
        <f t="shared" si="1164"/>
        <v>0</v>
      </c>
      <c r="EV398" s="54">
        <f t="shared" si="1165"/>
        <v>0</v>
      </c>
      <c r="EW398" s="120"/>
      <c r="EX398" s="1"/>
      <c r="EY398" s="9" t="s">
        <v>213</v>
      </c>
      <c r="EZ398" s="54">
        <f t="shared" si="1201"/>
        <v>0</v>
      </c>
      <c r="FA398" s="54">
        <f t="shared" si="1201"/>
        <v>0</v>
      </c>
      <c r="FB398" s="42"/>
      <c r="FC398" s="26"/>
      <c r="FD398" s="26"/>
      <c r="FE398" s="1"/>
      <c r="FF398" s="27"/>
      <c r="FG398" s="130" t="s">
        <v>194</v>
      </c>
      <c r="FH398" s="319" t="s">
        <v>151</v>
      </c>
      <c r="FI398" s="319"/>
      <c r="FJ398" s="179"/>
      <c r="FK398" s="179"/>
      <c r="FL398" s="173">
        <f t="shared" si="1199"/>
        <v>0</v>
      </c>
      <c r="FM398" s="68">
        <v>0</v>
      </c>
      <c r="FN398" s="62">
        <f>SUM(FJ398:FM398)</f>
        <v>0</v>
      </c>
      <c r="FO398" s="58"/>
      <c r="FP398" s="26"/>
      <c r="FQ398" s="1"/>
      <c r="FR398" s="1"/>
    </row>
    <row r="399" spans="2:174" ht="13.9" customHeight="1" x14ac:dyDescent="0.2">
      <c r="B399" s="33"/>
      <c r="C399" s="126">
        <v>5210</v>
      </c>
      <c r="D399" s="234" t="s">
        <v>445</v>
      </c>
      <c r="E399" s="234"/>
      <c r="F399" s="224">
        <v>0</v>
      </c>
      <c r="G399" s="224">
        <v>0</v>
      </c>
      <c r="H399" s="224">
        <v>0</v>
      </c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16">
        <f t="shared" si="1080"/>
        <v>0</v>
      </c>
      <c r="Y399" s="224">
        <f t="shared" si="1081"/>
        <v>0</v>
      </c>
      <c r="Z399" s="226">
        <f t="shared" si="1082"/>
        <v>0</v>
      </c>
      <c r="AA399" s="26"/>
      <c r="AC399" s="27"/>
      <c r="AD399" s="130">
        <v>2150</v>
      </c>
      <c r="AE399" s="223" t="s">
        <v>491</v>
      </c>
      <c r="AF399" s="223"/>
      <c r="AG399" s="245">
        <v>0</v>
      </c>
      <c r="AH399" s="245">
        <v>0</v>
      </c>
      <c r="AI399" s="245">
        <v>0</v>
      </c>
      <c r="AJ399" s="245"/>
      <c r="AK399" s="245"/>
      <c r="AL399" s="245"/>
      <c r="AM399" s="224"/>
      <c r="AN399" s="224"/>
      <c r="AO399" s="224"/>
      <c r="AP399" s="224"/>
      <c r="AQ399" s="224"/>
      <c r="AR399" s="224"/>
      <c r="AS399" s="224"/>
      <c r="AT399" s="224"/>
      <c r="AU399" s="224"/>
      <c r="AV399" s="224"/>
      <c r="AW399" s="224"/>
      <c r="AX399" s="224"/>
      <c r="AY399" s="216">
        <f t="shared" si="1085"/>
        <v>0</v>
      </c>
      <c r="AZ399" s="224">
        <f t="shared" si="1086"/>
        <v>0</v>
      </c>
      <c r="BA399" s="226">
        <f t="shared" si="1087"/>
        <v>0</v>
      </c>
      <c r="BB399" s="100"/>
      <c r="BD399" s="27"/>
      <c r="BE399" s="130">
        <v>5290</v>
      </c>
      <c r="BF399" s="223" t="s">
        <v>452</v>
      </c>
      <c r="BG399" s="223"/>
      <c r="BH399" s="215">
        <v>0</v>
      </c>
      <c r="BI399" s="215">
        <v>0</v>
      </c>
      <c r="BJ399" s="215">
        <v>0</v>
      </c>
      <c r="BK399" s="245"/>
      <c r="BL399" s="245"/>
      <c r="BM399" s="245"/>
      <c r="BN399" s="224"/>
      <c r="BO399" s="224"/>
      <c r="BP399" s="224"/>
      <c r="BQ399" s="224"/>
      <c r="BR399" s="224"/>
      <c r="BS399" s="224"/>
      <c r="BT399" s="224"/>
      <c r="BU399" s="224"/>
      <c r="BV399" s="224"/>
      <c r="BW399" s="224"/>
      <c r="BX399" s="224"/>
      <c r="BY399" s="224"/>
      <c r="BZ399" s="216">
        <f t="shared" si="1088"/>
        <v>0</v>
      </c>
      <c r="CA399" s="224">
        <f t="shared" si="1089"/>
        <v>0</v>
      </c>
      <c r="CB399" s="226">
        <f t="shared" si="1090"/>
        <v>0</v>
      </c>
      <c r="CC399" s="100"/>
      <c r="CE399" s="33"/>
      <c r="CF399" s="126"/>
      <c r="CG399" s="200"/>
      <c r="CH399" s="200"/>
      <c r="CI399" s="200"/>
      <c r="CJ399" s="200"/>
      <c r="CK399" s="200"/>
      <c r="CL399" s="143" t="s">
        <v>93</v>
      </c>
      <c r="CM399" s="319" t="s">
        <v>48</v>
      </c>
      <c r="CN399" s="319"/>
      <c r="CO399" s="54">
        <f t="shared" si="1186"/>
        <v>0</v>
      </c>
      <c r="CP399" s="54">
        <f t="shared" si="1186"/>
        <v>0</v>
      </c>
      <c r="CQ399" s="54">
        <f t="shared" si="1186"/>
        <v>0</v>
      </c>
      <c r="CR399" s="51"/>
      <c r="CS399" s="26"/>
      <c r="CT399" s="1"/>
      <c r="CU399" s="27"/>
      <c r="CV399" s="130"/>
      <c r="CW399" s="201"/>
      <c r="CX399" s="73"/>
      <c r="CY399" s="73"/>
      <c r="CZ399" s="73"/>
      <c r="DA399" s="73"/>
      <c r="DB399" s="143" t="s">
        <v>190</v>
      </c>
      <c r="DC399" s="323" t="s">
        <v>146</v>
      </c>
      <c r="DD399" s="323"/>
      <c r="DE399" s="173">
        <f t="shared" si="1200"/>
        <v>0</v>
      </c>
      <c r="DF399" s="173">
        <f t="shared" si="1200"/>
        <v>0</v>
      </c>
      <c r="DG399" s="173">
        <f t="shared" si="1200"/>
        <v>0</v>
      </c>
      <c r="DH399" s="42"/>
      <c r="DI399" s="77"/>
      <c r="DJ399" s="1"/>
      <c r="DK399" s="27"/>
      <c r="DL399" s="130"/>
      <c r="DM399" s="201"/>
      <c r="DN399" s="73"/>
      <c r="DO399" s="73"/>
      <c r="DP399" s="72"/>
      <c r="DQ399" s="73"/>
      <c r="DR399" s="72"/>
      <c r="DS399" s="143" t="s">
        <v>190</v>
      </c>
      <c r="DT399" s="323" t="s">
        <v>146</v>
      </c>
      <c r="DU399" s="323"/>
      <c r="DV399" s="54">
        <f t="shared" si="1189"/>
        <v>0</v>
      </c>
      <c r="DW399" s="54">
        <f t="shared" si="1190"/>
        <v>0</v>
      </c>
      <c r="DX399" s="54">
        <f t="shared" si="1191"/>
        <v>0</v>
      </c>
      <c r="DY399" s="54">
        <f t="shared" si="1192"/>
        <v>0</v>
      </c>
      <c r="DZ399" s="42"/>
      <c r="EA399" s="77"/>
      <c r="EB399" s="1"/>
      <c r="EC399" s="27"/>
      <c r="ED399" s="130" t="s">
        <v>84</v>
      </c>
      <c r="EE399" s="1"/>
      <c r="EF399" s="4" t="s">
        <v>32</v>
      </c>
      <c r="EG399" s="54">
        <f t="shared" si="1173"/>
        <v>0</v>
      </c>
      <c r="EH399" s="54">
        <f t="shared" si="1173"/>
        <v>0</v>
      </c>
      <c r="EI399" s="160"/>
      <c r="EJ399" s="1"/>
      <c r="EK399" s="9" t="s">
        <v>218</v>
      </c>
      <c r="EL399" s="54">
        <f>+DP375+DP376+DP377+DP378+DP379+DP380+DP386+DP390+DP391+DP392+DP393+DW374+DW375+DW376+DW377+DW378+DW379+DW380+DW381+DW385+DW386+DW388+DW389+DW390+DW398+DW399+DW404+DW405+DW406+DW409+DW410+DW403</f>
        <v>0</v>
      </c>
      <c r="EM399" s="54">
        <f>+DR375+DR376+DR377+DR378+DR379+DR380+DR386+DR390+DR391+DR392+DR393+DY374+DY375+DY376+DY377+DY378+DY379+DY380+DY381+DY385+DY386+DY388+DY389+DY390+DY398+DY399+DY404+DY405+DY406+DY409+DY410+DY403</f>
        <v>0</v>
      </c>
      <c r="EN399" s="42"/>
      <c r="EO399" s="26"/>
      <c r="EP399" s="1"/>
      <c r="EQ399" s="27"/>
      <c r="ER399" s="130" t="s">
        <v>84</v>
      </c>
      <c r="ES399" s="1"/>
      <c r="ET399" s="4" t="s">
        <v>32</v>
      </c>
      <c r="EU399" s="54">
        <f t="shared" si="1164"/>
        <v>0</v>
      </c>
      <c r="EV399" s="54">
        <f t="shared" si="1165"/>
        <v>0</v>
      </c>
      <c r="EW399" s="160"/>
      <c r="EX399" s="1"/>
      <c r="EY399" s="9" t="s">
        <v>218</v>
      </c>
      <c r="EZ399" s="54">
        <f t="shared" si="1201"/>
        <v>0</v>
      </c>
      <c r="FA399" s="54">
        <f t="shared" si="1201"/>
        <v>0</v>
      </c>
      <c r="FB399" s="42"/>
      <c r="FC399" s="26"/>
      <c r="FD399" s="26"/>
      <c r="FE399" s="1"/>
      <c r="FF399" s="27"/>
      <c r="FG399" s="165"/>
      <c r="FH399" s="196"/>
      <c r="FI399" s="56"/>
      <c r="FJ399" s="177"/>
      <c r="FK399" s="177"/>
      <c r="FL399" s="173"/>
      <c r="FM399" s="62"/>
      <c r="FN399" s="62"/>
      <c r="FO399" s="58"/>
      <c r="FP399" s="26"/>
      <c r="FQ399" s="1"/>
      <c r="FR399" s="1"/>
    </row>
    <row r="400" spans="2:174" ht="13.9" customHeight="1" x14ac:dyDescent="0.2">
      <c r="B400" s="33"/>
      <c r="C400" s="126">
        <v>5220</v>
      </c>
      <c r="D400" s="234" t="s">
        <v>446</v>
      </c>
      <c r="E400" s="234"/>
      <c r="F400" s="215">
        <v>0</v>
      </c>
      <c r="G400" s="215">
        <v>0</v>
      </c>
      <c r="H400" s="215">
        <v>0</v>
      </c>
      <c r="I400" s="215"/>
      <c r="J400" s="215"/>
      <c r="K400" s="215"/>
      <c r="L400" s="215"/>
      <c r="M400" s="215"/>
      <c r="N400" s="215"/>
      <c r="O400" s="215"/>
      <c r="P400" s="215"/>
      <c r="Q400" s="215"/>
      <c r="R400" s="215"/>
      <c r="S400" s="215"/>
      <c r="T400" s="215"/>
      <c r="U400" s="215"/>
      <c r="V400" s="215"/>
      <c r="W400" s="215"/>
      <c r="X400" s="216">
        <f t="shared" si="1080"/>
        <v>0</v>
      </c>
      <c r="Y400" s="224">
        <f t="shared" si="1081"/>
        <v>0</v>
      </c>
      <c r="Z400" s="226">
        <f t="shared" si="1082"/>
        <v>0</v>
      </c>
      <c r="AA400" s="26"/>
      <c r="AC400" s="27"/>
      <c r="AD400" s="130">
        <v>2160</v>
      </c>
      <c r="AE400" s="223" t="s">
        <v>492</v>
      </c>
      <c r="AF400" s="223"/>
      <c r="AG400" s="245">
        <v>0</v>
      </c>
      <c r="AH400" s="245">
        <v>0</v>
      </c>
      <c r="AI400" s="245">
        <v>0</v>
      </c>
      <c r="AJ400" s="245"/>
      <c r="AK400" s="245"/>
      <c r="AL400" s="245"/>
      <c r="AM400" s="215"/>
      <c r="AN400" s="215"/>
      <c r="AO400" s="215"/>
      <c r="AP400" s="215"/>
      <c r="AQ400" s="215"/>
      <c r="AR400" s="215"/>
      <c r="AS400" s="215"/>
      <c r="AT400" s="215"/>
      <c r="AU400" s="215"/>
      <c r="AV400" s="215"/>
      <c r="AW400" s="215"/>
      <c r="AX400" s="215"/>
      <c r="AY400" s="216">
        <f t="shared" si="1085"/>
        <v>0</v>
      </c>
      <c r="AZ400" s="224">
        <f t="shared" si="1086"/>
        <v>0</v>
      </c>
      <c r="BA400" s="226">
        <f t="shared" si="1087"/>
        <v>0</v>
      </c>
      <c r="BB400" s="100"/>
      <c r="BD400" s="27"/>
      <c r="BE400" s="130">
        <v>5310</v>
      </c>
      <c r="BF400" s="223" t="s">
        <v>38</v>
      </c>
      <c r="BG400" s="223"/>
      <c r="BH400" s="215">
        <v>0</v>
      </c>
      <c r="BI400" s="215">
        <v>0</v>
      </c>
      <c r="BJ400" s="215">
        <v>0</v>
      </c>
      <c r="BK400" s="245"/>
      <c r="BL400" s="245"/>
      <c r="BM400" s="245"/>
      <c r="BN400" s="215"/>
      <c r="BO400" s="215"/>
      <c r="BP400" s="215"/>
      <c r="BQ400" s="215"/>
      <c r="BR400" s="215"/>
      <c r="BS400" s="215"/>
      <c r="BT400" s="215"/>
      <c r="BU400" s="215"/>
      <c r="BV400" s="215"/>
      <c r="BW400" s="215"/>
      <c r="BX400" s="215"/>
      <c r="BY400" s="215"/>
      <c r="BZ400" s="216">
        <f t="shared" si="1088"/>
        <v>0</v>
      </c>
      <c r="CA400" s="224">
        <f t="shared" si="1089"/>
        <v>0</v>
      </c>
      <c r="CB400" s="226">
        <f t="shared" si="1090"/>
        <v>0</v>
      </c>
      <c r="CC400" s="100"/>
      <c r="CE400" s="33"/>
      <c r="CF400" s="126"/>
      <c r="CG400" s="200"/>
      <c r="CH400" s="200"/>
      <c r="CI400" s="200"/>
      <c r="CJ400" s="200"/>
      <c r="CK400" s="200"/>
      <c r="CL400" s="143"/>
      <c r="CM400" s="195"/>
      <c r="CN400" s="200"/>
      <c r="CO400" s="66"/>
      <c r="CP400" s="66"/>
      <c r="CQ400" s="66"/>
      <c r="CR400" s="51"/>
      <c r="CS400" s="26"/>
      <c r="CT400" s="1"/>
      <c r="CU400" s="27"/>
      <c r="CV400" s="130"/>
      <c r="CW400" s="201"/>
      <c r="CX400" s="73"/>
      <c r="CY400" s="73"/>
      <c r="CZ400" s="73"/>
      <c r="DA400" s="73"/>
      <c r="DB400" s="143"/>
      <c r="DC400" s="314"/>
      <c r="DD400" s="314"/>
      <c r="DE400" s="52"/>
      <c r="DF400" s="52"/>
      <c r="DG400" s="52"/>
      <c r="DH400" s="42"/>
      <c r="DI400" s="77"/>
      <c r="DJ400" s="1"/>
      <c r="DK400" s="27"/>
      <c r="DL400" s="130"/>
      <c r="DM400" s="201"/>
      <c r="DN400" s="73"/>
      <c r="DO400" s="73"/>
      <c r="DP400" s="72"/>
      <c r="DQ400" s="73"/>
      <c r="DR400" s="72"/>
      <c r="DS400" s="143"/>
      <c r="DT400" s="314"/>
      <c r="DU400" s="314"/>
      <c r="DV400" s="54"/>
      <c r="DW400" s="54"/>
      <c r="DX400" s="54"/>
      <c r="DY400" s="54"/>
      <c r="DZ400" s="42"/>
      <c r="EA400" s="77"/>
      <c r="EB400" s="1"/>
      <c r="EC400" s="27"/>
      <c r="ED400" s="130" t="s">
        <v>85</v>
      </c>
      <c r="EE400" s="1"/>
      <c r="EF400" s="4" t="s">
        <v>34</v>
      </c>
      <c r="EG400" s="54">
        <f t="shared" si="1173"/>
        <v>0</v>
      </c>
      <c r="EH400" s="54">
        <f t="shared" si="1173"/>
        <v>0</v>
      </c>
      <c r="EI400" s="160"/>
      <c r="EJ400" s="200"/>
      <c r="EK400" s="8"/>
      <c r="EL400" s="7"/>
      <c r="EM400" s="7"/>
      <c r="EN400" s="42"/>
      <c r="EO400" s="26"/>
      <c r="EP400" s="1"/>
      <c r="EQ400" s="27"/>
      <c r="ER400" s="130" t="s">
        <v>85</v>
      </c>
      <c r="ES400" s="1"/>
      <c r="ET400" s="4" t="s">
        <v>34</v>
      </c>
      <c r="EU400" s="54">
        <f t="shared" si="1164"/>
        <v>0</v>
      </c>
      <c r="EV400" s="54">
        <f t="shared" si="1165"/>
        <v>0</v>
      </c>
      <c r="EW400" s="160"/>
      <c r="EX400" s="200"/>
      <c r="EY400" s="8"/>
      <c r="EZ400" s="7"/>
      <c r="FA400" s="7"/>
      <c r="FB400" s="42"/>
      <c r="FC400" s="26"/>
      <c r="FD400" s="26"/>
      <c r="FE400" s="1"/>
      <c r="FF400" s="27"/>
      <c r="FG400" s="166"/>
      <c r="FH400" s="324" t="s">
        <v>260</v>
      </c>
      <c r="FI400" s="324"/>
      <c r="FJ400" s="74">
        <f>FJ387+FJ389+FJ394</f>
        <v>0</v>
      </c>
      <c r="FK400" s="74">
        <f>FK387+FK389+FK394</f>
        <v>0</v>
      </c>
      <c r="FL400" s="74">
        <f>FL387+FL389+FL394</f>
        <v>0</v>
      </c>
      <c r="FM400" s="74">
        <f>FM387+FM389+FM394</f>
        <v>0</v>
      </c>
      <c r="FN400" s="74">
        <f>SUM(FJ400:FM400)</f>
        <v>0</v>
      </c>
      <c r="FO400" s="75"/>
      <c r="FP400" s="26"/>
      <c r="FQ400" s="1"/>
      <c r="FR400" s="1"/>
    </row>
    <row r="401" spans="2:174" ht="13.9" customHeight="1" x14ac:dyDescent="0.2">
      <c r="B401" s="33"/>
      <c r="C401" s="126">
        <v>5230</v>
      </c>
      <c r="D401" s="234" t="s">
        <v>447</v>
      </c>
      <c r="E401" s="234"/>
      <c r="F401" s="215">
        <v>0</v>
      </c>
      <c r="G401" s="215">
        <v>0</v>
      </c>
      <c r="H401" s="215">
        <v>0</v>
      </c>
      <c r="I401" s="215"/>
      <c r="J401" s="215"/>
      <c r="K401" s="215"/>
      <c r="L401" s="215"/>
      <c r="M401" s="215"/>
      <c r="N401" s="215"/>
      <c r="O401" s="215"/>
      <c r="P401" s="215"/>
      <c r="Q401" s="215"/>
      <c r="R401" s="215"/>
      <c r="S401" s="215"/>
      <c r="T401" s="215"/>
      <c r="U401" s="215"/>
      <c r="V401" s="215"/>
      <c r="W401" s="215"/>
      <c r="X401" s="216">
        <f t="shared" si="1080"/>
        <v>0</v>
      </c>
      <c r="Y401" s="224">
        <f t="shared" si="1081"/>
        <v>0</v>
      </c>
      <c r="Z401" s="226">
        <f t="shared" si="1082"/>
        <v>0</v>
      </c>
      <c r="AA401" s="26"/>
      <c r="AC401" s="27"/>
      <c r="AD401" s="130">
        <v>2170</v>
      </c>
      <c r="AE401" s="223" t="s">
        <v>493</v>
      </c>
      <c r="AF401" s="223"/>
      <c r="AG401" s="215">
        <v>0</v>
      </c>
      <c r="AH401" s="215">
        <v>0</v>
      </c>
      <c r="AI401" s="215">
        <v>0</v>
      </c>
      <c r="AJ401" s="215"/>
      <c r="AK401" s="215"/>
      <c r="AL401" s="215"/>
      <c r="AM401" s="215"/>
      <c r="AN401" s="215"/>
      <c r="AO401" s="215"/>
      <c r="AP401" s="215"/>
      <c r="AQ401" s="215"/>
      <c r="AR401" s="215"/>
      <c r="AS401" s="215"/>
      <c r="AT401" s="215"/>
      <c r="AU401" s="215"/>
      <c r="AV401" s="215"/>
      <c r="AW401" s="215"/>
      <c r="AX401" s="215"/>
      <c r="AY401" s="216">
        <f t="shared" si="1085"/>
        <v>0</v>
      </c>
      <c r="AZ401" s="224">
        <f t="shared" si="1086"/>
        <v>0</v>
      </c>
      <c r="BA401" s="226">
        <f t="shared" si="1087"/>
        <v>0</v>
      </c>
      <c r="BB401" s="100"/>
      <c r="BD401" s="27"/>
      <c r="BE401" s="130">
        <v>5320</v>
      </c>
      <c r="BF401" s="223" t="s">
        <v>0</v>
      </c>
      <c r="BG401" s="223"/>
      <c r="BH401" s="215">
        <v>0</v>
      </c>
      <c r="BI401" s="215">
        <v>0</v>
      </c>
      <c r="BJ401" s="215">
        <v>0</v>
      </c>
      <c r="BK401" s="215"/>
      <c r="BL401" s="215"/>
      <c r="BM401" s="215"/>
      <c r="BN401" s="215"/>
      <c r="BO401" s="215"/>
      <c r="BP401" s="215"/>
      <c r="BQ401" s="215"/>
      <c r="BR401" s="215"/>
      <c r="BS401" s="215"/>
      <c r="BT401" s="215"/>
      <c r="BU401" s="215"/>
      <c r="BV401" s="215"/>
      <c r="BW401" s="215"/>
      <c r="BX401" s="215"/>
      <c r="BY401" s="215"/>
      <c r="BZ401" s="216">
        <f t="shared" si="1088"/>
        <v>0</v>
      </c>
      <c r="CA401" s="224">
        <f t="shared" si="1089"/>
        <v>0</v>
      </c>
      <c r="CB401" s="226">
        <f t="shared" si="1090"/>
        <v>0</v>
      </c>
      <c r="CC401" s="100"/>
      <c r="CE401" s="33"/>
      <c r="CF401" s="126"/>
      <c r="CG401" s="200"/>
      <c r="CH401" s="200"/>
      <c r="CI401" s="200"/>
      <c r="CJ401" s="200"/>
      <c r="CK401" s="200"/>
      <c r="CL401" s="143"/>
      <c r="CM401" s="322" t="s">
        <v>49</v>
      </c>
      <c r="CN401" s="322"/>
      <c r="CO401" s="50">
        <f>SUM(CO402:CO407)</f>
        <v>0</v>
      </c>
      <c r="CP401" s="50">
        <f t="shared" ref="CP401" si="1204">SUM(CP402:CP407)</f>
        <v>0</v>
      </c>
      <c r="CQ401" s="50">
        <f t="shared" ref="CQ401" si="1205">SUM(CQ402:CQ407)</f>
        <v>0</v>
      </c>
      <c r="CR401" s="51"/>
      <c r="CS401" s="26"/>
      <c r="CT401" s="1"/>
      <c r="CU401" s="27"/>
      <c r="CV401" s="130"/>
      <c r="CW401" s="201"/>
      <c r="CX401" s="73"/>
      <c r="CY401" s="73"/>
      <c r="CZ401" s="73"/>
      <c r="DA401" s="73"/>
      <c r="DB401" s="143"/>
      <c r="DC401" s="308" t="s">
        <v>147</v>
      </c>
      <c r="DD401" s="308"/>
      <c r="DE401" s="48">
        <f>SUM(DE402:DE406)</f>
        <v>0</v>
      </c>
      <c r="DF401" s="48">
        <f t="shared" ref="DF401" si="1206">SUM(DF402:DF406)</f>
        <v>0</v>
      </c>
      <c r="DG401" s="48">
        <f t="shared" ref="DG401" si="1207">SUM(DG402:DG406)</f>
        <v>0</v>
      </c>
      <c r="DH401" s="42"/>
      <c r="DI401" s="77"/>
      <c r="DJ401" s="1"/>
      <c r="DK401" s="27"/>
      <c r="DL401" s="130"/>
      <c r="DM401" s="201"/>
      <c r="DN401" s="73"/>
      <c r="DO401" s="73"/>
      <c r="DP401" s="72"/>
      <c r="DQ401" s="73"/>
      <c r="DR401" s="72"/>
      <c r="DS401" s="143"/>
      <c r="DT401" s="308" t="s">
        <v>147</v>
      </c>
      <c r="DU401" s="308"/>
      <c r="DV401" s="49">
        <f t="shared" ref="DV401:DV406" si="1208">IF((DE401-DF401)&gt;0,+DE401-DF401,0)</f>
        <v>0</v>
      </c>
      <c r="DW401" s="49">
        <f t="shared" ref="DW401:DW406" si="1209">IF((DE401-DF401)&gt;0,0,-DE401+DF401)</f>
        <v>0</v>
      </c>
      <c r="DX401" s="49">
        <f t="shared" ref="DX401:DX406" si="1210">IF((DF401-DG401)&gt;0,+DF401-DG401,0)</f>
        <v>0</v>
      </c>
      <c r="DY401" s="49">
        <f t="shared" ref="DY401:DY406" si="1211">IF((DF401-DG401)&gt;0,0,-DF401+DG401)</f>
        <v>0</v>
      </c>
      <c r="DZ401" s="42"/>
      <c r="EA401" s="77"/>
      <c r="EB401" s="1"/>
      <c r="EC401" s="27"/>
      <c r="ED401" s="130" t="s">
        <v>86</v>
      </c>
      <c r="EE401" s="1"/>
      <c r="EF401" s="4" t="s">
        <v>219</v>
      </c>
      <c r="EG401" s="54">
        <f>+CO390</f>
        <v>0</v>
      </c>
      <c r="EH401" s="54">
        <f t="shared" ref="EH401:EH403" si="1212">+CP390</f>
        <v>0</v>
      </c>
      <c r="EI401" s="160"/>
      <c r="EJ401" s="312" t="s">
        <v>238</v>
      </c>
      <c r="EK401" s="312"/>
      <c r="EL401" s="50">
        <f>EL389-EL395</f>
        <v>0</v>
      </c>
      <c r="EM401" s="50">
        <f t="shared" ref="EM401" si="1213">EM389-EM395</f>
        <v>0</v>
      </c>
      <c r="EN401" s="42"/>
      <c r="EO401" s="26"/>
      <c r="EP401" s="1"/>
      <c r="EQ401" s="27"/>
      <c r="ER401" s="130" t="s">
        <v>86</v>
      </c>
      <c r="ES401" s="1"/>
      <c r="ET401" s="4" t="s">
        <v>219</v>
      </c>
      <c r="EU401" s="54">
        <f t="shared" si="1164"/>
        <v>0</v>
      </c>
      <c r="EV401" s="54">
        <f t="shared" si="1165"/>
        <v>0</v>
      </c>
      <c r="EW401" s="160"/>
      <c r="EX401" s="312" t="s">
        <v>238</v>
      </c>
      <c r="EY401" s="312"/>
      <c r="EZ401" s="50">
        <f>EZ389-EZ395</f>
        <v>0</v>
      </c>
      <c r="FA401" s="50">
        <f t="shared" ref="FA401" si="1214">FA389-FA395</f>
        <v>0</v>
      </c>
      <c r="FB401" s="42"/>
      <c r="FC401" s="26"/>
      <c r="FD401" s="26"/>
      <c r="FE401" s="1"/>
      <c r="FF401" s="27"/>
      <c r="FG401" s="120"/>
      <c r="FH401" s="76"/>
      <c r="FI401" s="76"/>
      <c r="FJ401" s="76"/>
      <c r="FK401" s="76"/>
      <c r="FL401" s="76"/>
      <c r="FM401" s="76"/>
      <c r="FN401" s="76"/>
      <c r="FO401" s="195"/>
      <c r="FP401" s="26"/>
      <c r="FQ401" s="1"/>
      <c r="FR401" s="1"/>
    </row>
    <row r="402" spans="2:174" ht="13.9" customHeight="1" thickBot="1" x14ac:dyDescent="0.25">
      <c r="B402" s="33"/>
      <c r="C402" s="126">
        <v>5240</v>
      </c>
      <c r="D402" s="234" t="s">
        <v>448</v>
      </c>
      <c r="E402" s="234"/>
      <c r="F402" s="215">
        <v>0</v>
      </c>
      <c r="G402" s="215">
        <v>0</v>
      </c>
      <c r="H402" s="215">
        <v>0</v>
      </c>
      <c r="I402" s="215"/>
      <c r="J402" s="215"/>
      <c r="K402" s="215"/>
      <c r="L402" s="215"/>
      <c r="M402" s="215"/>
      <c r="N402" s="215"/>
      <c r="O402" s="215"/>
      <c r="P402" s="215"/>
      <c r="Q402" s="215"/>
      <c r="R402" s="215"/>
      <c r="S402" s="215"/>
      <c r="T402" s="215"/>
      <c r="U402" s="215"/>
      <c r="V402" s="215"/>
      <c r="W402" s="215"/>
      <c r="X402" s="216">
        <f t="shared" si="1080"/>
        <v>0</v>
      </c>
      <c r="Y402" s="224">
        <f t="shared" si="1081"/>
        <v>0</v>
      </c>
      <c r="Z402" s="226">
        <f t="shared" si="1082"/>
        <v>0</v>
      </c>
      <c r="AA402" s="26"/>
      <c r="AC402" s="27"/>
      <c r="AD402" s="130">
        <v>2190</v>
      </c>
      <c r="AE402" s="223" t="s">
        <v>494</v>
      </c>
      <c r="AF402" s="223"/>
      <c r="AG402" s="215">
        <v>0</v>
      </c>
      <c r="AH402" s="215">
        <v>0</v>
      </c>
      <c r="AI402" s="215">
        <v>0</v>
      </c>
      <c r="AJ402" s="215"/>
      <c r="AK402" s="215"/>
      <c r="AL402" s="215"/>
      <c r="AM402" s="215"/>
      <c r="AN402" s="215"/>
      <c r="AO402" s="215"/>
      <c r="AP402" s="215"/>
      <c r="AQ402" s="215"/>
      <c r="AR402" s="215"/>
      <c r="AS402" s="215"/>
      <c r="AT402" s="215"/>
      <c r="AU402" s="215"/>
      <c r="AV402" s="215"/>
      <c r="AW402" s="215"/>
      <c r="AX402" s="215"/>
      <c r="AY402" s="216">
        <f t="shared" si="1085"/>
        <v>0</v>
      </c>
      <c r="AZ402" s="224">
        <f t="shared" si="1086"/>
        <v>0</v>
      </c>
      <c r="BA402" s="226">
        <f t="shared" si="1087"/>
        <v>0</v>
      </c>
      <c r="BB402" s="100"/>
      <c r="BD402" s="27"/>
      <c r="BE402" s="130">
        <v>5330</v>
      </c>
      <c r="BF402" s="223" t="s">
        <v>41</v>
      </c>
      <c r="BG402" s="223"/>
      <c r="BH402" s="215">
        <v>0</v>
      </c>
      <c r="BI402" s="215">
        <v>0</v>
      </c>
      <c r="BJ402" s="215">
        <v>0</v>
      </c>
      <c r="BK402" s="215"/>
      <c r="BL402" s="215"/>
      <c r="BM402" s="215"/>
      <c r="BN402" s="215"/>
      <c r="BO402" s="215"/>
      <c r="BP402" s="215"/>
      <c r="BQ402" s="215"/>
      <c r="BR402" s="215"/>
      <c r="BS402" s="215"/>
      <c r="BT402" s="215"/>
      <c r="BU402" s="215"/>
      <c r="BV402" s="215"/>
      <c r="BW402" s="215"/>
      <c r="BX402" s="215"/>
      <c r="BY402" s="215"/>
      <c r="BZ402" s="216">
        <f t="shared" si="1088"/>
        <v>0</v>
      </c>
      <c r="CA402" s="224">
        <f t="shared" si="1089"/>
        <v>0</v>
      </c>
      <c r="CB402" s="226">
        <f t="shared" si="1090"/>
        <v>0</v>
      </c>
      <c r="CC402" s="100"/>
      <c r="CE402" s="33"/>
      <c r="CF402" s="126"/>
      <c r="CG402" s="200"/>
      <c r="CH402" s="200"/>
      <c r="CI402" s="200"/>
      <c r="CJ402" s="200"/>
      <c r="CK402" s="200"/>
      <c r="CL402" s="143" t="s">
        <v>94</v>
      </c>
      <c r="CM402" s="321" t="s">
        <v>50</v>
      </c>
      <c r="CN402" s="321"/>
      <c r="CO402" s="54">
        <f t="shared" ref="CO402:CQ407" si="1215">+X419</f>
        <v>0</v>
      </c>
      <c r="CP402" s="54">
        <f t="shared" si="1215"/>
        <v>0</v>
      </c>
      <c r="CQ402" s="54">
        <f t="shared" si="1215"/>
        <v>0</v>
      </c>
      <c r="CR402" s="51"/>
      <c r="CS402" s="26"/>
      <c r="CT402" s="1"/>
      <c r="CU402" s="27"/>
      <c r="CV402" s="130"/>
      <c r="CW402" s="201"/>
      <c r="CX402" s="73"/>
      <c r="CY402" s="73"/>
      <c r="CZ402" s="73"/>
      <c r="DA402" s="73"/>
      <c r="DB402" s="143" t="s">
        <v>191</v>
      </c>
      <c r="DC402" s="319" t="s">
        <v>148</v>
      </c>
      <c r="DD402" s="319"/>
      <c r="DE402" s="54">
        <f t="shared" ref="DE402:DG406" si="1216">+AY416</f>
        <v>0</v>
      </c>
      <c r="DF402" s="54">
        <f t="shared" si="1216"/>
        <v>0</v>
      </c>
      <c r="DG402" s="54">
        <f t="shared" si="1216"/>
        <v>0</v>
      </c>
      <c r="DH402" s="42"/>
      <c r="DI402" s="77"/>
      <c r="DJ402" s="1"/>
      <c r="DK402" s="27"/>
      <c r="DL402" s="130"/>
      <c r="DM402" s="201"/>
      <c r="DN402" s="73"/>
      <c r="DO402" s="73"/>
      <c r="DP402" s="72"/>
      <c r="DQ402" s="73"/>
      <c r="DR402" s="72"/>
      <c r="DS402" s="143" t="s">
        <v>191</v>
      </c>
      <c r="DT402" s="319" t="s">
        <v>148</v>
      </c>
      <c r="DU402" s="319"/>
      <c r="DV402" s="54">
        <f t="shared" si="1208"/>
        <v>0</v>
      </c>
      <c r="DW402" s="54">
        <f t="shared" si="1209"/>
        <v>0</v>
      </c>
      <c r="DX402" s="54">
        <f t="shared" si="1210"/>
        <v>0</v>
      </c>
      <c r="DY402" s="54">
        <f t="shared" si="1211"/>
        <v>0</v>
      </c>
      <c r="DZ402" s="42"/>
      <c r="EA402" s="77"/>
      <c r="EB402" s="1"/>
      <c r="EC402" s="27"/>
      <c r="ED402" s="130" t="s">
        <v>87</v>
      </c>
      <c r="EE402" s="1"/>
      <c r="EF402" s="4" t="s">
        <v>220</v>
      </c>
      <c r="EG402" s="54">
        <f>+CO391</f>
        <v>0</v>
      </c>
      <c r="EH402" s="54">
        <f t="shared" si="1212"/>
        <v>0</v>
      </c>
      <c r="EI402" s="160"/>
      <c r="EJ402" s="200"/>
      <c r="EK402" s="8"/>
      <c r="EL402" s="7"/>
      <c r="EM402" s="7"/>
      <c r="EN402" s="42"/>
      <c r="EO402" s="26"/>
      <c r="EP402" s="1"/>
      <c r="EQ402" s="27"/>
      <c r="ER402" s="130" t="s">
        <v>87</v>
      </c>
      <c r="ES402" s="1"/>
      <c r="ET402" s="4" t="s">
        <v>220</v>
      </c>
      <c r="EU402" s="54">
        <f t="shared" si="1164"/>
        <v>0</v>
      </c>
      <c r="EV402" s="54">
        <f t="shared" si="1165"/>
        <v>0</v>
      </c>
      <c r="EW402" s="160"/>
      <c r="EX402" s="200"/>
      <c r="EY402" s="8"/>
      <c r="EZ402" s="7"/>
      <c r="FA402" s="7"/>
      <c r="FB402" s="42"/>
      <c r="FC402" s="26"/>
      <c r="FD402" s="26"/>
      <c r="FE402" s="1"/>
      <c r="FF402" s="63"/>
      <c r="FG402" s="129"/>
      <c r="FH402" s="17"/>
      <c r="FI402" s="17"/>
      <c r="FJ402" s="17"/>
      <c r="FK402" s="17"/>
      <c r="FL402" s="17"/>
      <c r="FM402" s="17"/>
      <c r="FN402" s="17"/>
      <c r="FO402" s="80"/>
      <c r="FP402" s="81"/>
      <c r="FQ402" s="1"/>
      <c r="FR402" s="1"/>
    </row>
    <row r="403" spans="2:174" ht="13.9" customHeight="1" x14ac:dyDescent="0.2">
      <c r="B403" s="33"/>
      <c r="C403" s="126">
        <v>5250</v>
      </c>
      <c r="D403" s="234" t="s">
        <v>449</v>
      </c>
      <c r="E403" s="234"/>
      <c r="F403" s="224">
        <v>0</v>
      </c>
      <c r="G403" s="224">
        <v>0</v>
      </c>
      <c r="H403" s="224">
        <v>0</v>
      </c>
      <c r="I403" s="219"/>
      <c r="J403" s="219"/>
      <c r="K403" s="219"/>
      <c r="L403" s="219"/>
      <c r="M403" s="219"/>
      <c r="N403" s="219"/>
      <c r="O403" s="219"/>
      <c r="P403" s="219"/>
      <c r="Q403" s="219"/>
      <c r="R403" s="219"/>
      <c r="S403" s="219"/>
      <c r="T403" s="219"/>
      <c r="U403" s="219"/>
      <c r="V403" s="219"/>
      <c r="W403" s="219"/>
      <c r="X403" s="216">
        <f t="shared" si="1080"/>
        <v>0</v>
      </c>
      <c r="Y403" s="224">
        <f t="shared" si="1081"/>
        <v>0</v>
      </c>
      <c r="Z403" s="226">
        <f t="shared" si="1082"/>
        <v>0</v>
      </c>
      <c r="AA403" s="26"/>
      <c r="AC403" s="27"/>
      <c r="AD403" s="131">
        <v>2200</v>
      </c>
      <c r="AE403" s="232" t="s">
        <v>495</v>
      </c>
      <c r="AF403" s="232"/>
      <c r="AG403" s="220">
        <f>SUM(AG404:AG409)</f>
        <v>0</v>
      </c>
      <c r="AH403" s="220">
        <f t="shared" ref="AH403" si="1217">SUM(AH404:AH409)</f>
        <v>0</v>
      </c>
      <c r="AI403" s="220">
        <f t="shared" ref="AI403" si="1218">SUM(AI404:AI409)</f>
        <v>0</v>
      </c>
      <c r="AJ403" s="220"/>
      <c r="AK403" s="220"/>
      <c r="AL403" s="220"/>
      <c r="AM403" s="210"/>
      <c r="AN403" s="210"/>
      <c r="AO403" s="210"/>
      <c r="AP403" s="210"/>
      <c r="AQ403" s="210"/>
      <c r="AR403" s="210"/>
      <c r="AS403" s="210"/>
      <c r="AT403" s="210"/>
      <c r="AU403" s="210"/>
      <c r="AV403" s="210"/>
      <c r="AW403" s="210"/>
      <c r="AX403" s="210"/>
      <c r="AY403" s="221">
        <f t="shared" si="1085"/>
        <v>0</v>
      </c>
      <c r="AZ403" s="210">
        <f t="shared" si="1086"/>
        <v>0</v>
      </c>
      <c r="BA403" s="212">
        <f t="shared" si="1087"/>
        <v>0</v>
      </c>
      <c r="BB403" s="100"/>
      <c r="BD403" s="27"/>
      <c r="BE403" s="130">
        <v>4500</v>
      </c>
      <c r="BF403" s="223" t="s">
        <v>518</v>
      </c>
      <c r="BG403" s="223"/>
      <c r="BH403" s="215">
        <v>0</v>
      </c>
      <c r="BI403" s="215">
        <v>0</v>
      </c>
      <c r="BJ403" s="215">
        <v>0</v>
      </c>
      <c r="BK403" s="215"/>
      <c r="BL403" s="215"/>
      <c r="BM403" s="215"/>
      <c r="BN403" s="224"/>
      <c r="BO403" s="224"/>
      <c r="BP403" s="224"/>
      <c r="BQ403" s="224"/>
      <c r="BR403" s="224"/>
      <c r="BS403" s="224"/>
      <c r="BT403" s="224"/>
      <c r="BU403" s="224"/>
      <c r="BV403" s="224"/>
      <c r="BW403" s="224"/>
      <c r="BX403" s="224"/>
      <c r="BY403" s="224"/>
      <c r="BZ403" s="216">
        <f t="shared" si="1088"/>
        <v>0</v>
      </c>
      <c r="CA403" s="224">
        <f t="shared" si="1089"/>
        <v>0</v>
      </c>
      <c r="CB403" s="226">
        <f t="shared" si="1090"/>
        <v>0</v>
      </c>
      <c r="CC403" s="100"/>
      <c r="CE403" s="33"/>
      <c r="CF403" s="126"/>
      <c r="CG403" s="200"/>
      <c r="CH403" s="200"/>
      <c r="CI403" s="200"/>
      <c r="CJ403" s="200"/>
      <c r="CK403" s="200"/>
      <c r="CL403" s="143" t="s">
        <v>95</v>
      </c>
      <c r="CM403" s="319" t="s">
        <v>51</v>
      </c>
      <c r="CN403" s="319"/>
      <c r="CO403" s="54">
        <f t="shared" si="1215"/>
        <v>0</v>
      </c>
      <c r="CP403" s="54">
        <f t="shared" si="1215"/>
        <v>0</v>
      </c>
      <c r="CQ403" s="54">
        <f t="shared" si="1215"/>
        <v>0</v>
      </c>
      <c r="CR403" s="51"/>
      <c r="CS403" s="26"/>
      <c r="CT403" s="1"/>
      <c r="CU403" s="27"/>
      <c r="CV403" s="130"/>
      <c r="CW403" s="201"/>
      <c r="CX403" s="73"/>
      <c r="CY403" s="73"/>
      <c r="CZ403" s="73"/>
      <c r="DA403" s="73"/>
      <c r="DB403" s="143" t="s">
        <v>192</v>
      </c>
      <c r="DC403" s="319" t="s">
        <v>149</v>
      </c>
      <c r="DD403" s="319"/>
      <c r="DE403" s="54">
        <f t="shared" si="1216"/>
        <v>0</v>
      </c>
      <c r="DF403" s="54">
        <f t="shared" si="1216"/>
        <v>0</v>
      </c>
      <c r="DG403" s="54">
        <f t="shared" si="1216"/>
        <v>0</v>
      </c>
      <c r="DH403" s="42"/>
      <c r="DI403" s="77"/>
      <c r="DJ403" s="1"/>
      <c r="DK403" s="27"/>
      <c r="DL403" s="130"/>
      <c r="DM403" s="201"/>
      <c r="DN403" s="73"/>
      <c r="DO403" s="73"/>
      <c r="DP403" s="72"/>
      <c r="DQ403" s="73"/>
      <c r="DR403" s="72"/>
      <c r="DS403" s="143" t="s">
        <v>192</v>
      </c>
      <c r="DT403" s="319" t="s">
        <v>149</v>
      </c>
      <c r="DU403" s="319"/>
      <c r="DV403" s="54">
        <f t="shared" si="1208"/>
        <v>0</v>
      </c>
      <c r="DW403" s="54">
        <f t="shared" si="1209"/>
        <v>0</v>
      </c>
      <c r="DX403" s="54">
        <f t="shared" si="1210"/>
        <v>0</v>
      </c>
      <c r="DY403" s="54">
        <f t="shared" si="1211"/>
        <v>0</v>
      </c>
      <c r="DZ403" s="42"/>
      <c r="EA403" s="77"/>
      <c r="EB403" s="1"/>
      <c r="EC403" s="27"/>
      <c r="ED403" s="130" t="s">
        <v>88</v>
      </c>
      <c r="EE403" s="1"/>
      <c r="EF403" s="4" t="s">
        <v>41</v>
      </c>
      <c r="EG403" s="54">
        <f>+CO392</f>
        <v>0</v>
      </c>
      <c r="EH403" s="54">
        <f t="shared" si="1212"/>
        <v>0</v>
      </c>
      <c r="EI403" s="160"/>
      <c r="EJ403" s="200"/>
      <c r="EK403" s="8"/>
      <c r="EL403" s="7"/>
      <c r="EM403" s="7"/>
      <c r="EN403" s="42"/>
      <c r="EO403" s="26"/>
      <c r="EP403" s="1"/>
      <c r="EQ403" s="27"/>
      <c r="ER403" s="130" t="s">
        <v>88</v>
      </c>
      <c r="ES403" s="1"/>
      <c r="ET403" s="4" t="s">
        <v>41</v>
      </c>
      <c r="EU403" s="54">
        <f t="shared" si="1164"/>
        <v>0</v>
      </c>
      <c r="EV403" s="54">
        <f t="shared" si="1165"/>
        <v>0</v>
      </c>
      <c r="EW403" s="160"/>
      <c r="EX403" s="200"/>
      <c r="EY403" s="8"/>
      <c r="EZ403" s="7"/>
      <c r="FA403" s="7"/>
      <c r="FB403" s="42"/>
      <c r="FC403" s="26"/>
      <c r="FD403" s="26"/>
      <c r="FE403" s="1"/>
      <c r="FF403" s="1"/>
      <c r="FG403" s="20"/>
      <c r="FH403" s="1"/>
      <c r="FI403" s="1"/>
      <c r="FJ403" s="1"/>
      <c r="FK403" s="1"/>
      <c r="FL403" s="1"/>
      <c r="FM403" s="1"/>
      <c r="FN403" s="175">
        <f>+FN387-DF395</f>
        <v>0</v>
      </c>
      <c r="FO403" s="1"/>
      <c r="FP403" s="1"/>
      <c r="FQ403" s="1"/>
      <c r="FR403" s="1"/>
    </row>
    <row r="404" spans="2:174" ht="13.9" customHeight="1" x14ac:dyDescent="0.2">
      <c r="B404" s="33"/>
      <c r="C404" s="126">
        <v>5260</v>
      </c>
      <c r="D404" s="234" t="s">
        <v>450</v>
      </c>
      <c r="E404" s="234"/>
      <c r="F404" s="224">
        <v>0</v>
      </c>
      <c r="G404" s="224">
        <v>0</v>
      </c>
      <c r="H404" s="224">
        <v>0</v>
      </c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16">
        <f t="shared" si="1080"/>
        <v>0</v>
      </c>
      <c r="Y404" s="224">
        <f t="shared" si="1081"/>
        <v>0</v>
      </c>
      <c r="Z404" s="226">
        <f t="shared" si="1082"/>
        <v>0</v>
      </c>
      <c r="AA404" s="26"/>
      <c r="AC404" s="27"/>
      <c r="AD404" s="130">
        <v>2210</v>
      </c>
      <c r="AE404" s="223" t="s">
        <v>496</v>
      </c>
      <c r="AF404" s="223"/>
      <c r="AG404" s="215">
        <v>0</v>
      </c>
      <c r="AH404" s="215">
        <v>0</v>
      </c>
      <c r="AI404" s="215">
        <v>0</v>
      </c>
      <c r="AJ404" s="215"/>
      <c r="AK404" s="215"/>
      <c r="AL404" s="215"/>
      <c r="AM404" s="224"/>
      <c r="AN404" s="224"/>
      <c r="AO404" s="224"/>
      <c r="AP404" s="224"/>
      <c r="AQ404" s="224"/>
      <c r="AR404" s="224"/>
      <c r="AS404" s="224"/>
      <c r="AT404" s="224"/>
      <c r="AU404" s="224"/>
      <c r="AV404" s="224"/>
      <c r="AW404" s="224"/>
      <c r="AX404" s="224"/>
      <c r="AY404" s="216">
        <f t="shared" si="1085"/>
        <v>0</v>
      </c>
      <c r="AZ404" s="224">
        <f t="shared" si="1086"/>
        <v>0</v>
      </c>
      <c r="BA404" s="226">
        <f t="shared" si="1087"/>
        <v>0</v>
      </c>
      <c r="BB404" s="100"/>
      <c r="BD404" s="27"/>
      <c r="BE404" s="131"/>
      <c r="BF404" s="232" t="s">
        <v>519</v>
      </c>
      <c r="BG404" s="232"/>
      <c r="BH404" s="220">
        <f>+BH375-BH387</f>
        <v>0</v>
      </c>
      <c r="BI404" s="220">
        <f t="shared" ref="BI404:BJ404" si="1219">+BI375-BI387</f>
        <v>0</v>
      </c>
      <c r="BJ404" s="220">
        <f t="shared" si="1219"/>
        <v>0</v>
      </c>
      <c r="BK404" s="220"/>
      <c r="BL404" s="220"/>
      <c r="BM404" s="22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  <c r="BZ404" s="221">
        <f t="shared" si="1088"/>
        <v>0</v>
      </c>
      <c r="CA404" s="210">
        <f t="shared" si="1089"/>
        <v>0</v>
      </c>
      <c r="CB404" s="212">
        <f t="shared" si="1090"/>
        <v>0</v>
      </c>
      <c r="CC404" s="100"/>
      <c r="CE404" s="33"/>
      <c r="CF404" s="126"/>
      <c r="CG404" s="200"/>
      <c r="CH404" s="200"/>
      <c r="CI404" s="200"/>
      <c r="CJ404" s="200"/>
      <c r="CK404" s="200"/>
      <c r="CL404" s="143" t="s">
        <v>96</v>
      </c>
      <c r="CM404" s="319" t="s">
        <v>52</v>
      </c>
      <c r="CN404" s="319"/>
      <c r="CO404" s="54">
        <f t="shared" si="1215"/>
        <v>0</v>
      </c>
      <c r="CP404" s="54">
        <f t="shared" si="1215"/>
        <v>0</v>
      </c>
      <c r="CQ404" s="54">
        <f t="shared" si="1215"/>
        <v>0</v>
      </c>
      <c r="CR404" s="51"/>
      <c r="CS404" s="26"/>
      <c r="CT404" s="1"/>
      <c r="CU404" s="27"/>
      <c r="CV404" s="130"/>
      <c r="CW404" s="201"/>
      <c r="CX404" s="73"/>
      <c r="CY404" s="73"/>
      <c r="CZ404" s="73"/>
      <c r="DA404" s="73"/>
      <c r="DB404" s="143" t="s">
        <v>193</v>
      </c>
      <c r="DC404" s="319" t="s">
        <v>150</v>
      </c>
      <c r="DD404" s="319"/>
      <c r="DE404" s="54">
        <f t="shared" si="1216"/>
        <v>0</v>
      </c>
      <c r="DF404" s="54">
        <f t="shared" si="1216"/>
        <v>0</v>
      </c>
      <c r="DG404" s="54">
        <f t="shared" si="1216"/>
        <v>0</v>
      </c>
      <c r="DH404" s="42"/>
      <c r="DI404" s="77"/>
      <c r="DJ404" s="1"/>
      <c r="DK404" s="27"/>
      <c r="DL404" s="130"/>
      <c r="DM404" s="201"/>
      <c r="DN404" s="73"/>
      <c r="DO404" s="73"/>
      <c r="DP404" s="72"/>
      <c r="DQ404" s="73"/>
      <c r="DR404" s="72"/>
      <c r="DS404" s="143" t="s">
        <v>193</v>
      </c>
      <c r="DT404" s="319" t="s">
        <v>150</v>
      </c>
      <c r="DU404" s="319"/>
      <c r="DV404" s="54">
        <f t="shared" si="1208"/>
        <v>0</v>
      </c>
      <c r="DW404" s="54">
        <f t="shared" si="1209"/>
        <v>0</v>
      </c>
      <c r="DX404" s="54">
        <f t="shared" si="1210"/>
        <v>0</v>
      </c>
      <c r="DY404" s="54">
        <f t="shared" si="1211"/>
        <v>0</v>
      </c>
      <c r="DZ404" s="42"/>
      <c r="EA404" s="77"/>
      <c r="EB404" s="1"/>
      <c r="EC404" s="27"/>
      <c r="ED404" s="130" t="s">
        <v>225</v>
      </c>
      <c r="EE404" s="1"/>
      <c r="EF404" s="4" t="s">
        <v>222</v>
      </c>
      <c r="EG404" s="54">
        <f>+CO394</f>
        <v>0</v>
      </c>
      <c r="EH404" s="54">
        <f t="shared" ref="EH404" si="1220">+CP394</f>
        <v>0</v>
      </c>
      <c r="EI404" s="160"/>
      <c r="EJ404" s="313" t="s">
        <v>221</v>
      </c>
      <c r="EK404" s="313"/>
      <c r="EL404" s="78">
        <f>+EG409+EL384+EL401</f>
        <v>0</v>
      </c>
      <c r="EM404" s="78">
        <f>+EH409+EM384+EM401</f>
        <v>0</v>
      </c>
      <c r="EN404" s="42"/>
      <c r="EO404" s="26"/>
      <c r="EP404" s="1"/>
      <c r="EQ404" s="27"/>
      <c r="ER404" s="130" t="s">
        <v>225</v>
      </c>
      <c r="ES404" s="1"/>
      <c r="ET404" s="4" t="s">
        <v>222</v>
      </c>
      <c r="EU404" s="54">
        <f t="shared" si="1164"/>
        <v>0</v>
      </c>
      <c r="EV404" s="54">
        <f t="shared" si="1165"/>
        <v>0</v>
      </c>
      <c r="EW404" s="160"/>
      <c r="EX404" s="313" t="s">
        <v>221</v>
      </c>
      <c r="EY404" s="313"/>
      <c r="EZ404" s="78">
        <f>+EU409+EZ384+EZ401</f>
        <v>0</v>
      </c>
      <c r="FA404" s="78">
        <f>+EV409+FA384+FA401</f>
        <v>0</v>
      </c>
      <c r="FB404" s="42"/>
      <c r="FC404" s="26"/>
      <c r="FD404" s="26"/>
      <c r="FE404" s="1"/>
      <c r="FF404" s="1"/>
      <c r="FG404" s="20"/>
      <c r="FH404" s="1"/>
      <c r="FI404" s="1"/>
      <c r="FJ404" s="1"/>
      <c r="FK404" s="1"/>
      <c r="FL404" s="1"/>
      <c r="FM404" s="1"/>
      <c r="FN404" s="175">
        <f>+FN400-DE395</f>
        <v>0</v>
      </c>
      <c r="FO404" s="1"/>
      <c r="FP404" s="1"/>
      <c r="FQ404" s="1"/>
      <c r="FR404" s="1"/>
    </row>
    <row r="405" spans="2:174" ht="14.45" customHeight="1" x14ac:dyDescent="0.2">
      <c r="B405" s="33"/>
      <c r="C405" s="126">
        <v>5270</v>
      </c>
      <c r="D405" s="234" t="s">
        <v>451</v>
      </c>
      <c r="E405" s="234"/>
      <c r="F405" s="215">
        <v>0</v>
      </c>
      <c r="G405" s="215">
        <v>0</v>
      </c>
      <c r="H405" s="215">
        <v>0</v>
      </c>
      <c r="I405" s="215"/>
      <c r="J405" s="215"/>
      <c r="K405" s="215"/>
      <c r="L405" s="215"/>
      <c r="M405" s="215"/>
      <c r="N405" s="215"/>
      <c r="O405" s="215"/>
      <c r="P405" s="215"/>
      <c r="Q405" s="215"/>
      <c r="R405" s="215"/>
      <c r="S405" s="215"/>
      <c r="T405" s="215"/>
      <c r="U405" s="215"/>
      <c r="V405" s="215"/>
      <c r="W405" s="215"/>
      <c r="X405" s="216">
        <f t="shared" si="1080"/>
        <v>0</v>
      </c>
      <c r="Y405" s="224">
        <f t="shared" si="1081"/>
        <v>0</v>
      </c>
      <c r="Z405" s="226">
        <f t="shared" si="1082"/>
        <v>0</v>
      </c>
      <c r="AA405" s="26"/>
      <c r="AC405" s="27"/>
      <c r="AD405" s="130">
        <v>2220</v>
      </c>
      <c r="AE405" s="223" t="s">
        <v>497</v>
      </c>
      <c r="AF405" s="223"/>
      <c r="AG405" s="215">
        <v>0</v>
      </c>
      <c r="AH405" s="215">
        <v>0</v>
      </c>
      <c r="AI405" s="215">
        <v>0</v>
      </c>
      <c r="AJ405" s="215"/>
      <c r="AK405" s="215"/>
      <c r="AL405" s="215"/>
      <c r="AM405" s="215"/>
      <c r="AN405" s="215"/>
      <c r="AO405" s="215"/>
      <c r="AP405" s="215"/>
      <c r="AQ405" s="215"/>
      <c r="AR405" s="215"/>
      <c r="AS405" s="215"/>
      <c r="AT405" s="215"/>
      <c r="AU405" s="215"/>
      <c r="AV405" s="215"/>
      <c r="AW405" s="215"/>
      <c r="AX405" s="215"/>
      <c r="AY405" s="216">
        <f t="shared" si="1085"/>
        <v>0</v>
      </c>
      <c r="AZ405" s="224">
        <f t="shared" si="1086"/>
        <v>0</v>
      </c>
      <c r="BA405" s="226">
        <f t="shared" si="1087"/>
        <v>0</v>
      </c>
      <c r="BB405" s="100"/>
      <c r="BD405" s="27"/>
      <c r="BE405" s="131"/>
      <c r="BF405" s="232" t="s">
        <v>520</v>
      </c>
      <c r="BG405" s="232"/>
      <c r="BH405" s="220"/>
      <c r="BI405" s="220"/>
      <c r="BJ405" s="220"/>
      <c r="BK405" s="220"/>
      <c r="BL405" s="220"/>
      <c r="BM405" s="220"/>
      <c r="BN405" s="220"/>
      <c r="BO405" s="220"/>
      <c r="BP405" s="220"/>
      <c r="BQ405" s="220"/>
      <c r="BR405" s="220"/>
      <c r="BS405" s="220"/>
      <c r="BT405" s="220"/>
      <c r="BU405" s="220"/>
      <c r="BV405" s="220"/>
      <c r="BW405" s="220"/>
      <c r="BX405" s="220"/>
      <c r="BY405" s="220"/>
      <c r="BZ405" s="221">
        <f t="shared" si="1088"/>
        <v>0</v>
      </c>
      <c r="CA405" s="210">
        <f t="shared" si="1089"/>
        <v>0</v>
      </c>
      <c r="CB405" s="212">
        <f t="shared" si="1090"/>
        <v>0</v>
      </c>
      <c r="CC405" s="100"/>
      <c r="CE405" s="33"/>
      <c r="CF405" s="126"/>
      <c r="CG405" s="200"/>
      <c r="CH405" s="200"/>
      <c r="CI405" s="200"/>
      <c r="CJ405" s="200"/>
      <c r="CK405" s="200"/>
      <c r="CL405" s="143" t="s">
        <v>97</v>
      </c>
      <c r="CM405" s="321" t="s">
        <v>53</v>
      </c>
      <c r="CN405" s="321"/>
      <c r="CO405" s="54">
        <f t="shared" si="1215"/>
        <v>0</v>
      </c>
      <c r="CP405" s="54">
        <f t="shared" si="1215"/>
        <v>0</v>
      </c>
      <c r="CQ405" s="54">
        <f t="shared" si="1215"/>
        <v>0</v>
      </c>
      <c r="CR405" s="51"/>
      <c r="CS405" s="26"/>
      <c r="CT405" s="1"/>
      <c r="CU405" s="27"/>
      <c r="CV405" s="130"/>
      <c r="CW405" s="201"/>
      <c r="CX405" s="73"/>
      <c r="CY405" s="73"/>
      <c r="CZ405" s="73"/>
      <c r="DA405" s="73"/>
      <c r="DB405" s="143" t="s">
        <v>194</v>
      </c>
      <c r="DC405" s="319" t="s">
        <v>151</v>
      </c>
      <c r="DD405" s="319"/>
      <c r="DE405" s="54">
        <f t="shared" si="1216"/>
        <v>0</v>
      </c>
      <c r="DF405" s="54">
        <f t="shared" si="1216"/>
        <v>0</v>
      </c>
      <c r="DG405" s="54">
        <f t="shared" si="1216"/>
        <v>0</v>
      </c>
      <c r="DH405" s="42"/>
      <c r="DI405" s="77"/>
      <c r="DJ405" s="1"/>
      <c r="DK405" s="27"/>
      <c r="DL405" s="130"/>
      <c r="DM405" s="201"/>
      <c r="DN405" s="73"/>
      <c r="DO405" s="73"/>
      <c r="DP405" s="72"/>
      <c r="DQ405" s="73"/>
      <c r="DR405" s="72"/>
      <c r="DS405" s="143" t="s">
        <v>194</v>
      </c>
      <c r="DT405" s="319" t="s">
        <v>151</v>
      </c>
      <c r="DU405" s="319"/>
      <c r="DV405" s="54">
        <f t="shared" si="1208"/>
        <v>0</v>
      </c>
      <c r="DW405" s="54">
        <f t="shared" si="1209"/>
        <v>0</v>
      </c>
      <c r="DX405" s="54">
        <f t="shared" si="1210"/>
        <v>0</v>
      </c>
      <c r="DY405" s="54">
        <f t="shared" si="1211"/>
        <v>0</v>
      </c>
      <c r="DZ405" s="42"/>
      <c r="EA405" s="77"/>
      <c r="EB405" s="1"/>
      <c r="EC405" s="27"/>
      <c r="ED405" s="158"/>
      <c r="EE405" s="1"/>
      <c r="EF405" s="1"/>
      <c r="EG405" s="1"/>
      <c r="EH405" s="1"/>
      <c r="EI405" s="160"/>
      <c r="EJ405" s="8"/>
      <c r="EK405" s="8"/>
      <c r="EL405" s="7"/>
      <c r="EM405" s="7"/>
      <c r="EN405" s="42"/>
      <c r="EO405" s="26"/>
      <c r="EP405" s="1"/>
      <c r="EQ405" s="27"/>
      <c r="ER405" s="158"/>
      <c r="ES405" s="1"/>
      <c r="ET405" s="1"/>
      <c r="EU405" s="1"/>
      <c r="EV405" s="1"/>
      <c r="EW405" s="160"/>
      <c r="EX405" s="8"/>
      <c r="EY405" s="8"/>
      <c r="EZ405" s="7"/>
      <c r="FA405" s="7"/>
      <c r="FB405" s="42"/>
      <c r="FC405" s="26"/>
      <c r="FD405" s="26"/>
      <c r="FE405" s="1"/>
      <c r="FF405" s="1"/>
      <c r="FG405" s="20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</row>
    <row r="406" spans="2:174" ht="13.9" customHeight="1" x14ac:dyDescent="0.2">
      <c r="B406" s="33"/>
      <c r="C406" s="126">
        <v>5280</v>
      </c>
      <c r="D406" s="234" t="s">
        <v>32</v>
      </c>
      <c r="E406" s="234"/>
      <c r="F406" s="215">
        <v>0</v>
      </c>
      <c r="G406" s="215">
        <v>0</v>
      </c>
      <c r="H406" s="215">
        <v>0</v>
      </c>
      <c r="I406" s="215"/>
      <c r="J406" s="215"/>
      <c r="K406" s="215"/>
      <c r="L406" s="215"/>
      <c r="M406" s="215"/>
      <c r="N406" s="215"/>
      <c r="O406" s="215"/>
      <c r="P406" s="215"/>
      <c r="Q406" s="215"/>
      <c r="R406" s="215"/>
      <c r="S406" s="215"/>
      <c r="T406" s="215"/>
      <c r="U406" s="215"/>
      <c r="V406" s="215"/>
      <c r="W406" s="215"/>
      <c r="X406" s="216">
        <f t="shared" ref="X406:X427" si="1221">+F406+I406+L406+O406+R406+U406</f>
        <v>0</v>
      </c>
      <c r="Y406" s="224">
        <f t="shared" ref="Y406:Y427" si="1222">+G406+J406+M406+P406+S406+V406</f>
        <v>0</v>
      </c>
      <c r="Z406" s="226">
        <f t="shared" ref="Z406:Z427" si="1223">+H406+K406+N406+Q406+T406+W406</f>
        <v>0</v>
      </c>
      <c r="AA406" s="26"/>
      <c r="AC406" s="27"/>
      <c r="AD406" s="130">
        <v>2230</v>
      </c>
      <c r="AE406" s="223" t="s">
        <v>498</v>
      </c>
      <c r="AF406" s="223"/>
      <c r="AG406" s="215">
        <v>0</v>
      </c>
      <c r="AH406" s="215">
        <v>0</v>
      </c>
      <c r="AI406" s="215">
        <v>0</v>
      </c>
      <c r="AJ406" s="215"/>
      <c r="AK406" s="215"/>
      <c r="AL406" s="215"/>
      <c r="AM406" s="215"/>
      <c r="AN406" s="215"/>
      <c r="AO406" s="215"/>
      <c r="AP406" s="215"/>
      <c r="AQ406" s="215"/>
      <c r="AR406" s="215"/>
      <c r="AS406" s="215"/>
      <c r="AT406" s="215"/>
      <c r="AU406" s="215"/>
      <c r="AV406" s="215"/>
      <c r="AW406" s="215"/>
      <c r="AX406" s="215"/>
      <c r="AY406" s="216">
        <f t="shared" si="1085"/>
        <v>0</v>
      </c>
      <c r="AZ406" s="224">
        <f t="shared" si="1086"/>
        <v>0</v>
      </c>
      <c r="BA406" s="226">
        <f t="shared" si="1087"/>
        <v>0</v>
      </c>
      <c r="BB406" s="100"/>
      <c r="BD406" s="27"/>
      <c r="BE406" s="131"/>
      <c r="BF406" s="232" t="s">
        <v>514</v>
      </c>
      <c r="BG406" s="232"/>
      <c r="BH406" s="220">
        <f>SUM(BH407:BH409)</f>
        <v>0</v>
      </c>
      <c r="BI406" s="220">
        <f t="shared" ref="BI406" si="1224">SUM(BI407:BI409)</f>
        <v>0</v>
      </c>
      <c r="BJ406" s="220">
        <f t="shared" ref="BJ406" si="1225">SUM(BJ407:BJ409)</f>
        <v>0</v>
      </c>
      <c r="BK406" s="220"/>
      <c r="BL406" s="220"/>
      <c r="BM406" s="220"/>
      <c r="BN406" s="220"/>
      <c r="BO406" s="220"/>
      <c r="BP406" s="220"/>
      <c r="BQ406" s="220"/>
      <c r="BR406" s="220"/>
      <c r="BS406" s="220"/>
      <c r="BT406" s="220"/>
      <c r="BU406" s="220"/>
      <c r="BV406" s="220"/>
      <c r="BW406" s="220"/>
      <c r="BX406" s="220"/>
      <c r="BY406" s="220"/>
      <c r="BZ406" s="221">
        <f t="shared" si="1088"/>
        <v>0</v>
      </c>
      <c r="CA406" s="210">
        <f t="shared" si="1089"/>
        <v>0</v>
      </c>
      <c r="CB406" s="212">
        <f t="shared" si="1090"/>
        <v>0</v>
      </c>
      <c r="CC406" s="100"/>
      <c r="CE406" s="33"/>
      <c r="CF406" s="126"/>
      <c r="CG406" s="200"/>
      <c r="CH406" s="200"/>
      <c r="CI406" s="200"/>
      <c r="CJ406" s="200"/>
      <c r="CK406" s="200"/>
      <c r="CL406" s="143" t="s">
        <v>98</v>
      </c>
      <c r="CM406" s="319" t="s">
        <v>54</v>
      </c>
      <c r="CN406" s="319"/>
      <c r="CO406" s="54">
        <f t="shared" si="1215"/>
        <v>0</v>
      </c>
      <c r="CP406" s="54">
        <f t="shared" si="1215"/>
        <v>0</v>
      </c>
      <c r="CQ406" s="54">
        <f t="shared" si="1215"/>
        <v>0</v>
      </c>
      <c r="CR406" s="51"/>
      <c r="CS406" s="26"/>
      <c r="CT406" s="1"/>
      <c r="CU406" s="27"/>
      <c r="CV406" s="130"/>
      <c r="CW406" s="201"/>
      <c r="CX406" s="201"/>
      <c r="CY406" s="72"/>
      <c r="CZ406" s="72"/>
      <c r="DA406" s="72"/>
      <c r="DB406" s="143" t="s">
        <v>195</v>
      </c>
      <c r="DC406" s="319" t="s">
        <v>152</v>
      </c>
      <c r="DD406" s="319"/>
      <c r="DE406" s="54">
        <f t="shared" si="1216"/>
        <v>0</v>
      </c>
      <c r="DF406" s="54">
        <f t="shared" si="1216"/>
        <v>0</v>
      </c>
      <c r="DG406" s="54">
        <f t="shared" si="1216"/>
        <v>0</v>
      </c>
      <c r="DH406" s="42"/>
      <c r="DI406" s="77"/>
      <c r="DJ406" s="1"/>
      <c r="DK406" s="27"/>
      <c r="DL406" s="130"/>
      <c r="DM406" s="201"/>
      <c r="DN406" s="201"/>
      <c r="DO406" s="72"/>
      <c r="DP406" s="72"/>
      <c r="DQ406" s="72"/>
      <c r="DR406" s="72"/>
      <c r="DS406" s="143" t="s">
        <v>195</v>
      </c>
      <c r="DT406" s="319" t="s">
        <v>152</v>
      </c>
      <c r="DU406" s="319"/>
      <c r="DV406" s="54">
        <f t="shared" si="1208"/>
        <v>0</v>
      </c>
      <c r="DW406" s="54">
        <f t="shared" si="1209"/>
        <v>0</v>
      </c>
      <c r="DX406" s="54">
        <f t="shared" si="1210"/>
        <v>0</v>
      </c>
      <c r="DY406" s="54">
        <f t="shared" si="1211"/>
        <v>0</v>
      </c>
      <c r="DZ406" s="42"/>
      <c r="EA406" s="77"/>
      <c r="EB406" s="1"/>
      <c r="EC406" s="27"/>
      <c r="ED406" s="157"/>
      <c r="EE406" s="200"/>
      <c r="EF406" s="5"/>
      <c r="EG406" s="54"/>
      <c r="EH406" s="54"/>
      <c r="EI406" s="160"/>
      <c r="EJ406" s="8"/>
      <c r="EK406" s="8"/>
      <c r="EL406" s="7"/>
      <c r="EM406" s="7"/>
      <c r="EN406" s="42"/>
      <c r="EO406" s="26"/>
      <c r="EP406" s="1"/>
      <c r="EQ406" s="27"/>
      <c r="ER406" s="157"/>
      <c r="ES406" s="200"/>
      <c r="ET406" s="5"/>
      <c r="EU406" s="54"/>
      <c r="EV406" s="54"/>
      <c r="EW406" s="160"/>
      <c r="EX406" s="8"/>
      <c r="EY406" s="8"/>
      <c r="EZ406" s="7"/>
      <c r="FA406" s="7"/>
      <c r="FB406" s="42"/>
      <c r="FC406" s="26"/>
      <c r="FD406" s="26"/>
      <c r="FE406" s="1"/>
      <c r="FF406" s="1"/>
      <c r="FG406" s="20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</row>
    <row r="407" spans="2:174" ht="13.9" customHeight="1" x14ac:dyDescent="0.2">
      <c r="B407" s="33"/>
      <c r="C407" s="126">
        <v>5290</v>
      </c>
      <c r="D407" s="234" t="s">
        <v>452</v>
      </c>
      <c r="E407" s="234"/>
      <c r="F407" s="215">
        <v>0</v>
      </c>
      <c r="G407" s="215">
        <v>0</v>
      </c>
      <c r="H407" s="215">
        <v>0</v>
      </c>
      <c r="I407" s="215"/>
      <c r="J407" s="215"/>
      <c r="K407" s="215"/>
      <c r="L407" s="215"/>
      <c r="M407" s="215"/>
      <c r="N407" s="215"/>
      <c r="O407" s="215"/>
      <c r="P407" s="215"/>
      <c r="Q407" s="215"/>
      <c r="R407" s="215"/>
      <c r="S407" s="215"/>
      <c r="T407" s="215"/>
      <c r="U407" s="215"/>
      <c r="V407" s="215"/>
      <c r="W407" s="215"/>
      <c r="X407" s="216">
        <f t="shared" si="1221"/>
        <v>0</v>
      </c>
      <c r="Y407" s="224">
        <f t="shared" si="1222"/>
        <v>0</v>
      </c>
      <c r="Z407" s="226">
        <f t="shared" si="1223"/>
        <v>0</v>
      </c>
      <c r="AA407" s="26"/>
      <c r="AC407" s="27"/>
      <c r="AD407" s="130">
        <v>2240</v>
      </c>
      <c r="AE407" s="223" t="s">
        <v>499</v>
      </c>
      <c r="AF407" s="223"/>
      <c r="AG407" s="215">
        <v>0</v>
      </c>
      <c r="AH407" s="215">
        <v>0</v>
      </c>
      <c r="AI407" s="215">
        <v>0</v>
      </c>
      <c r="AJ407" s="215"/>
      <c r="AK407" s="215"/>
      <c r="AL407" s="215"/>
      <c r="AM407" s="215"/>
      <c r="AN407" s="215"/>
      <c r="AO407" s="215"/>
      <c r="AP407" s="215"/>
      <c r="AQ407" s="215"/>
      <c r="AR407" s="215"/>
      <c r="AS407" s="215"/>
      <c r="AT407" s="215"/>
      <c r="AU407" s="215"/>
      <c r="AV407" s="215"/>
      <c r="AW407" s="215"/>
      <c r="AX407" s="215"/>
      <c r="AY407" s="216">
        <f t="shared" si="1085"/>
        <v>0</v>
      </c>
      <c r="AZ407" s="224">
        <f t="shared" si="1086"/>
        <v>0</v>
      </c>
      <c r="BA407" s="226">
        <f t="shared" si="1087"/>
        <v>0</v>
      </c>
      <c r="BB407" s="100"/>
      <c r="BD407" s="27"/>
      <c r="BE407" s="130"/>
      <c r="BF407" s="223" t="s">
        <v>479</v>
      </c>
      <c r="BG407" s="223"/>
      <c r="BH407" s="215">
        <v>0</v>
      </c>
      <c r="BI407" s="215">
        <v>0</v>
      </c>
      <c r="BJ407" s="215">
        <v>0</v>
      </c>
      <c r="BK407" s="215"/>
      <c r="BL407" s="215"/>
      <c r="BM407" s="215"/>
      <c r="BN407" s="215"/>
      <c r="BO407" s="215"/>
      <c r="BP407" s="215"/>
      <c r="BQ407" s="215"/>
      <c r="BR407" s="215"/>
      <c r="BS407" s="215"/>
      <c r="BT407" s="215"/>
      <c r="BU407" s="215"/>
      <c r="BV407" s="215"/>
      <c r="BW407" s="215"/>
      <c r="BX407" s="215"/>
      <c r="BY407" s="215"/>
      <c r="BZ407" s="216">
        <f t="shared" si="1088"/>
        <v>0</v>
      </c>
      <c r="CA407" s="224">
        <f t="shared" si="1089"/>
        <v>0</v>
      </c>
      <c r="CB407" s="226">
        <f t="shared" si="1090"/>
        <v>0</v>
      </c>
      <c r="CC407" s="100"/>
      <c r="CE407" s="33"/>
      <c r="CF407" s="126"/>
      <c r="CG407" s="200"/>
      <c r="CH407" s="200"/>
      <c r="CI407" s="200"/>
      <c r="CJ407" s="200"/>
      <c r="CK407" s="200"/>
      <c r="CL407" s="143" t="s">
        <v>99</v>
      </c>
      <c r="CM407" s="319" t="s">
        <v>55</v>
      </c>
      <c r="CN407" s="319"/>
      <c r="CO407" s="54">
        <f t="shared" si="1215"/>
        <v>0</v>
      </c>
      <c r="CP407" s="54">
        <f t="shared" si="1215"/>
        <v>0</v>
      </c>
      <c r="CQ407" s="54">
        <f t="shared" si="1215"/>
        <v>0</v>
      </c>
      <c r="CR407" s="51"/>
      <c r="CS407" s="26"/>
      <c r="CT407" s="1"/>
      <c r="CU407" s="27"/>
      <c r="CV407" s="130"/>
      <c r="CW407" s="201"/>
      <c r="CX407" s="201"/>
      <c r="CY407" s="72"/>
      <c r="CZ407" s="72"/>
      <c r="DA407" s="72"/>
      <c r="DB407" s="143"/>
      <c r="DC407" s="314"/>
      <c r="DD407" s="314"/>
      <c r="DE407" s="52"/>
      <c r="DF407" s="52"/>
      <c r="DG407" s="52"/>
      <c r="DH407" s="42"/>
      <c r="DI407" s="77"/>
      <c r="DJ407" s="1"/>
      <c r="DK407" s="27"/>
      <c r="DL407" s="130"/>
      <c r="DM407" s="201"/>
      <c r="DN407" s="201"/>
      <c r="DO407" s="72"/>
      <c r="DP407" s="72"/>
      <c r="DQ407" s="72"/>
      <c r="DR407" s="72"/>
      <c r="DS407" s="143"/>
      <c r="DT407" s="314"/>
      <c r="DU407" s="314"/>
      <c r="DV407" s="54"/>
      <c r="DW407" s="54"/>
      <c r="DX407" s="54"/>
      <c r="DY407" s="54"/>
      <c r="DZ407" s="42"/>
      <c r="EA407" s="77"/>
      <c r="EB407" s="1"/>
      <c r="EC407" s="27"/>
      <c r="ED407" s="157"/>
      <c r="EE407" s="1"/>
      <c r="EF407" s="1"/>
      <c r="EG407" s="1"/>
      <c r="EH407" s="1"/>
      <c r="EI407" s="160"/>
      <c r="EJ407" s="8"/>
      <c r="EK407" s="8"/>
      <c r="EL407" s="7"/>
      <c r="EM407" s="7"/>
      <c r="EN407" s="42"/>
      <c r="EO407" s="26"/>
      <c r="EP407" s="1"/>
      <c r="EQ407" s="27"/>
      <c r="ER407" s="157"/>
      <c r="ES407" s="1"/>
      <c r="ET407" s="1"/>
      <c r="EU407" s="1"/>
      <c r="EV407" s="1"/>
      <c r="EW407" s="160"/>
      <c r="EX407" s="8"/>
      <c r="EY407" s="8"/>
      <c r="EZ407" s="7"/>
      <c r="FA407" s="7"/>
      <c r="FB407" s="42"/>
      <c r="FC407" s="26"/>
      <c r="FD407" s="26"/>
      <c r="FE407" s="1"/>
      <c r="FF407" s="1"/>
      <c r="FG407" s="20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</row>
    <row r="408" spans="2:174" ht="14.45" customHeight="1" x14ac:dyDescent="0.2">
      <c r="B408" s="33"/>
      <c r="C408" s="127">
        <v>5300</v>
      </c>
      <c r="D408" s="233" t="s">
        <v>453</v>
      </c>
      <c r="E408" s="233"/>
      <c r="F408" s="220">
        <f>SUM(F409:F411)</f>
        <v>0</v>
      </c>
      <c r="G408" s="220">
        <f t="shared" ref="G408" si="1226">SUM(G409:G411)</f>
        <v>0</v>
      </c>
      <c r="H408" s="220">
        <f t="shared" ref="H408" si="1227">SUM(H409:H411)</f>
        <v>0</v>
      </c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1">
        <f t="shared" si="1221"/>
        <v>0</v>
      </c>
      <c r="Y408" s="210">
        <f t="shared" si="1222"/>
        <v>0</v>
      </c>
      <c r="Z408" s="212">
        <f t="shared" si="1223"/>
        <v>0</v>
      </c>
      <c r="AA408" s="26"/>
      <c r="AC408" s="27"/>
      <c r="AD408" s="130">
        <v>2250</v>
      </c>
      <c r="AE408" s="223" t="s">
        <v>500</v>
      </c>
      <c r="AF408" s="223"/>
      <c r="AG408" s="215">
        <v>0</v>
      </c>
      <c r="AH408" s="215">
        <v>0</v>
      </c>
      <c r="AI408" s="215">
        <v>0</v>
      </c>
      <c r="AJ408" s="215"/>
      <c r="AK408" s="215"/>
      <c r="AL408" s="215"/>
      <c r="AM408" s="215"/>
      <c r="AN408" s="215"/>
      <c r="AO408" s="215"/>
      <c r="AP408" s="215"/>
      <c r="AQ408" s="215"/>
      <c r="AR408" s="215"/>
      <c r="AS408" s="215"/>
      <c r="AT408" s="215"/>
      <c r="AU408" s="215"/>
      <c r="AV408" s="215"/>
      <c r="AW408" s="215"/>
      <c r="AX408" s="215"/>
      <c r="AY408" s="216">
        <f t="shared" si="1085"/>
        <v>0</v>
      </c>
      <c r="AZ408" s="224">
        <f t="shared" si="1086"/>
        <v>0</v>
      </c>
      <c r="BA408" s="226">
        <f t="shared" si="1087"/>
        <v>0</v>
      </c>
      <c r="BB408" s="100"/>
      <c r="BD408" s="27"/>
      <c r="BE408" s="130"/>
      <c r="BF408" s="223" t="s">
        <v>480</v>
      </c>
      <c r="BG408" s="223"/>
      <c r="BH408" s="215">
        <v>0</v>
      </c>
      <c r="BI408" s="215">
        <v>0</v>
      </c>
      <c r="BJ408" s="215">
        <v>0</v>
      </c>
      <c r="BK408" s="215"/>
      <c r="BL408" s="215"/>
      <c r="BM408" s="215"/>
      <c r="BN408" s="215"/>
      <c r="BO408" s="215"/>
      <c r="BP408" s="215"/>
      <c r="BQ408" s="215"/>
      <c r="BR408" s="215"/>
      <c r="BS408" s="215"/>
      <c r="BT408" s="215"/>
      <c r="BU408" s="215"/>
      <c r="BV408" s="215"/>
      <c r="BW408" s="215"/>
      <c r="BX408" s="215"/>
      <c r="BY408" s="215"/>
      <c r="BZ408" s="216">
        <f t="shared" si="1088"/>
        <v>0</v>
      </c>
      <c r="CA408" s="224">
        <f t="shared" si="1089"/>
        <v>0</v>
      </c>
      <c r="CB408" s="226">
        <f t="shared" si="1090"/>
        <v>0</v>
      </c>
      <c r="CC408" s="100"/>
      <c r="CE408" s="33"/>
      <c r="CF408" s="126"/>
      <c r="CG408" s="200"/>
      <c r="CH408" s="200"/>
      <c r="CI408" s="200"/>
      <c r="CJ408" s="200"/>
      <c r="CK408" s="200"/>
      <c r="CL408" s="143"/>
      <c r="CM408" s="195"/>
      <c r="CN408" s="200"/>
      <c r="CO408" s="66"/>
      <c r="CP408" s="66"/>
      <c r="CQ408" s="66"/>
      <c r="CR408" s="51"/>
      <c r="CS408" s="26"/>
      <c r="CT408" s="1"/>
      <c r="CU408" s="27"/>
      <c r="CV408" s="130"/>
      <c r="CW408" s="201"/>
      <c r="CX408" s="201"/>
      <c r="CY408" s="72"/>
      <c r="CZ408" s="72"/>
      <c r="DA408" s="72"/>
      <c r="DB408" s="143"/>
      <c r="DC408" s="308" t="s">
        <v>153</v>
      </c>
      <c r="DD408" s="308"/>
      <c r="DE408" s="48">
        <f>SUM(DE409:DE410)</f>
        <v>0</v>
      </c>
      <c r="DF408" s="48">
        <f t="shared" ref="DF408" si="1228">SUM(DF409:DF410)</f>
        <v>0</v>
      </c>
      <c r="DG408" s="48">
        <f t="shared" ref="DG408" si="1229">SUM(DG409:DG410)</f>
        <v>0</v>
      </c>
      <c r="DH408" s="42"/>
      <c r="DI408" s="77"/>
      <c r="DJ408" s="1"/>
      <c r="DK408" s="27"/>
      <c r="DL408" s="130"/>
      <c r="DM408" s="201"/>
      <c r="DN408" s="201"/>
      <c r="DO408" s="72"/>
      <c r="DP408" s="72"/>
      <c r="DQ408" s="72"/>
      <c r="DR408" s="72"/>
      <c r="DS408" s="143"/>
      <c r="DT408" s="308" t="s">
        <v>153</v>
      </c>
      <c r="DU408" s="308"/>
      <c r="DV408" s="49">
        <f t="shared" ref="DV408:DV410" si="1230">IF((DE408-DF408)&gt;0,+DE408-DF408,0)</f>
        <v>0</v>
      </c>
      <c r="DW408" s="49">
        <f t="shared" ref="DW408:DW410" si="1231">IF((DE408-DF408)&gt;0,0,-DE408+DF408)</f>
        <v>0</v>
      </c>
      <c r="DX408" s="49">
        <f t="shared" ref="DX408:DX410" si="1232">IF((DF408-DG408)&gt;0,+DF408-DG408,0)</f>
        <v>0</v>
      </c>
      <c r="DY408" s="49">
        <f t="shared" ref="DY408:DY410" si="1233">IF((DF408-DG408)&gt;0,0,-DF408+DG408)</f>
        <v>0</v>
      </c>
      <c r="DZ408" s="42"/>
      <c r="EA408" s="77"/>
      <c r="EB408" s="1"/>
      <c r="EC408" s="27"/>
      <c r="ED408" s="157"/>
      <c r="EE408" s="200"/>
      <c r="EF408" s="200"/>
      <c r="EG408" s="52"/>
      <c r="EH408" s="52"/>
      <c r="EI408" s="163" t="s">
        <v>158</v>
      </c>
      <c r="EJ408" s="313" t="s">
        <v>243</v>
      </c>
      <c r="EK408" s="313"/>
      <c r="EL408" s="184">
        <f>+CZ374</f>
        <v>0</v>
      </c>
      <c r="EM408" s="184">
        <f>+DA374</f>
        <v>0</v>
      </c>
      <c r="EN408" s="42"/>
      <c r="EO408" s="26"/>
      <c r="EP408" s="1"/>
      <c r="EQ408" s="27"/>
      <c r="ER408" s="157"/>
      <c r="ES408" s="200"/>
      <c r="ET408" s="200"/>
      <c r="EU408" s="52"/>
      <c r="EV408" s="52"/>
      <c r="EW408" s="163" t="s">
        <v>158</v>
      </c>
      <c r="EX408" s="313" t="s">
        <v>243</v>
      </c>
      <c r="EY408" s="313"/>
      <c r="EZ408" s="184">
        <f>+BZ428</f>
        <v>0</v>
      </c>
      <c r="FA408" s="184">
        <f>+CA428</f>
        <v>0</v>
      </c>
      <c r="FB408" s="42"/>
      <c r="FC408" s="26"/>
      <c r="FD408" s="26"/>
      <c r="FE408" s="1"/>
      <c r="FF408" s="1"/>
      <c r="FG408" s="20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</row>
    <row r="409" spans="2:174" ht="13.9" customHeight="1" x14ac:dyDescent="0.2">
      <c r="B409" s="33"/>
      <c r="C409" s="126">
        <v>5310</v>
      </c>
      <c r="D409" s="234" t="s">
        <v>38</v>
      </c>
      <c r="E409" s="234"/>
      <c r="F409" s="215">
        <v>0</v>
      </c>
      <c r="G409" s="215">
        <v>0</v>
      </c>
      <c r="H409" s="215">
        <v>0</v>
      </c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6">
        <f t="shared" si="1221"/>
        <v>0</v>
      </c>
      <c r="Y409" s="224">
        <f t="shared" si="1222"/>
        <v>0</v>
      </c>
      <c r="Z409" s="226">
        <f t="shared" si="1223"/>
        <v>0</v>
      </c>
      <c r="AA409" s="26"/>
      <c r="AC409" s="27"/>
      <c r="AD409" s="130">
        <v>2260</v>
      </c>
      <c r="AE409" s="223" t="s">
        <v>501</v>
      </c>
      <c r="AF409" s="223"/>
      <c r="AG409" s="215">
        <v>0</v>
      </c>
      <c r="AH409" s="215">
        <v>0</v>
      </c>
      <c r="AI409" s="215">
        <v>0</v>
      </c>
      <c r="AJ409" s="245"/>
      <c r="AK409" s="245"/>
      <c r="AL409" s="24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6">
        <f t="shared" si="1085"/>
        <v>0</v>
      </c>
      <c r="AZ409" s="224">
        <f t="shared" si="1086"/>
        <v>0</v>
      </c>
      <c r="BA409" s="226">
        <f t="shared" si="1087"/>
        <v>0</v>
      </c>
      <c r="BB409" s="100"/>
      <c r="BD409" s="27"/>
      <c r="BE409" s="130"/>
      <c r="BF409" s="223" t="s">
        <v>521</v>
      </c>
      <c r="BG409" s="223"/>
      <c r="BH409" s="245">
        <v>0</v>
      </c>
      <c r="BI409" s="245">
        <v>0</v>
      </c>
      <c r="BJ409" s="245">
        <v>0</v>
      </c>
      <c r="BK409" s="245"/>
      <c r="BL409" s="245"/>
      <c r="BM409" s="245"/>
      <c r="BN409" s="215"/>
      <c r="BO409" s="215"/>
      <c r="BP409" s="215"/>
      <c r="BQ409" s="215"/>
      <c r="BR409" s="215"/>
      <c r="BS409" s="215"/>
      <c r="BT409" s="215"/>
      <c r="BU409" s="215"/>
      <c r="BV409" s="215"/>
      <c r="BW409" s="215"/>
      <c r="BX409" s="215"/>
      <c r="BY409" s="215"/>
      <c r="BZ409" s="216">
        <f t="shared" si="1088"/>
        <v>0</v>
      </c>
      <c r="CA409" s="224">
        <f t="shared" si="1089"/>
        <v>0</v>
      </c>
      <c r="CB409" s="226">
        <f t="shared" si="1090"/>
        <v>0</v>
      </c>
      <c r="CC409" s="100"/>
      <c r="CE409" s="33"/>
      <c r="CF409" s="126"/>
      <c r="CG409" s="200"/>
      <c r="CH409" s="200"/>
      <c r="CI409" s="200"/>
      <c r="CJ409" s="200"/>
      <c r="CK409" s="200"/>
      <c r="CL409" s="143"/>
      <c r="CM409" s="322" t="s">
        <v>56</v>
      </c>
      <c r="CN409" s="322"/>
      <c r="CO409" s="50">
        <f>SUM(CO410)</f>
        <v>0</v>
      </c>
      <c r="CP409" s="50">
        <f t="shared" ref="CP409" si="1234">SUM(CP410)</f>
        <v>0</v>
      </c>
      <c r="CQ409" s="50">
        <f t="shared" ref="CQ409" si="1235">SUM(CQ410)</f>
        <v>0</v>
      </c>
      <c r="CR409" s="51"/>
      <c r="CS409" s="26"/>
      <c r="CT409" s="1"/>
      <c r="CU409" s="27"/>
      <c r="CV409" s="130"/>
      <c r="CW409" s="201"/>
      <c r="CX409" s="201"/>
      <c r="CY409" s="72"/>
      <c r="CZ409" s="72"/>
      <c r="DA409" s="72"/>
      <c r="DB409" s="143" t="s">
        <v>196</v>
      </c>
      <c r="DC409" s="319" t="s">
        <v>154</v>
      </c>
      <c r="DD409" s="319"/>
      <c r="DE409" s="54">
        <f t="shared" ref="DE409:DG410" si="1236">+AY422</f>
        <v>0</v>
      </c>
      <c r="DF409" s="54">
        <f t="shared" si="1236"/>
        <v>0</v>
      </c>
      <c r="DG409" s="54">
        <f t="shared" si="1236"/>
        <v>0</v>
      </c>
      <c r="DH409" s="42"/>
      <c r="DI409" s="77"/>
      <c r="DJ409" s="1"/>
      <c r="DK409" s="27"/>
      <c r="DL409" s="130"/>
      <c r="DM409" s="201"/>
      <c r="DN409" s="201"/>
      <c r="DO409" s="72"/>
      <c r="DP409" s="72"/>
      <c r="DQ409" s="72"/>
      <c r="DR409" s="72"/>
      <c r="DS409" s="143" t="s">
        <v>196</v>
      </c>
      <c r="DT409" s="319" t="s">
        <v>154</v>
      </c>
      <c r="DU409" s="319"/>
      <c r="DV409" s="54">
        <f t="shared" si="1230"/>
        <v>0</v>
      </c>
      <c r="DW409" s="54">
        <f t="shared" si="1231"/>
        <v>0</v>
      </c>
      <c r="DX409" s="54">
        <f t="shared" si="1232"/>
        <v>0</v>
      </c>
      <c r="DY409" s="54">
        <f t="shared" si="1233"/>
        <v>0</v>
      </c>
      <c r="DZ409" s="42"/>
      <c r="EA409" s="77"/>
      <c r="EB409" s="1"/>
      <c r="EC409" s="27"/>
      <c r="ED409" s="159"/>
      <c r="EE409" s="312" t="s">
        <v>223</v>
      </c>
      <c r="EF409" s="312"/>
      <c r="EG409" s="78">
        <f>EG375-EG388</f>
        <v>0</v>
      </c>
      <c r="EH409" s="78">
        <f t="shared" ref="EH409" si="1237">EH375-EH388</f>
        <v>0</v>
      </c>
      <c r="EI409" s="163" t="s">
        <v>158</v>
      </c>
      <c r="EJ409" s="313" t="s">
        <v>244</v>
      </c>
      <c r="EK409" s="313"/>
      <c r="EL409" s="49">
        <f>+CY374</f>
        <v>0</v>
      </c>
      <c r="EM409" s="49">
        <f>+CZ374</f>
        <v>0</v>
      </c>
      <c r="EN409" s="83"/>
      <c r="EO409" s="84"/>
      <c r="EP409" s="1"/>
      <c r="EQ409" s="27"/>
      <c r="ER409" s="159"/>
      <c r="ES409" s="312" t="s">
        <v>223</v>
      </c>
      <c r="ET409" s="312"/>
      <c r="EU409" s="78">
        <f>EU375-EU388</f>
        <v>0</v>
      </c>
      <c r="EV409" s="78">
        <f t="shared" ref="EV409" si="1238">EV375-EV388</f>
        <v>0</v>
      </c>
      <c r="EW409" s="163" t="s">
        <v>158</v>
      </c>
      <c r="EX409" s="313" t="s">
        <v>244</v>
      </c>
      <c r="EY409" s="313"/>
      <c r="EZ409" s="184">
        <f>+BZ429</f>
        <v>0</v>
      </c>
      <c r="FA409" s="184">
        <f>+CA429</f>
        <v>0</v>
      </c>
      <c r="FB409" s="83"/>
      <c r="FC409" s="84"/>
      <c r="FD409" s="84"/>
      <c r="FE409" s="1"/>
      <c r="FF409" s="1"/>
      <c r="FG409" s="20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</row>
    <row r="410" spans="2:174" ht="13.9" customHeight="1" x14ac:dyDescent="0.2">
      <c r="B410" s="33"/>
      <c r="C410" s="126">
        <v>5320</v>
      </c>
      <c r="D410" s="234" t="s">
        <v>0</v>
      </c>
      <c r="E410" s="234"/>
      <c r="F410" s="215">
        <v>0</v>
      </c>
      <c r="G410" s="215">
        <v>0</v>
      </c>
      <c r="H410" s="215">
        <v>0</v>
      </c>
      <c r="I410" s="215"/>
      <c r="J410" s="215"/>
      <c r="K410" s="215"/>
      <c r="L410" s="215"/>
      <c r="M410" s="215"/>
      <c r="N410" s="215"/>
      <c r="O410" s="215"/>
      <c r="P410" s="215"/>
      <c r="Q410" s="215"/>
      <c r="R410" s="215"/>
      <c r="S410" s="215"/>
      <c r="T410" s="215"/>
      <c r="U410" s="215"/>
      <c r="V410" s="215"/>
      <c r="W410" s="215"/>
      <c r="X410" s="216">
        <f t="shared" si="1221"/>
        <v>0</v>
      </c>
      <c r="Y410" s="224">
        <f t="shared" si="1222"/>
        <v>0</v>
      </c>
      <c r="Z410" s="226">
        <f t="shared" si="1223"/>
        <v>0</v>
      </c>
      <c r="AA410" s="26"/>
      <c r="AC410" s="27"/>
      <c r="AD410" s="131">
        <v>3000</v>
      </c>
      <c r="AE410" s="248" t="s">
        <v>143</v>
      </c>
      <c r="AF410" s="248"/>
      <c r="AG410" s="258">
        <f>+AG411+AG415+AG421</f>
        <v>0</v>
      </c>
      <c r="AH410" s="258">
        <f t="shared" ref="AH410" si="1239">+AH411+AH415+AH421</f>
        <v>0</v>
      </c>
      <c r="AI410" s="258">
        <f t="shared" ref="AI410" si="1240">+AI411+AI415+AI421</f>
        <v>0</v>
      </c>
      <c r="AJ410" s="244"/>
      <c r="AK410" s="244"/>
      <c r="AL410" s="244"/>
      <c r="AM410" s="220"/>
      <c r="AN410" s="220"/>
      <c r="AO410" s="220"/>
      <c r="AP410" s="220"/>
      <c r="AQ410" s="220"/>
      <c r="AR410" s="220"/>
      <c r="AS410" s="220"/>
      <c r="AT410" s="220"/>
      <c r="AU410" s="220"/>
      <c r="AV410" s="220"/>
      <c r="AW410" s="220"/>
      <c r="AX410" s="220"/>
      <c r="AY410" s="221">
        <f t="shared" si="1085"/>
        <v>0</v>
      </c>
      <c r="AZ410" s="210">
        <f t="shared" si="1086"/>
        <v>0</v>
      </c>
      <c r="BA410" s="212">
        <f t="shared" si="1087"/>
        <v>0</v>
      </c>
      <c r="BB410" s="100"/>
      <c r="BD410" s="27"/>
      <c r="BE410" s="131"/>
      <c r="BF410" s="248" t="s">
        <v>517</v>
      </c>
      <c r="BG410" s="248"/>
      <c r="BH410" s="220">
        <f>SUM(BH411:BH413)</f>
        <v>0</v>
      </c>
      <c r="BI410" s="220">
        <f t="shared" ref="BI410" si="1241">SUM(BI411:BI413)</f>
        <v>0</v>
      </c>
      <c r="BJ410" s="220">
        <f t="shared" ref="BJ410" si="1242">SUM(BJ411:BJ413)</f>
        <v>0</v>
      </c>
      <c r="BK410" s="244"/>
      <c r="BL410" s="244"/>
      <c r="BM410" s="244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  <c r="BZ410" s="221">
        <f t="shared" si="1088"/>
        <v>0</v>
      </c>
      <c r="CA410" s="210">
        <f t="shared" si="1089"/>
        <v>0</v>
      </c>
      <c r="CB410" s="212">
        <f t="shared" si="1090"/>
        <v>0</v>
      </c>
      <c r="CC410" s="100"/>
      <c r="CE410" s="33"/>
      <c r="CF410" s="126"/>
      <c r="CG410" s="200"/>
      <c r="CH410" s="200"/>
      <c r="CI410" s="200"/>
      <c r="CJ410" s="200"/>
      <c r="CK410" s="200"/>
      <c r="CL410" s="143" t="s">
        <v>100</v>
      </c>
      <c r="CM410" s="319" t="s">
        <v>57</v>
      </c>
      <c r="CN410" s="319"/>
      <c r="CO410" s="54">
        <f>+X426</f>
        <v>0</v>
      </c>
      <c r="CP410" s="54">
        <f>+Y426</f>
        <v>0</v>
      </c>
      <c r="CQ410" s="54">
        <f>+Z426</f>
        <v>0</v>
      </c>
      <c r="CR410" s="51"/>
      <c r="CS410" s="26"/>
      <c r="CT410" s="1"/>
      <c r="CU410" s="27"/>
      <c r="CV410" s="130"/>
      <c r="CW410" s="201"/>
      <c r="CX410" s="201"/>
      <c r="CY410" s="72"/>
      <c r="CZ410" s="72"/>
      <c r="DA410" s="72"/>
      <c r="DB410" s="143" t="s">
        <v>197</v>
      </c>
      <c r="DC410" s="319" t="s">
        <v>155</v>
      </c>
      <c r="DD410" s="319"/>
      <c r="DE410" s="54">
        <f t="shared" si="1236"/>
        <v>0</v>
      </c>
      <c r="DF410" s="54">
        <f t="shared" si="1236"/>
        <v>0</v>
      </c>
      <c r="DG410" s="54">
        <f t="shared" si="1236"/>
        <v>0</v>
      </c>
      <c r="DH410" s="42"/>
      <c r="DI410" s="77"/>
      <c r="DJ410" s="1"/>
      <c r="DK410" s="27"/>
      <c r="DL410" s="130"/>
      <c r="DM410" s="201"/>
      <c r="DN410" s="201"/>
      <c r="DO410" s="72"/>
      <c r="DP410" s="72"/>
      <c r="DQ410" s="72"/>
      <c r="DR410" s="72"/>
      <c r="DS410" s="143" t="s">
        <v>197</v>
      </c>
      <c r="DT410" s="319" t="s">
        <v>155</v>
      </c>
      <c r="DU410" s="319"/>
      <c r="DV410" s="54">
        <f t="shared" si="1230"/>
        <v>0</v>
      </c>
      <c r="DW410" s="54">
        <f t="shared" si="1231"/>
        <v>0</v>
      </c>
      <c r="DX410" s="54">
        <f t="shared" si="1232"/>
        <v>0</v>
      </c>
      <c r="DY410" s="54">
        <f t="shared" si="1233"/>
        <v>0</v>
      </c>
      <c r="DZ410" s="42"/>
      <c r="EA410" s="77"/>
      <c r="EB410" s="1"/>
      <c r="EC410" s="27"/>
      <c r="ED410" s="159"/>
      <c r="EE410" s="277"/>
      <c r="EF410" s="279"/>
      <c r="EG410" s="82"/>
      <c r="EH410" s="82"/>
      <c r="EI410" s="164"/>
      <c r="EJ410" s="10"/>
      <c r="EK410" s="10"/>
      <c r="EL410" s="85"/>
      <c r="EM410" s="85"/>
      <c r="EN410" s="83"/>
      <c r="EO410" s="84"/>
      <c r="EP410" s="1"/>
      <c r="EQ410" s="27"/>
      <c r="ER410" s="159"/>
      <c r="ES410" s="277"/>
      <c r="ET410" s="279"/>
      <c r="EU410" s="82"/>
      <c r="EV410" s="82"/>
      <c r="EW410" s="164"/>
      <c r="EX410" s="10"/>
      <c r="EY410" s="10"/>
      <c r="EZ410" s="85"/>
      <c r="FA410" s="85"/>
      <c r="FB410" s="83"/>
      <c r="FC410" s="84"/>
      <c r="FD410" s="84"/>
      <c r="FE410" s="1"/>
      <c r="FF410" s="1"/>
      <c r="FG410" s="20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</row>
    <row r="411" spans="2:174" ht="13.9" customHeight="1" x14ac:dyDescent="0.2">
      <c r="B411" s="33"/>
      <c r="C411" s="126">
        <v>5330</v>
      </c>
      <c r="D411" s="234" t="s">
        <v>41</v>
      </c>
      <c r="E411" s="234"/>
      <c r="F411" s="215">
        <v>0</v>
      </c>
      <c r="G411" s="215">
        <v>0</v>
      </c>
      <c r="H411" s="215">
        <v>0</v>
      </c>
      <c r="I411" s="215"/>
      <c r="J411" s="215"/>
      <c r="K411" s="215"/>
      <c r="L411" s="215"/>
      <c r="M411" s="215"/>
      <c r="N411" s="215"/>
      <c r="O411" s="215"/>
      <c r="P411" s="215"/>
      <c r="Q411" s="215"/>
      <c r="R411" s="215"/>
      <c r="S411" s="215"/>
      <c r="T411" s="215"/>
      <c r="U411" s="215"/>
      <c r="V411" s="215"/>
      <c r="W411" s="215"/>
      <c r="X411" s="216">
        <f t="shared" si="1221"/>
        <v>0</v>
      </c>
      <c r="Y411" s="224">
        <f t="shared" si="1222"/>
        <v>0</v>
      </c>
      <c r="Z411" s="226">
        <f t="shared" si="1223"/>
        <v>0</v>
      </c>
      <c r="AA411" s="26"/>
      <c r="AC411" s="27"/>
      <c r="AD411" s="131">
        <v>3100</v>
      </c>
      <c r="AE411" s="232" t="s">
        <v>502</v>
      </c>
      <c r="AF411" s="232"/>
      <c r="AG411" s="220">
        <f>SUM(AG412:AG414)</f>
        <v>0</v>
      </c>
      <c r="AH411" s="220">
        <f t="shared" ref="AH411" si="1243">SUM(AH412:AH414)</f>
        <v>0</v>
      </c>
      <c r="AI411" s="220">
        <f t="shared" ref="AI411" si="1244">SUM(AI412:AI414)</f>
        <v>0</v>
      </c>
      <c r="AJ411" s="235"/>
      <c r="AK411" s="235"/>
      <c r="AL411" s="235"/>
      <c r="AM411" s="220"/>
      <c r="AN411" s="220"/>
      <c r="AO411" s="220"/>
      <c r="AP411" s="220"/>
      <c r="AQ411" s="220"/>
      <c r="AR411" s="220"/>
      <c r="AS411" s="220"/>
      <c r="AT411" s="220"/>
      <c r="AU411" s="220"/>
      <c r="AV411" s="220"/>
      <c r="AW411" s="220"/>
      <c r="AX411" s="220"/>
      <c r="AY411" s="221">
        <f t="shared" si="1085"/>
        <v>0</v>
      </c>
      <c r="AZ411" s="210">
        <f t="shared" si="1086"/>
        <v>0</v>
      </c>
      <c r="BA411" s="212">
        <f t="shared" si="1087"/>
        <v>0</v>
      </c>
      <c r="BB411" s="100"/>
      <c r="BD411" s="27"/>
      <c r="BE411" s="130">
        <v>1230</v>
      </c>
      <c r="BF411" s="223" t="s">
        <v>479</v>
      </c>
      <c r="BG411" s="223"/>
      <c r="BH411" s="245">
        <v>0</v>
      </c>
      <c r="BI411" s="245">
        <v>0</v>
      </c>
      <c r="BJ411" s="245">
        <v>0</v>
      </c>
      <c r="BK411" s="245"/>
      <c r="BL411" s="245"/>
      <c r="BM411" s="245"/>
      <c r="BN411" s="215"/>
      <c r="BO411" s="215"/>
      <c r="BP411" s="215"/>
      <c r="BQ411" s="215"/>
      <c r="BR411" s="215"/>
      <c r="BS411" s="215"/>
      <c r="BT411" s="215"/>
      <c r="BU411" s="215"/>
      <c r="BV411" s="215"/>
      <c r="BW411" s="215"/>
      <c r="BX411" s="215"/>
      <c r="BY411" s="215"/>
      <c r="BZ411" s="216">
        <f t="shared" si="1088"/>
        <v>0</v>
      </c>
      <c r="CA411" s="224">
        <f t="shared" si="1089"/>
        <v>0</v>
      </c>
      <c r="CB411" s="226">
        <f t="shared" si="1090"/>
        <v>0</v>
      </c>
      <c r="CC411" s="100"/>
      <c r="CE411" s="33"/>
      <c r="CF411" s="126"/>
      <c r="CG411" s="200"/>
      <c r="CH411" s="200"/>
      <c r="CI411" s="200"/>
      <c r="CJ411" s="200"/>
      <c r="CK411" s="200"/>
      <c r="CL411" s="143"/>
      <c r="CM411" s="195"/>
      <c r="CN411" s="200"/>
      <c r="CO411" s="66"/>
      <c r="CP411" s="66"/>
      <c r="CQ411" s="66"/>
      <c r="CR411" s="51"/>
      <c r="CS411" s="26"/>
      <c r="CT411" s="1"/>
      <c r="CU411" s="27"/>
      <c r="CV411" s="130"/>
      <c r="CW411" s="201"/>
      <c r="CX411" s="201"/>
      <c r="CY411" s="72"/>
      <c r="CZ411" s="72"/>
      <c r="DA411" s="72"/>
      <c r="DB411" s="143"/>
      <c r="DC411" s="314"/>
      <c r="DD411" s="314"/>
      <c r="DE411" s="52"/>
      <c r="DF411" s="52"/>
      <c r="DG411" s="52"/>
      <c r="DH411" s="42"/>
      <c r="DI411" s="77"/>
      <c r="DJ411" s="1"/>
      <c r="DK411" s="27"/>
      <c r="DL411" s="130"/>
      <c r="DM411" s="201"/>
      <c r="DN411" s="201"/>
      <c r="DO411" s="72"/>
      <c r="DP411" s="72"/>
      <c r="DQ411" s="72"/>
      <c r="DR411" s="72"/>
      <c r="DS411" s="143"/>
      <c r="DT411" s="314"/>
      <c r="DU411" s="314"/>
      <c r="DV411" s="52"/>
      <c r="DW411" s="52"/>
      <c r="DX411" s="52"/>
      <c r="DY411" s="52"/>
      <c r="DZ411" s="42"/>
      <c r="EA411" s="77"/>
      <c r="EB411" s="1"/>
      <c r="EC411" s="27"/>
      <c r="ED411" s="130"/>
      <c r="EE411" s="278"/>
      <c r="EF411" s="278"/>
      <c r="EG411" s="72"/>
      <c r="EH411" s="72"/>
      <c r="EI411" s="143"/>
      <c r="EJ411" s="314"/>
      <c r="EK411" s="314"/>
      <c r="EL411" s="52"/>
      <c r="EM411" s="52"/>
      <c r="EN411" s="42"/>
      <c r="EO411" s="77"/>
      <c r="EP411" s="1"/>
      <c r="EQ411" s="27"/>
      <c r="ER411" s="130"/>
      <c r="ES411" s="278"/>
      <c r="ET411" s="278"/>
      <c r="EU411" s="72"/>
      <c r="EV411" s="72"/>
      <c r="EW411" s="143"/>
      <c r="EX411" s="314"/>
      <c r="EY411" s="314"/>
      <c r="EZ411" s="52"/>
      <c r="FA411" s="52"/>
      <c r="FB411" s="42"/>
      <c r="FC411" s="77"/>
      <c r="FD411" s="77"/>
      <c r="FE411" s="1"/>
      <c r="FF411" s="1"/>
      <c r="FG411" s="20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</row>
    <row r="412" spans="2:174" ht="13.9" customHeight="1" x14ac:dyDescent="0.2">
      <c r="B412" s="33"/>
      <c r="C412" s="127">
        <v>5400</v>
      </c>
      <c r="D412" s="233" t="s">
        <v>454</v>
      </c>
      <c r="E412" s="233"/>
      <c r="F412" s="220">
        <f>SUM(F413:F417)</f>
        <v>0</v>
      </c>
      <c r="G412" s="220">
        <f t="shared" ref="G412" si="1245">SUM(G413:G417)</f>
        <v>0</v>
      </c>
      <c r="H412" s="220">
        <f t="shared" ref="H412" si="1246">SUM(H413:H417)</f>
        <v>0</v>
      </c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1">
        <f t="shared" si="1221"/>
        <v>0</v>
      </c>
      <c r="Y412" s="210">
        <f t="shared" si="1222"/>
        <v>0</v>
      </c>
      <c r="Z412" s="212">
        <f t="shared" si="1223"/>
        <v>0</v>
      </c>
      <c r="AA412" s="26"/>
      <c r="AC412" s="27"/>
      <c r="AD412" s="130">
        <v>3110</v>
      </c>
      <c r="AE412" s="223" t="s">
        <v>0</v>
      </c>
      <c r="AF412" s="223"/>
      <c r="AG412" s="215">
        <v>0</v>
      </c>
      <c r="AH412" s="215">
        <v>0</v>
      </c>
      <c r="AI412" s="215">
        <v>0</v>
      </c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5"/>
      <c r="AT412" s="215"/>
      <c r="AU412" s="215"/>
      <c r="AV412" s="215"/>
      <c r="AW412" s="215"/>
      <c r="AX412" s="215"/>
      <c r="AY412" s="216">
        <f t="shared" si="1085"/>
        <v>0</v>
      </c>
      <c r="AZ412" s="224">
        <f t="shared" si="1086"/>
        <v>0</v>
      </c>
      <c r="BA412" s="226">
        <f t="shared" si="1087"/>
        <v>0</v>
      </c>
      <c r="BB412" s="100"/>
      <c r="BD412" s="27"/>
      <c r="BE412" s="130" t="s">
        <v>522</v>
      </c>
      <c r="BF412" s="223" t="s">
        <v>480</v>
      </c>
      <c r="BG412" s="223"/>
      <c r="BH412" s="215">
        <v>0</v>
      </c>
      <c r="BI412" s="215">
        <v>0</v>
      </c>
      <c r="BJ412" s="215">
        <v>0</v>
      </c>
      <c r="BK412" s="215"/>
      <c r="BL412" s="215"/>
      <c r="BM412" s="215"/>
      <c r="BN412" s="215"/>
      <c r="BO412" s="215"/>
      <c r="BP412" s="215"/>
      <c r="BQ412" s="215"/>
      <c r="BR412" s="215"/>
      <c r="BS412" s="215"/>
      <c r="BT412" s="215"/>
      <c r="BU412" s="215"/>
      <c r="BV412" s="215"/>
      <c r="BW412" s="215"/>
      <c r="BX412" s="215"/>
      <c r="BY412" s="215"/>
      <c r="BZ412" s="216">
        <f t="shared" si="1088"/>
        <v>0</v>
      </c>
      <c r="CA412" s="224">
        <f t="shared" si="1089"/>
        <v>0</v>
      </c>
      <c r="CB412" s="226">
        <f t="shared" si="1090"/>
        <v>0</v>
      </c>
      <c r="CC412" s="100"/>
      <c r="CE412" s="33"/>
      <c r="CF412" s="126"/>
      <c r="CG412" s="308" t="s">
        <v>42</v>
      </c>
      <c r="CH412" s="308"/>
      <c r="CI412" s="50">
        <f>+CI372</f>
        <v>0</v>
      </c>
      <c r="CJ412" s="50">
        <f t="shared" ref="CJ412:CK412" si="1247">+CJ372</f>
        <v>0</v>
      </c>
      <c r="CK412" s="50">
        <f t="shared" si="1247"/>
        <v>0</v>
      </c>
      <c r="CL412" s="143"/>
      <c r="CM412" s="308" t="s">
        <v>58</v>
      </c>
      <c r="CN412" s="308"/>
      <c r="CO412" s="50">
        <f>+CO372</f>
        <v>0</v>
      </c>
      <c r="CP412" s="50">
        <f t="shared" ref="CP412:CQ412" si="1248">+CP372</f>
        <v>0</v>
      </c>
      <c r="CQ412" s="50">
        <f t="shared" si="1248"/>
        <v>0</v>
      </c>
      <c r="CR412" s="86"/>
      <c r="CS412" s="26"/>
      <c r="CT412" s="1"/>
      <c r="CU412" s="27"/>
      <c r="CV412" s="130"/>
      <c r="CW412" s="201"/>
      <c r="CX412" s="201"/>
      <c r="CY412" s="72"/>
      <c r="CZ412" s="72"/>
      <c r="DA412" s="72"/>
      <c r="DB412" s="143"/>
      <c r="DC412" s="308" t="s">
        <v>156</v>
      </c>
      <c r="DD412" s="308"/>
      <c r="DE412" s="48">
        <f>+DE395</f>
        <v>0</v>
      </c>
      <c r="DF412" s="48">
        <f t="shared" ref="DF412:DG412" si="1249">+DF395</f>
        <v>0</v>
      </c>
      <c r="DG412" s="48">
        <f t="shared" si="1249"/>
        <v>0</v>
      </c>
      <c r="DH412" s="42"/>
      <c r="DI412" s="77"/>
      <c r="DJ412" s="1"/>
      <c r="DK412" s="27"/>
      <c r="DL412" s="130"/>
      <c r="DM412" s="201"/>
      <c r="DN412" s="201"/>
      <c r="DO412" s="72"/>
      <c r="DP412" s="72"/>
      <c r="DQ412" s="72"/>
      <c r="DR412" s="72"/>
      <c r="DS412" s="143"/>
      <c r="DT412" s="308"/>
      <c r="DU412" s="308"/>
      <c r="DV412" s="48"/>
      <c r="DW412" s="48"/>
      <c r="DX412" s="48"/>
      <c r="DY412" s="48"/>
      <c r="DZ412" s="42"/>
      <c r="EA412" s="77"/>
      <c r="EB412" s="1"/>
      <c r="EC412" s="27"/>
      <c r="ED412" s="130"/>
      <c r="EE412" s="278"/>
      <c r="EF412" s="278"/>
      <c r="EG412" s="72"/>
      <c r="EH412" s="72"/>
      <c r="EI412" s="143"/>
      <c r="EJ412" s="308"/>
      <c r="EK412" s="308"/>
      <c r="EL412" s="48"/>
      <c r="EM412" s="48"/>
      <c r="EN412" s="42"/>
      <c r="EO412" s="77"/>
      <c r="EP412" s="1"/>
      <c r="EQ412" s="27"/>
      <c r="ER412" s="130"/>
      <c r="ES412" s="278"/>
      <c r="ET412" s="278"/>
      <c r="EU412" s="72"/>
      <c r="EV412" s="72"/>
      <c r="EW412" s="143"/>
      <c r="EX412" s="308"/>
      <c r="EY412" s="308"/>
      <c r="EZ412" s="48"/>
      <c r="FA412" s="48"/>
      <c r="FB412" s="42"/>
      <c r="FC412" s="77"/>
      <c r="FD412" s="77"/>
      <c r="FE412" s="1"/>
      <c r="FF412" s="1"/>
      <c r="FG412" s="20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</row>
    <row r="413" spans="2:174" ht="13.9" customHeight="1" x14ac:dyDescent="0.2">
      <c r="B413" s="33"/>
      <c r="C413" s="126">
        <v>5410</v>
      </c>
      <c r="D413" s="234" t="s">
        <v>455</v>
      </c>
      <c r="E413" s="234"/>
      <c r="F413" s="215">
        <v>0</v>
      </c>
      <c r="G413" s="215">
        <v>0</v>
      </c>
      <c r="H413" s="215">
        <v>0</v>
      </c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6">
        <f t="shared" si="1221"/>
        <v>0</v>
      </c>
      <c r="Y413" s="224">
        <f t="shared" si="1222"/>
        <v>0</v>
      </c>
      <c r="Z413" s="226">
        <f t="shared" si="1223"/>
        <v>0</v>
      </c>
      <c r="AA413" s="26"/>
      <c r="AC413" s="27"/>
      <c r="AD413" s="130">
        <v>3120</v>
      </c>
      <c r="AE413" s="223" t="s">
        <v>503</v>
      </c>
      <c r="AF413" s="223"/>
      <c r="AG413" s="215">
        <v>0</v>
      </c>
      <c r="AH413" s="215">
        <v>0</v>
      </c>
      <c r="AI413" s="215">
        <v>0</v>
      </c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5"/>
      <c r="AT413" s="215"/>
      <c r="AU413" s="215"/>
      <c r="AV413" s="215"/>
      <c r="AW413" s="215"/>
      <c r="AX413" s="215"/>
      <c r="AY413" s="216">
        <f t="shared" si="1085"/>
        <v>0</v>
      </c>
      <c r="AZ413" s="224">
        <f t="shared" si="1086"/>
        <v>0</v>
      </c>
      <c r="BA413" s="226">
        <f t="shared" si="1087"/>
        <v>0</v>
      </c>
      <c r="BB413" s="100"/>
      <c r="BD413" s="27"/>
      <c r="BE413" s="130"/>
      <c r="BF413" s="223" t="s">
        <v>523</v>
      </c>
      <c r="BG413" s="223"/>
      <c r="BH413" s="215">
        <v>0</v>
      </c>
      <c r="BI413" s="215">
        <v>0</v>
      </c>
      <c r="BJ413" s="215">
        <v>0</v>
      </c>
      <c r="BK413" s="215"/>
      <c r="BL413" s="215"/>
      <c r="BM413" s="215"/>
      <c r="BN413" s="215"/>
      <c r="BO413" s="215"/>
      <c r="BP413" s="215"/>
      <c r="BQ413" s="215"/>
      <c r="BR413" s="215"/>
      <c r="BS413" s="215"/>
      <c r="BT413" s="215"/>
      <c r="BU413" s="215"/>
      <c r="BV413" s="215"/>
      <c r="BW413" s="215"/>
      <c r="BX413" s="215"/>
      <c r="BY413" s="215"/>
      <c r="BZ413" s="216">
        <f t="shared" si="1088"/>
        <v>0</v>
      </c>
      <c r="CA413" s="224">
        <f t="shared" si="1089"/>
        <v>0</v>
      </c>
      <c r="CB413" s="226">
        <f t="shared" si="1090"/>
        <v>0</v>
      </c>
      <c r="CC413" s="100"/>
      <c r="CE413" s="33"/>
      <c r="CF413" s="126"/>
      <c r="CG413" s="200"/>
      <c r="CH413" s="200"/>
      <c r="CI413" s="200"/>
      <c r="CJ413" s="200"/>
      <c r="CK413" s="200"/>
      <c r="CL413" s="143"/>
      <c r="CM413" s="198"/>
      <c r="CN413" s="198"/>
      <c r="CO413" s="52"/>
      <c r="CP413" s="52"/>
      <c r="CQ413" s="52"/>
      <c r="CR413" s="86"/>
      <c r="CS413" s="26"/>
      <c r="CT413" s="1"/>
      <c r="CU413" s="27"/>
      <c r="CV413" s="130"/>
      <c r="CW413" s="201"/>
      <c r="CX413" s="201"/>
      <c r="CY413" s="72"/>
      <c r="CZ413" s="72"/>
      <c r="DA413" s="72"/>
      <c r="DB413" s="143"/>
      <c r="DC413" s="314"/>
      <c r="DD413" s="314"/>
      <c r="DE413" s="52"/>
      <c r="DF413" s="52"/>
      <c r="DG413" s="52"/>
      <c r="DH413" s="42"/>
      <c r="DI413" s="77"/>
      <c r="DJ413" s="1"/>
      <c r="DK413" s="27"/>
      <c r="DL413" s="130"/>
      <c r="DM413" s="201"/>
      <c r="DN413" s="201"/>
      <c r="DO413" s="72"/>
      <c r="DP413" s="72"/>
      <c r="DQ413" s="72"/>
      <c r="DR413" s="72"/>
      <c r="DS413" s="143"/>
      <c r="DT413" s="314"/>
      <c r="DU413" s="314"/>
      <c r="DV413" s="52"/>
      <c r="DW413" s="52"/>
      <c r="DX413" s="52"/>
      <c r="DY413" s="52"/>
      <c r="DZ413" s="42"/>
      <c r="EA413" s="77"/>
      <c r="EB413" s="1"/>
      <c r="EC413" s="27"/>
      <c r="ED413" s="130"/>
      <c r="EE413" s="278"/>
      <c r="EF413" s="278"/>
      <c r="EG413" s="72"/>
      <c r="EH413" s="72"/>
      <c r="EI413" s="143"/>
      <c r="EJ413" s="314"/>
      <c r="EK413" s="314"/>
      <c r="EL413" s="52"/>
      <c r="EM413" s="52"/>
      <c r="EN413" s="42"/>
      <c r="EO413" s="77"/>
      <c r="EP413" s="1"/>
      <c r="EQ413" s="27"/>
      <c r="ER413" s="130"/>
      <c r="ES413" s="278"/>
      <c r="ET413" s="278"/>
      <c r="EU413" s="72"/>
      <c r="EV413" s="72"/>
      <c r="EW413" s="143"/>
      <c r="EX413" s="314"/>
      <c r="EY413" s="314"/>
      <c r="EZ413" s="52"/>
      <c r="FA413" s="52"/>
      <c r="FB413" s="42"/>
      <c r="FC413" s="77"/>
      <c r="FD413" s="77"/>
      <c r="FE413" s="1"/>
      <c r="FF413" s="1"/>
      <c r="FG413" s="20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</row>
    <row r="414" spans="2:174" ht="13.9" customHeight="1" x14ac:dyDescent="0.2">
      <c r="B414" s="33"/>
      <c r="C414" s="126">
        <v>5420</v>
      </c>
      <c r="D414" s="234" t="s">
        <v>456</v>
      </c>
      <c r="E414" s="234"/>
      <c r="F414" s="224">
        <v>0</v>
      </c>
      <c r="G414" s="224">
        <v>0</v>
      </c>
      <c r="H414" s="224">
        <v>0</v>
      </c>
      <c r="I414" s="219"/>
      <c r="J414" s="219"/>
      <c r="K414" s="219"/>
      <c r="L414" s="219"/>
      <c r="M414" s="219"/>
      <c r="N414" s="219"/>
      <c r="O414" s="219"/>
      <c r="P414" s="219"/>
      <c r="Q414" s="219"/>
      <c r="R414" s="219"/>
      <c r="S414" s="219"/>
      <c r="T414" s="219"/>
      <c r="U414" s="219"/>
      <c r="V414" s="219"/>
      <c r="W414" s="219"/>
      <c r="X414" s="216">
        <f t="shared" si="1221"/>
        <v>0</v>
      </c>
      <c r="Y414" s="224">
        <f t="shared" si="1222"/>
        <v>0</v>
      </c>
      <c r="Z414" s="226">
        <f t="shared" si="1223"/>
        <v>0</v>
      </c>
      <c r="AA414" s="26"/>
      <c r="AC414" s="27"/>
      <c r="AD414" s="130">
        <v>3130</v>
      </c>
      <c r="AE414" s="223" t="s">
        <v>504</v>
      </c>
      <c r="AF414" s="223"/>
      <c r="AG414" s="215">
        <v>0</v>
      </c>
      <c r="AH414" s="215">
        <v>0</v>
      </c>
      <c r="AI414" s="215">
        <v>0</v>
      </c>
      <c r="AJ414" s="215"/>
      <c r="AK414" s="215"/>
      <c r="AL414" s="215"/>
      <c r="AM414" s="224"/>
      <c r="AN414" s="224"/>
      <c r="AO414" s="224"/>
      <c r="AP414" s="224"/>
      <c r="AQ414" s="224"/>
      <c r="AR414" s="224"/>
      <c r="AS414" s="224"/>
      <c r="AT414" s="224"/>
      <c r="AU414" s="224"/>
      <c r="AV414" s="224"/>
      <c r="AW414" s="224"/>
      <c r="AX414" s="224"/>
      <c r="AY414" s="216">
        <f t="shared" si="1085"/>
        <v>0</v>
      </c>
      <c r="AZ414" s="224">
        <f t="shared" si="1086"/>
        <v>0</v>
      </c>
      <c r="BA414" s="226">
        <f t="shared" si="1087"/>
        <v>0</v>
      </c>
      <c r="BB414" s="100"/>
      <c r="BD414" s="27"/>
      <c r="BE414" s="131"/>
      <c r="BF414" s="232" t="s">
        <v>524</v>
      </c>
      <c r="BG414" s="232"/>
      <c r="BH414" s="220">
        <f>+BH406-BH410</f>
        <v>0</v>
      </c>
      <c r="BI414" s="220">
        <f t="shared" ref="BI414:BJ414" si="1250">+BI406-BI410</f>
        <v>0</v>
      </c>
      <c r="BJ414" s="220">
        <f t="shared" si="1250"/>
        <v>0</v>
      </c>
      <c r="BK414" s="220"/>
      <c r="BL414" s="220"/>
      <c r="BM414" s="220"/>
      <c r="BN414" s="210"/>
      <c r="BO414" s="210"/>
      <c r="BP414" s="210"/>
      <c r="BQ414" s="210"/>
      <c r="BR414" s="210"/>
      <c r="BS414" s="210"/>
      <c r="BT414" s="210"/>
      <c r="BU414" s="210"/>
      <c r="BV414" s="210"/>
      <c r="BW414" s="210"/>
      <c r="BX414" s="210"/>
      <c r="BY414" s="210"/>
      <c r="BZ414" s="221">
        <f t="shared" si="1088"/>
        <v>0</v>
      </c>
      <c r="CA414" s="210">
        <f t="shared" si="1089"/>
        <v>0</v>
      </c>
      <c r="CB414" s="212">
        <f t="shared" si="1090"/>
        <v>0</v>
      </c>
      <c r="CC414" s="100"/>
      <c r="CE414" s="33"/>
      <c r="CF414" s="126"/>
      <c r="CG414" s="200"/>
      <c r="CH414" s="200"/>
      <c r="CI414" s="200"/>
      <c r="CJ414" s="200"/>
      <c r="CK414" s="200"/>
      <c r="CL414" s="143"/>
      <c r="CM414" s="320" t="s">
        <v>59</v>
      </c>
      <c r="CN414" s="320"/>
      <c r="CO414" s="50">
        <f>CI372-CO372</f>
        <v>0</v>
      </c>
      <c r="CP414" s="50">
        <f t="shared" ref="CP414" si="1251">CJ372-CP372</f>
        <v>0</v>
      </c>
      <c r="CQ414" s="50">
        <f t="shared" ref="CQ414" si="1252">CK372-CQ372</f>
        <v>0</v>
      </c>
      <c r="CR414" s="86"/>
      <c r="CS414" s="26"/>
      <c r="CT414" s="1"/>
      <c r="CU414" s="27"/>
      <c r="CV414" s="130"/>
      <c r="CW414" s="308" t="s">
        <v>200</v>
      </c>
      <c r="CX414" s="308"/>
      <c r="CY414" s="48">
        <f>+CY372</f>
        <v>0</v>
      </c>
      <c r="CZ414" s="48">
        <f t="shared" ref="CZ414:DA414" si="1253">+CZ372</f>
        <v>0</v>
      </c>
      <c r="DA414" s="48">
        <f t="shared" si="1253"/>
        <v>0</v>
      </c>
      <c r="DB414" s="143"/>
      <c r="DC414" s="308" t="s">
        <v>157</v>
      </c>
      <c r="DD414" s="308"/>
      <c r="DE414" s="48">
        <f>DE372+DE395</f>
        <v>0</v>
      </c>
      <c r="DF414" s="48">
        <f t="shared" ref="DF414:DG414" si="1254">DF372+DF395</f>
        <v>0</v>
      </c>
      <c r="DG414" s="48">
        <f t="shared" si="1254"/>
        <v>0</v>
      </c>
      <c r="DH414" s="42"/>
      <c r="DI414" s="77"/>
      <c r="DJ414" s="1"/>
      <c r="DK414" s="27"/>
      <c r="DL414" s="130"/>
      <c r="DM414" s="308"/>
      <c r="DN414" s="308"/>
      <c r="DO414" s="48"/>
      <c r="DP414" s="48"/>
      <c r="DQ414" s="48"/>
      <c r="DR414" s="48"/>
      <c r="DS414" s="143"/>
      <c r="DT414" s="308"/>
      <c r="DU414" s="308"/>
      <c r="DV414" s="48"/>
      <c r="DW414" s="48"/>
      <c r="DX414" s="48"/>
      <c r="DY414" s="48"/>
      <c r="DZ414" s="42"/>
      <c r="EA414" s="77"/>
      <c r="EB414" s="1"/>
      <c r="EC414" s="27"/>
      <c r="ED414" s="130"/>
      <c r="EE414" s="308"/>
      <c r="EF414" s="308"/>
      <c r="EG414" s="48"/>
      <c r="EH414" s="48"/>
      <c r="EI414" s="143"/>
      <c r="EJ414" s="308"/>
      <c r="EK414" s="308"/>
      <c r="EL414" s="48"/>
      <c r="EM414" s="48"/>
      <c r="EN414" s="42"/>
      <c r="EO414" s="77"/>
      <c r="EP414" s="1"/>
      <c r="EQ414" s="27"/>
      <c r="ER414" s="130"/>
      <c r="ES414" s="308"/>
      <c r="ET414" s="308"/>
      <c r="EU414" s="48"/>
      <c r="EV414" s="48"/>
      <c r="EW414" s="143"/>
      <c r="EX414" s="308"/>
      <c r="EY414" s="308"/>
      <c r="EZ414" s="48"/>
      <c r="FA414" s="48"/>
      <c r="FB414" s="42"/>
      <c r="FC414" s="77"/>
      <c r="FD414" s="77"/>
      <c r="FE414" s="1"/>
      <c r="FF414" s="1"/>
      <c r="FG414" s="20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</row>
    <row r="415" spans="2:174" ht="13.9" customHeight="1" x14ac:dyDescent="0.2">
      <c r="B415" s="33"/>
      <c r="C415" s="126">
        <v>5430</v>
      </c>
      <c r="D415" s="234" t="s">
        <v>457</v>
      </c>
      <c r="E415" s="234"/>
      <c r="F415" s="224">
        <v>0</v>
      </c>
      <c r="G415" s="224">
        <v>0</v>
      </c>
      <c r="H415" s="224">
        <v>0</v>
      </c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16">
        <f t="shared" si="1221"/>
        <v>0</v>
      </c>
      <c r="Y415" s="224">
        <f t="shared" si="1222"/>
        <v>0</v>
      </c>
      <c r="Z415" s="226">
        <f t="shared" si="1223"/>
        <v>0</v>
      </c>
      <c r="AA415" s="26"/>
      <c r="AC415" s="27"/>
      <c r="AD415" s="131">
        <v>3200</v>
      </c>
      <c r="AE415" s="232" t="s">
        <v>505</v>
      </c>
      <c r="AF415" s="232"/>
      <c r="AG415" s="220">
        <f>SUM(AG416:AG420)</f>
        <v>0</v>
      </c>
      <c r="AH415" s="220">
        <f t="shared" ref="AH415" si="1255">SUM(AH416:AH420)</f>
        <v>0</v>
      </c>
      <c r="AI415" s="220">
        <f t="shared" ref="AI415" si="1256">SUM(AI416:AI420)</f>
        <v>0</v>
      </c>
      <c r="AJ415" s="220"/>
      <c r="AK415" s="220"/>
      <c r="AL415" s="220"/>
      <c r="AM415" s="210"/>
      <c r="AN415" s="210"/>
      <c r="AO415" s="210"/>
      <c r="AP415" s="210"/>
      <c r="AQ415" s="210"/>
      <c r="AR415" s="210"/>
      <c r="AS415" s="210"/>
      <c r="AT415" s="210"/>
      <c r="AU415" s="210"/>
      <c r="AV415" s="210"/>
      <c r="AW415" s="210"/>
      <c r="AX415" s="210"/>
      <c r="AY415" s="221">
        <f t="shared" si="1085"/>
        <v>0</v>
      </c>
      <c r="AZ415" s="210">
        <f t="shared" si="1086"/>
        <v>0</v>
      </c>
      <c r="BA415" s="212">
        <f t="shared" si="1087"/>
        <v>0</v>
      </c>
      <c r="BB415" s="100"/>
      <c r="BD415" s="27"/>
      <c r="BE415" s="131"/>
      <c r="BF415" s="232" t="s">
        <v>525</v>
      </c>
      <c r="BG415" s="232"/>
      <c r="BH415" s="220"/>
      <c r="BI415" s="220"/>
      <c r="BJ415" s="220"/>
      <c r="BK415" s="220"/>
      <c r="BL415" s="220"/>
      <c r="BM415" s="220"/>
      <c r="BN415" s="210"/>
      <c r="BO415" s="210"/>
      <c r="BP415" s="210"/>
      <c r="BQ415" s="210"/>
      <c r="BR415" s="210"/>
      <c r="BS415" s="210"/>
      <c r="BT415" s="210"/>
      <c r="BU415" s="210"/>
      <c r="BV415" s="210"/>
      <c r="BW415" s="210"/>
      <c r="BX415" s="210"/>
      <c r="BY415" s="210"/>
      <c r="BZ415" s="221">
        <f t="shared" si="1088"/>
        <v>0</v>
      </c>
      <c r="CA415" s="210">
        <f t="shared" si="1089"/>
        <v>0</v>
      </c>
      <c r="CB415" s="212">
        <f t="shared" si="1090"/>
        <v>0</v>
      </c>
      <c r="CC415" s="100"/>
      <c r="CE415" s="33"/>
      <c r="CF415" s="128"/>
      <c r="CG415" s="11"/>
      <c r="CH415" s="11"/>
      <c r="CI415" s="11"/>
      <c r="CJ415" s="11"/>
      <c r="CK415" s="11"/>
      <c r="CL415" s="145"/>
      <c r="CM415" s="87"/>
      <c r="CN415" s="87"/>
      <c r="CO415" s="11"/>
      <c r="CP415" s="11"/>
      <c r="CQ415" s="11"/>
      <c r="CR415" s="59"/>
      <c r="CS415" s="26"/>
      <c r="CT415" s="1"/>
      <c r="CU415" s="27"/>
      <c r="CV415" s="132"/>
      <c r="CW415" s="16"/>
      <c r="CX415" s="16"/>
      <c r="CY415" s="16"/>
      <c r="CZ415" s="16"/>
      <c r="DA415" s="16"/>
      <c r="DB415" s="150"/>
      <c r="DC415" s="16"/>
      <c r="DD415" s="16"/>
      <c r="DE415" s="16"/>
      <c r="DF415" s="16"/>
      <c r="DG415" s="16"/>
      <c r="DH415" s="59"/>
      <c r="DI415" s="77"/>
      <c r="DJ415" s="1"/>
      <c r="DK415" s="27"/>
      <c r="DL415" s="132"/>
      <c r="DM415" s="16"/>
      <c r="DN415" s="16"/>
      <c r="DO415" s="16"/>
      <c r="DP415" s="16"/>
      <c r="DQ415" s="16"/>
      <c r="DR415" s="16"/>
      <c r="DS415" s="150"/>
      <c r="DT415" s="16"/>
      <c r="DU415" s="16"/>
      <c r="DV415" s="16"/>
      <c r="DW415" s="16"/>
      <c r="DX415" s="16"/>
      <c r="DY415" s="16"/>
      <c r="DZ415" s="59"/>
      <c r="EA415" s="77"/>
      <c r="EB415" s="1"/>
      <c r="EC415" s="27"/>
      <c r="ED415" s="132"/>
      <c r="EE415" s="16"/>
      <c r="EF415" s="16"/>
      <c r="EG415" s="16"/>
      <c r="EH415" s="16"/>
      <c r="EI415" s="150"/>
      <c r="EJ415" s="16"/>
      <c r="EK415" s="16"/>
      <c r="EL415" s="16"/>
      <c r="EM415" s="16"/>
      <c r="EN415" s="59"/>
      <c r="EO415" s="77"/>
      <c r="EP415" s="1"/>
      <c r="EQ415" s="27"/>
      <c r="ER415" s="132"/>
      <c r="ES415" s="16"/>
      <c r="ET415" s="16"/>
      <c r="EU415" s="16"/>
      <c r="EV415" s="16"/>
      <c r="EW415" s="150"/>
      <c r="EX415" s="16"/>
      <c r="EY415" s="16"/>
      <c r="EZ415" s="16"/>
      <c r="FA415" s="16"/>
      <c r="FB415" s="59"/>
      <c r="FC415" s="77"/>
      <c r="FD415" s="77"/>
      <c r="FE415" s="1"/>
      <c r="FF415" s="1"/>
      <c r="FG415" s="20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</row>
    <row r="416" spans="2:174" ht="13.9" customHeight="1" x14ac:dyDescent="0.2">
      <c r="B416" s="33"/>
      <c r="C416" s="126">
        <v>5440</v>
      </c>
      <c r="D416" s="234" t="s">
        <v>458</v>
      </c>
      <c r="E416" s="234"/>
      <c r="F416" s="215">
        <v>0</v>
      </c>
      <c r="G416" s="215">
        <v>0</v>
      </c>
      <c r="H416" s="215">
        <v>0</v>
      </c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6">
        <f t="shared" si="1221"/>
        <v>0</v>
      </c>
      <c r="Y416" s="224">
        <f t="shared" si="1222"/>
        <v>0</v>
      </c>
      <c r="Z416" s="226">
        <f t="shared" si="1223"/>
        <v>0</v>
      </c>
      <c r="AA416" s="39"/>
      <c r="AC416" s="27"/>
      <c r="AD416" s="130">
        <v>3210</v>
      </c>
      <c r="AE416" s="223" t="s">
        <v>506</v>
      </c>
      <c r="AF416" s="223"/>
      <c r="AG416" s="245">
        <v>0</v>
      </c>
      <c r="AH416" s="245">
        <v>0</v>
      </c>
      <c r="AI416" s="245">
        <v>0</v>
      </c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5"/>
      <c r="AT416" s="215"/>
      <c r="AU416" s="215"/>
      <c r="AV416" s="215"/>
      <c r="AW416" s="215"/>
      <c r="AX416" s="215"/>
      <c r="AY416" s="216">
        <f t="shared" si="1085"/>
        <v>0</v>
      </c>
      <c r="AZ416" s="224">
        <f t="shared" si="1086"/>
        <v>0</v>
      </c>
      <c r="BA416" s="226">
        <f t="shared" si="1087"/>
        <v>0</v>
      </c>
      <c r="BB416" s="100"/>
      <c r="BD416" s="27"/>
      <c r="BE416" s="131"/>
      <c r="BF416" s="232" t="s">
        <v>514</v>
      </c>
      <c r="BG416" s="232"/>
      <c r="BH416" s="220">
        <f>+BH417+BH420</f>
        <v>0</v>
      </c>
      <c r="BI416" s="220">
        <f t="shared" ref="BI416" si="1257">+BI417+BI420</f>
        <v>0</v>
      </c>
      <c r="BJ416" s="220">
        <f t="shared" ref="BJ416" si="1258">+BJ417+BJ420</f>
        <v>0</v>
      </c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  <c r="BZ416" s="221">
        <f t="shared" si="1088"/>
        <v>0</v>
      </c>
      <c r="CA416" s="210">
        <f t="shared" si="1089"/>
        <v>0</v>
      </c>
      <c r="CB416" s="212">
        <f t="shared" si="1090"/>
        <v>0</v>
      </c>
      <c r="CC416" s="100"/>
      <c r="CE416" s="33"/>
      <c r="CF416" s="120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26"/>
      <c r="CT416" s="1"/>
      <c r="CU416" s="27"/>
      <c r="CV416" s="120"/>
      <c r="CW416" s="120"/>
      <c r="CX416" s="120"/>
      <c r="CY416" s="120"/>
      <c r="CZ416" s="120"/>
      <c r="DA416" s="120"/>
      <c r="DB416" s="120"/>
      <c r="DC416" s="120"/>
      <c r="DD416" s="120"/>
      <c r="DE416" s="120"/>
      <c r="DF416" s="120"/>
      <c r="DG416" s="7"/>
      <c r="DH416" s="8"/>
      <c r="DI416" s="77"/>
      <c r="DJ416" s="1"/>
      <c r="DK416" s="27"/>
      <c r="DL416" s="120"/>
      <c r="DM416" s="120"/>
      <c r="DN416" s="120"/>
      <c r="DO416" s="120"/>
      <c r="DP416" s="120"/>
      <c r="DQ416" s="120"/>
      <c r="DR416" s="120"/>
      <c r="DS416" s="120"/>
      <c r="DT416" s="120"/>
      <c r="DU416" s="120"/>
      <c r="DV416" s="120"/>
      <c r="DW416" s="7"/>
      <c r="DX416" s="7"/>
      <c r="DY416" s="7"/>
      <c r="DZ416" s="8"/>
      <c r="EA416" s="77"/>
      <c r="EB416" s="1"/>
      <c r="EC416" s="27"/>
      <c r="ED416" s="120"/>
      <c r="EE416" s="120"/>
      <c r="EF416" s="120"/>
      <c r="EG416" s="120"/>
      <c r="EH416" s="120"/>
      <c r="EI416" s="120"/>
      <c r="EJ416" s="120"/>
      <c r="EK416" s="120"/>
      <c r="EL416" s="120"/>
      <c r="EM416" s="120"/>
      <c r="EN416" s="8"/>
      <c r="EO416" s="77"/>
      <c r="EP416" s="1"/>
      <c r="EQ416" s="27"/>
      <c r="ER416" s="120"/>
      <c r="ES416" s="120"/>
      <c r="ET416" s="120"/>
      <c r="EU416" s="120"/>
      <c r="EV416" s="120"/>
      <c r="EW416" s="120"/>
      <c r="EX416" s="120"/>
      <c r="EY416" s="120"/>
      <c r="EZ416" s="120"/>
      <c r="FA416" s="120"/>
      <c r="FB416" s="8"/>
      <c r="FC416" s="77"/>
      <c r="FD416" s="77"/>
      <c r="FE416" s="1"/>
      <c r="FF416" s="1"/>
      <c r="FG416" s="20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</row>
    <row r="417" spans="2:174" ht="13.9" customHeight="1" thickBot="1" x14ac:dyDescent="0.25">
      <c r="B417" s="33"/>
      <c r="C417" s="126">
        <v>5450</v>
      </c>
      <c r="D417" s="234" t="s">
        <v>459</v>
      </c>
      <c r="E417" s="234"/>
      <c r="F417" s="215">
        <v>0</v>
      </c>
      <c r="G417" s="215">
        <v>0</v>
      </c>
      <c r="H417" s="215">
        <v>0</v>
      </c>
      <c r="I417" s="215"/>
      <c r="J417" s="215"/>
      <c r="K417" s="215"/>
      <c r="L417" s="215"/>
      <c r="M417" s="215"/>
      <c r="N417" s="215"/>
      <c r="O417" s="215"/>
      <c r="P417" s="215"/>
      <c r="Q417" s="215"/>
      <c r="R417" s="215"/>
      <c r="S417" s="215"/>
      <c r="T417" s="215"/>
      <c r="U417" s="215"/>
      <c r="V417" s="215"/>
      <c r="W417" s="215"/>
      <c r="X417" s="216">
        <f t="shared" si="1221"/>
        <v>0</v>
      </c>
      <c r="Y417" s="224">
        <f t="shared" si="1222"/>
        <v>0</v>
      </c>
      <c r="Z417" s="226">
        <f t="shared" si="1223"/>
        <v>0</v>
      </c>
      <c r="AA417" s="26"/>
      <c r="AC417" s="27"/>
      <c r="AD417" s="130">
        <v>3220</v>
      </c>
      <c r="AE417" s="223" t="s">
        <v>507</v>
      </c>
      <c r="AF417" s="223"/>
      <c r="AG417" s="245">
        <v>0</v>
      </c>
      <c r="AH417" s="245">
        <v>0</v>
      </c>
      <c r="AI417" s="245">
        <v>0</v>
      </c>
      <c r="AJ417" s="215"/>
      <c r="AK417" s="215"/>
      <c r="AL417" s="215"/>
      <c r="AM417" s="215"/>
      <c r="AN417" s="215"/>
      <c r="AO417" s="215"/>
      <c r="AP417" s="215"/>
      <c r="AQ417" s="215"/>
      <c r="AR417" s="215"/>
      <c r="AS417" s="215"/>
      <c r="AT417" s="215"/>
      <c r="AU417" s="215"/>
      <c r="AV417" s="215"/>
      <c r="AW417" s="215"/>
      <c r="AX417" s="215"/>
      <c r="AY417" s="216">
        <f t="shared" si="1085"/>
        <v>0</v>
      </c>
      <c r="AZ417" s="224">
        <f t="shared" si="1086"/>
        <v>0</v>
      </c>
      <c r="BA417" s="226">
        <f t="shared" si="1087"/>
        <v>0</v>
      </c>
      <c r="BB417" s="100"/>
      <c r="BD417" s="27"/>
      <c r="BE417" s="130"/>
      <c r="BF417" s="223" t="s">
        <v>211</v>
      </c>
      <c r="BG417" s="223"/>
      <c r="BH417" s="215">
        <f>+BH418+BH419</f>
        <v>0</v>
      </c>
      <c r="BI417" s="215">
        <f t="shared" ref="BI417" si="1259">+BI418+BI419</f>
        <v>0</v>
      </c>
      <c r="BJ417" s="215">
        <f t="shared" ref="BJ417" si="1260">+BJ418+BJ419</f>
        <v>0</v>
      </c>
      <c r="BK417" s="215"/>
      <c r="BL417" s="215"/>
      <c r="BM417" s="215"/>
      <c r="BN417" s="215"/>
      <c r="BO417" s="215"/>
      <c r="BP417" s="215"/>
      <c r="BQ417" s="215"/>
      <c r="BR417" s="215"/>
      <c r="BS417" s="215"/>
      <c r="BT417" s="215"/>
      <c r="BU417" s="215"/>
      <c r="BV417" s="215"/>
      <c r="BW417" s="215"/>
      <c r="BX417" s="215"/>
      <c r="BY417" s="215"/>
      <c r="BZ417" s="216">
        <f t="shared" si="1088"/>
        <v>0</v>
      </c>
      <c r="CA417" s="224">
        <f t="shared" si="1089"/>
        <v>0</v>
      </c>
      <c r="CB417" s="226">
        <f t="shared" si="1090"/>
        <v>0</v>
      </c>
      <c r="CC417" s="100"/>
      <c r="CE417" s="88"/>
      <c r="CF417" s="129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79"/>
      <c r="CR417" s="64"/>
      <c r="CS417" s="65"/>
      <c r="CT417" s="1"/>
      <c r="CU417" s="63"/>
      <c r="CV417" s="129"/>
      <c r="CW417" s="129"/>
      <c r="CX417" s="129"/>
      <c r="CY417" s="129"/>
      <c r="CZ417" s="129"/>
      <c r="DA417" s="129"/>
      <c r="DB417" s="129"/>
      <c r="DC417" s="129"/>
      <c r="DD417" s="129"/>
      <c r="DE417" s="129"/>
      <c r="DF417" s="129"/>
      <c r="DG417" s="79"/>
      <c r="DH417" s="64"/>
      <c r="DI417" s="172"/>
      <c r="DJ417" s="1"/>
      <c r="DK417" s="63"/>
      <c r="DL417" s="129"/>
      <c r="DM417" s="129"/>
      <c r="DN417" s="129"/>
      <c r="DO417" s="129"/>
      <c r="DP417" s="129"/>
      <c r="DQ417" s="129"/>
      <c r="DR417" s="129"/>
      <c r="DS417" s="129"/>
      <c r="DT417" s="129"/>
      <c r="DU417" s="129"/>
      <c r="DV417" s="129"/>
      <c r="DW417" s="79"/>
      <c r="DX417" s="79"/>
      <c r="DY417" s="79"/>
      <c r="DZ417" s="64"/>
      <c r="EA417" s="172"/>
      <c r="EB417" s="1"/>
      <c r="EC417" s="63"/>
      <c r="ED417" s="129"/>
      <c r="EE417" s="129"/>
      <c r="EF417" s="129"/>
      <c r="EG417" s="129"/>
      <c r="EH417" s="129"/>
      <c r="EI417" s="129"/>
      <c r="EJ417" s="129"/>
      <c r="EK417" s="129"/>
      <c r="EL417" s="129"/>
      <c r="EM417" s="129"/>
      <c r="EN417" s="64"/>
      <c r="EO417" s="172"/>
      <c r="EP417" s="1"/>
      <c r="EQ417" s="63"/>
      <c r="ER417" s="129"/>
      <c r="ES417" s="129"/>
      <c r="ET417" s="129"/>
      <c r="EU417" s="129"/>
      <c r="EV417" s="129"/>
      <c r="EW417" s="129"/>
      <c r="EX417" s="129"/>
      <c r="EY417" s="129"/>
      <c r="EZ417" s="129"/>
      <c r="FA417" s="129"/>
      <c r="FB417" s="64"/>
      <c r="FC417" s="172"/>
      <c r="FD417" s="172"/>
      <c r="FE417" s="1"/>
      <c r="FF417" s="1"/>
      <c r="FG417" s="20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</row>
    <row r="418" spans="2:174" ht="13.9" customHeight="1" x14ac:dyDescent="0.2">
      <c r="B418" s="33"/>
      <c r="C418" s="127">
        <v>5500</v>
      </c>
      <c r="D418" s="233" t="s">
        <v>460</v>
      </c>
      <c r="E418" s="233"/>
      <c r="F418" s="220">
        <f>SUM(F419:F424)</f>
        <v>0</v>
      </c>
      <c r="G418" s="220">
        <f t="shared" ref="G418" si="1261">SUM(G419:G424)</f>
        <v>0</v>
      </c>
      <c r="H418" s="220">
        <f t="shared" ref="H418" si="1262">SUM(H419:H424)</f>
        <v>0</v>
      </c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1">
        <f t="shared" si="1221"/>
        <v>0</v>
      </c>
      <c r="Y418" s="210">
        <f t="shared" si="1222"/>
        <v>0</v>
      </c>
      <c r="Z418" s="212">
        <f t="shared" si="1223"/>
        <v>0</v>
      </c>
      <c r="AA418" s="46"/>
      <c r="AC418" s="27"/>
      <c r="AD418" s="130">
        <v>3230</v>
      </c>
      <c r="AE418" s="223" t="s">
        <v>150</v>
      </c>
      <c r="AF418" s="223"/>
      <c r="AG418" s="245">
        <v>0</v>
      </c>
      <c r="AH418" s="245">
        <v>0</v>
      </c>
      <c r="AI418" s="245">
        <v>0</v>
      </c>
      <c r="AJ418" s="245"/>
      <c r="AK418" s="245"/>
      <c r="AL418" s="245"/>
      <c r="AM418" s="215"/>
      <c r="AN418" s="215"/>
      <c r="AO418" s="215"/>
      <c r="AP418" s="215"/>
      <c r="AQ418" s="215"/>
      <c r="AR418" s="215"/>
      <c r="AS418" s="215"/>
      <c r="AT418" s="215"/>
      <c r="AU418" s="215"/>
      <c r="AV418" s="215"/>
      <c r="AW418" s="215"/>
      <c r="AX418" s="215"/>
      <c r="AY418" s="216">
        <f t="shared" si="1085"/>
        <v>0</v>
      </c>
      <c r="AZ418" s="224">
        <f t="shared" si="1086"/>
        <v>0</v>
      </c>
      <c r="BA418" s="226">
        <f t="shared" si="1087"/>
        <v>0</v>
      </c>
      <c r="BB418" s="100"/>
      <c r="BD418" s="27"/>
      <c r="BE418" s="130">
        <v>2233</v>
      </c>
      <c r="BF418" s="223" t="s">
        <v>526</v>
      </c>
      <c r="BG418" s="223"/>
      <c r="BH418" s="245">
        <v>0</v>
      </c>
      <c r="BI418" s="245">
        <v>0</v>
      </c>
      <c r="BJ418" s="245">
        <v>0</v>
      </c>
      <c r="BK418" s="245"/>
      <c r="BL418" s="245"/>
      <c r="BM418" s="245"/>
      <c r="BN418" s="215"/>
      <c r="BO418" s="215"/>
      <c r="BP418" s="215"/>
      <c r="BQ418" s="215"/>
      <c r="BR418" s="215"/>
      <c r="BS418" s="215"/>
      <c r="BT418" s="215"/>
      <c r="BU418" s="215"/>
      <c r="BV418" s="215"/>
      <c r="BW418" s="215"/>
      <c r="BX418" s="215"/>
      <c r="BY418" s="215"/>
      <c r="BZ418" s="216">
        <f t="shared" si="1088"/>
        <v>0</v>
      </c>
      <c r="CA418" s="224">
        <f t="shared" si="1089"/>
        <v>0</v>
      </c>
      <c r="CB418" s="226">
        <f t="shared" si="1090"/>
        <v>0</v>
      </c>
      <c r="CC418" s="100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75">
        <f>+CY414-DE414</f>
        <v>0</v>
      </c>
      <c r="DF418" s="175">
        <f t="shared" ref="DF418" si="1263">+CZ414-DF414</f>
        <v>0</v>
      </c>
      <c r="DG418" s="175">
        <f t="shared" ref="DG418" si="1264">+DA414-DG414</f>
        <v>0</v>
      </c>
      <c r="DH418" s="1"/>
      <c r="DI418" s="1"/>
      <c r="DJ418" s="1"/>
      <c r="DK418" s="1"/>
      <c r="DL418" s="20"/>
      <c r="DM418" s="1"/>
      <c r="DN418" s="1"/>
      <c r="DO418" s="1"/>
      <c r="DP418" s="1"/>
      <c r="DQ418" s="1"/>
      <c r="DR418" s="1"/>
      <c r="DS418" s="20"/>
      <c r="DT418" s="1"/>
      <c r="DU418" s="1"/>
      <c r="DV418" s="175">
        <f>+DO372-DP372+DV372-DW372+DV395-DW395</f>
        <v>0</v>
      </c>
      <c r="DW418" s="175"/>
      <c r="DX418" s="175">
        <f>+DQ372-DR372+DX372-DY372+DX395-DY395</f>
        <v>0</v>
      </c>
      <c r="DY418" s="175"/>
      <c r="DZ418" s="1"/>
      <c r="EA418" s="1"/>
      <c r="EB418" s="1"/>
      <c r="EC418" s="1"/>
      <c r="ED418" s="20"/>
      <c r="EE418" s="1"/>
      <c r="EF418" s="1"/>
      <c r="EG418" s="70">
        <f>+EG409-CO401-CO414-CO410</f>
        <v>0</v>
      </c>
      <c r="EH418" s="70">
        <f>+EH409-CP401-CP414-CP410</f>
        <v>0</v>
      </c>
      <c r="EI418" s="20"/>
      <c r="EJ418" s="1"/>
      <c r="EK418" s="1"/>
      <c r="EL418" s="70">
        <f>+EL409-EL408-EL404</f>
        <v>0</v>
      </c>
      <c r="EM418" s="70">
        <f>+EM409-EM408-EM404</f>
        <v>0</v>
      </c>
      <c r="EN418" s="1"/>
      <c r="EO418" s="1"/>
      <c r="EP418" s="1"/>
      <c r="EQ418" s="1"/>
      <c r="ER418" s="20"/>
      <c r="ES418" s="1"/>
      <c r="ET418" s="1"/>
      <c r="EU418" s="175">
        <f>+EU409-CO401-CO414-CO410</f>
        <v>0</v>
      </c>
      <c r="EV418" s="175">
        <f>+EV409-CP401-CP414-CP410</f>
        <v>0</v>
      </c>
      <c r="EW418" s="20"/>
      <c r="EX418" s="1"/>
      <c r="EY418" s="1"/>
      <c r="EZ418" s="252">
        <f>+EZ409-EZ408-EZ404</f>
        <v>0</v>
      </c>
      <c r="FA418" s="252">
        <f>+FA409-FA408-FA404</f>
        <v>0</v>
      </c>
      <c r="FB418" s="1"/>
      <c r="FC418" s="1"/>
      <c r="FD418" s="1"/>
      <c r="FE418" s="1"/>
      <c r="FF418" s="1"/>
      <c r="FG418" s="20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</row>
    <row r="419" spans="2:174" ht="13.9" customHeight="1" x14ac:dyDescent="0.2">
      <c r="B419" s="33"/>
      <c r="C419" s="126">
        <v>5510</v>
      </c>
      <c r="D419" s="234" t="s">
        <v>461</v>
      </c>
      <c r="E419" s="234"/>
      <c r="F419" s="224">
        <v>0</v>
      </c>
      <c r="G419" s="224">
        <v>0</v>
      </c>
      <c r="H419" s="224">
        <v>0</v>
      </c>
      <c r="I419" s="219"/>
      <c r="J419" s="219"/>
      <c r="K419" s="219"/>
      <c r="L419" s="219"/>
      <c r="M419" s="219"/>
      <c r="N419" s="219"/>
      <c r="O419" s="219"/>
      <c r="P419" s="219"/>
      <c r="Q419" s="219"/>
      <c r="R419" s="219"/>
      <c r="S419" s="219"/>
      <c r="T419" s="219"/>
      <c r="U419" s="219"/>
      <c r="V419" s="219"/>
      <c r="W419" s="219"/>
      <c r="X419" s="216">
        <f t="shared" si="1221"/>
        <v>0</v>
      </c>
      <c r="Y419" s="224">
        <f t="shared" si="1222"/>
        <v>0</v>
      </c>
      <c r="Z419" s="226">
        <f t="shared" si="1223"/>
        <v>0</v>
      </c>
      <c r="AA419" s="26"/>
      <c r="AC419" s="27"/>
      <c r="AD419" s="130">
        <v>3240</v>
      </c>
      <c r="AE419" s="247" t="s">
        <v>151</v>
      </c>
      <c r="AF419" s="247"/>
      <c r="AG419" s="245">
        <v>0</v>
      </c>
      <c r="AH419" s="245">
        <v>0</v>
      </c>
      <c r="AI419" s="245">
        <v>0</v>
      </c>
      <c r="AJ419" s="240"/>
      <c r="AK419" s="240"/>
      <c r="AL419" s="240"/>
      <c r="AM419" s="224"/>
      <c r="AN419" s="224"/>
      <c r="AO419" s="224"/>
      <c r="AP419" s="224"/>
      <c r="AQ419" s="224"/>
      <c r="AR419" s="224"/>
      <c r="AS419" s="224"/>
      <c r="AT419" s="224"/>
      <c r="AU419" s="224"/>
      <c r="AV419" s="224"/>
      <c r="AW419" s="224"/>
      <c r="AX419" s="224"/>
      <c r="AY419" s="216">
        <f t="shared" si="1085"/>
        <v>0</v>
      </c>
      <c r="AZ419" s="224">
        <f t="shared" si="1086"/>
        <v>0</v>
      </c>
      <c r="BA419" s="226">
        <f t="shared" si="1087"/>
        <v>0</v>
      </c>
      <c r="BB419" s="100"/>
      <c r="BD419" s="27"/>
      <c r="BE419" s="130">
        <v>2234</v>
      </c>
      <c r="BF419" s="247" t="s">
        <v>527</v>
      </c>
      <c r="BG419" s="247"/>
      <c r="BH419" s="245">
        <v>0</v>
      </c>
      <c r="BI419" s="245">
        <v>0</v>
      </c>
      <c r="BJ419" s="245">
        <v>0</v>
      </c>
      <c r="BK419" s="240"/>
      <c r="BL419" s="240"/>
      <c r="BM419" s="240"/>
      <c r="BN419" s="224"/>
      <c r="BO419" s="224"/>
      <c r="BP419" s="224"/>
      <c r="BQ419" s="224"/>
      <c r="BR419" s="224"/>
      <c r="BS419" s="224"/>
      <c r="BT419" s="224"/>
      <c r="BU419" s="224"/>
      <c r="BV419" s="224"/>
      <c r="BW419" s="224"/>
      <c r="BX419" s="224"/>
      <c r="BY419" s="224"/>
      <c r="BZ419" s="216">
        <f t="shared" si="1088"/>
        <v>0</v>
      </c>
      <c r="CA419" s="224">
        <f t="shared" si="1089"/>
        <v>0</v>
      </c>
      <c r="CB419" s="226">
        <f t="shared" si="1090"/>
        <v>0</v>
      </c>
      <c r="CC419" s="100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20"/>
      <c r="DM419" s="1"/>
      <c r="DN419" s="1"/>
      <c r="DO419" s="1"/>
      <c r="DP419" s="1"/>
      <c r="DQ419" s="1"/>
      <c r="DR419" s="1"/>
      <c r="DS419" s="20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20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</row>
    <row r="420" spans="2:174" ht="13.9" customHeight="1" x14ac:dyDescent="0.2">
      <c r="B420" s="33"/>
      <c r="C420" s="126">
        <v>5520</v>
      </c>
      <c r="D420" s="234" t="s">
        <v>51</v>
      </c>
      <c r="E420" s="234"/>
      <c r="F420" s="224">
        <v>0</v>
      </c>
      <c r="G420" s="224">
        <v>0</v>
      </c>
      <c r="H420" s="224">
        <v>0</v>
      </c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16">
        <f t="shared" si="1221"/>
        <v>0</v>
      </c>
      <c r="Y420" s="224">
        <f t="shared" si="1222"/>
        <v>0</v>
      </c>
      <c r="Z420" s="226">
        <f t="shared" si="1223"/>
        <v>0</v>
      </c>
      <c r="AA420" s="26"/>
      <c r="AC420" s="27"/>
      <c r="AD420" s="130">
        <v>3250</v>
      </c>
      <c r="AE420" s="223" t="s">
        <v>508</v>
      </c>
      <c r="AF420" s="223"/>
      <c r="AG420" s="245">
        <v>0</v>
      </c>
      <c r="AH420" s="245">
        <v>0</v>
      </c>
      <c r="AI420" s="245">
        <v>0</v>
      </c>
      <c r="AJ420" s="245"/>
      <c r="AK420" s="245"/>
      <c r="AL420" s="245"/>
      <c r="AM420" s="224"/>
      <c r="AN420" s="224"/>
      <c r="AO420" s="224"/>
      <c r="AP420" s="224"/>
      <c r="AQ420" s="224"/>
      <c r="AR420" s="224"/>
      <c r="AS420" s="224"/>
      <c r="AT420" s="224"/>
      <c r="AU420" s="224"/>
      <c r="AV420" s="224"/>
      <c r="AW420" s="224"/>
      <c r="AX420" s="224"/>
      <c r="AY420" s="216">
        <f t="shared" si="1085"/>
        <v>0</v>
      </c>
      <c r="AZ420" s="224">
        <f t="shared" si="1086"/>
        <v>0</v>
      </c>
      <c r="BA420" s="226">
        <f t="shared" si="1087"/>
        <v>0</v>
      </c>
      <c r="BB420" s="100"/>
      <c r="BD420" s="27"/>
      <c r="BE420" s="130"/>
      <c r="BF420" s="223" t="s">
        <v>528</v>
      </c>
      <c r="BG420" s="223"/>
      <c r="BH420" s="245">
        <v>0</v>
      </c>
      <c r="BI420" s="245">
        <v>0</v>
      </c>
      <c r="BJ420" s="245">
        <v>0</v>
      </c>
      <c r="BK420" s="245"/>
      <c r="BL420" s="245"/>
      <c r="BM420" s="245"/>
      <c r="BN420" s="224"/>
      <c r="BO420" s="224"/>
      <c r="BP420" s="224"/>
      <c r="BQ420" s="224"/>
      <c r="BR420" s="224"/>
      <c r="BS420" s="224"/>
      <c r="BT420" s="224"/>
      <c r="BU420" s="224"/>
      <c r="BV420" s="224"/>
      <c r="BW420" s="224"/>
      <c r="BX420" s="224"/>
      <c r="BY420" s="224"/>
      <c r="BZ420" s="216">
        <f t="shared" si="1088"/>
        <v>0</v>
      </c>
      <c r="CA420" s="224">
        <f t="shared" si="1089"/>
        <v>0</v>
      </c>
      <c r="CB420" s="226">
        <f t="shared" si="1090"/>
        <v>0</v>
      </c>
      <c r="CC420" s="100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20"/>
      <c r="DM420" s="1"/>
      <c r="DN420" s="1"/>
      <c r="DO420" s="1"/>
      <c r="DP420" s="1"/>
      <c r="DQ420" s="1"/>
      <c r="DR420" s="1"/>
      <c r="DS420" s="20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20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</row>
    <row r="421" spans="2:174" ht="13.9" customHeight="1" x14ac:dyDescent="0.2">
      <c r="B421" s="33"/>
      <c r="C421" s="126">
        <v>5530</v>
      </c>
      <c r="D421" s="234" t="s">
        <v>462</v>
      </c>
      <c r="E421" s="234"/>
      <c r="F421" s="215">
        <v>0</v>
      </c>
      <c r="G421" s="215">
        <v>0</v>
      </c>
      <c r="H421" s="215">
        <v>0</v>
      </c>
      <c r="I421" s="215"/>
      <c r="J421" s="215"/>
      <c r="K421" s="215"/>
      <c r="L421" s="215"/>
      <c r="M421" s="215"/>
      <c r="N421" s="215"/>
      <c r="O421" s="215"/>
      <c r="P421" s="215"/>
      <c r="Q421" s="215"/>
      <c r="R421" s="215"/>
      <c r="S421" s="215"/>
      <c r="T421" s="215"/>
      <c r="U421" s="215"/>
      <c r="V421" s="215"/>
      <c r="W421" s="215"/>
      <c r="X421" s="216">
        <f t="shared" si="1221"/>
        <v>0</v>
      </c>
      <c r="Y421" s="224">
        <f t="shared" si="1222"/>
        <v>0</v>
      </c>
      <c r="Z421" s="226">
        <f t="shared" si="1223"/>
        <v>0</v>
      </c>
      <c r="AA421" s="26"/>
      <c r="AC421" s="27"/>
      <c r="AD421" s="131">
        <v>3300</v>
      </c>
      <c r="AE421" s="232" t="s">
        <v>509</v>
      </c>
      <c r="AF421" s="232"/>
      <c r="AG421" s="220">
        <f>SUM(AG422:AG423)</f>
        <v>0</v>
      </c>
      <c r="AH421" s="220">
        <f t="shared" ref="AH421" si="1265">SUM(AH422:AH423)</f>
        <v>0</v>
      </c>
      <c r="AI421" s="220">
        <f t="shared" ref="AI421" si="1266">SUM(AI422:AI423)</f>
        <v>0</v>
      </c>
      <c r="AJ421" s="210"/>
      <c r="AK421" s="210"/>
      <c r="AL421" s="210"/>
      <c r="AM421" s="220"/>
      <c r="AN421" s="220"/>
      <c r="AO421" s="220"/>
      <c r="AP421" s="220"/>
      <c r="AQ421" s="220"/>
      <c r="AR421" s="220"/>
      <c r="AS421" s="220"/>
      <c r="AT421" s="220"/>
      <c r="AU421" s="220"/>
      <c r="AV421" s="220"/>
      <c r="AW421" s="220"/>
      <c r="AX421" s="220"/>
      <c r="AY421" s="221">
        <f t="shared" si="1085"/>
        <v>0</v>
      </c>
      <c r="AZ421" s="210">
        <f t="shared" si="1086"/>
        <v>0</v>
      </c>
      <c r="BA421" s="212">
        <f t="shared" si="1087"/>
        <v>0</v>
      </c>
      <c r="BB421" s="100"/>
      <c r="BD421" s="27"/>
      <c r="BE421" s="131"/>
      <c r="BF421" s="232" t="s">
        <v>517</v>
      </c>
      <c r="BG421" s="232"/>
      <c r="BH421" s="220">
        <f>+BH422+BH425</f>
        <v>0</v>
      </c>
      <c r="BI421" s="220">
        <f t="shared" ref="BI421" si="1267">+BI422+BI425</f>
        <v>0</v>
      </c>
      <c r="BJ421" s="220">
        <f t="shared" ref="BJ421" si="1268">+BJ422+BJ425</f>
        <v>0</v>
      </c>
      <c r="BK421" s="210"/>
      <c r="BL421" s="210"/>
      <c r="BM421" s="210"/>
      <c r="BN421" s="220"/>
      <c r="BO421" s="220"/>
      <c r="BP421" s="220"/>
      <c r="BQ421" s="220"/>
      <c r="BR421" s="220"/>
      <c r="BS421" s="220"/>
      <c r="BT421" s="220"/>
      <c r="BU421" s="220"/>
      <c r="BV421" s="220"/>
      <c r="BW421" s="220"/>
      <c r="BX421" s="220"/>
      <c r="BY421" s="220"/>
      <c r="BZ421" s="221">
        <f t="shared" si="1088"/>
        <v>0</v>
      </c>
      <c r="CA421" s="210">
        <f t="shared" si="1089"/>
        <v>0</v>
      </c>
      <c r="CB421" s="212">
        <f t="shared" si="1090"/>
        <v>0</v>
      </c>
      <c r="CC421" s="100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20"/>
      <c r="DM421" s="1"/>
      <c r="DN421" s="1"/>
      <c r="DO421" s="1"/>
      <c r="DP421" s="1"/>
      <c r="DQ421" s="1"/>
      <c r="DR421" s="1"/>
      <c r="DS421" s="20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20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</row>
    <row r="422" spans="2:174" ht="13.9" customHeight="1" x14ac:dyDescent="0.2">
      <c r="B422" s="33"/>
      <c r="C422" s="126">
        <v>5540</v>
      </c>
      <c r="D422" s="234" t="s">
        <v>463</v>
      </c>
      <c r="E422" s="234"/>
      <c r="F422" s="215">
        <v>0</v>
      </c>
      <c r="G422" s="215">
        <v>0</v>
      </c>
      <c r="H422" s="215">
        <v>0</v>
      </c>
      <c r="I422" s="215"/>
      <c r="J422" s="215"/>
      <c r="K422" s="215"/>
      <c r="L422" s="215"/>
      <c r="M422" s="215"/>
      <c r="N422" s="215"/>
      <c r="O422" s="215"/>
      <c r="P422" s="215"/>
      <c r="Q422" s="215"/>
      <c r="R422" s="215"/>
      <c r="S422" s="215"/>
      <c r="T422" s="215"/>
      <c r="U422" s="215"/>
      <c r="V422" s="215"/>
      <c r="W422" s="215"/>
      <c r="X422" s="216">
        <f t="shared" si="1221"/>
        <v>0</v>
      </c>
      <c r="Y422" s="224">
        <f t="shared" si="1222"/>
        <v>0</v>
      </c>
      <c r="Z422" s="226">
        <f t="shared" si="1223"/>
        <v>0</v>
      </c>
      <c r="AA422" s="26"/>
      <c r="AC422" s="27"/>
      <c r="AD422" s="130">
        <v>3310</v>
      </c>
      <c r="AE422" s="223" t="s">
        <v>510</v>
      </c>
      <c r="AF422" s="223"/>
      <c r="AG422" s="245">
        <v>0</v>
      </c>
      <c r="AH422" s="245">
        <v>0</v>
      </c>
      <c r="AI422" s="245">
        <v>0</v>
      </c>
      <c r="AJ422" s="245"/>
      <c r="AK422" s="245"/>
      <c r="AL422" s="245"/>
      <c r="AM422" s="215"/>
      <c r="AN422" s="215"/>
      <c r="AO422" s="215"/>
      <c r="AP422" s="215"/>
      <c r="AQ422" s="215"/>
      <c r="AR422" s="215"/>
      <c r="AS422" s="215"/>
      <c r="AT422" s="215"/>
      <c r="AU422" s="215"/>
      <c r="AV422" s="215"/>
      <c r="AW422" s="215"/>
      <c r="AX422" s="215"/>
      <c r="AY422" s="216">
        <f t="shared" si="1085"/>
        <v>0</v>
      </c>
      <c r="AZ422" s="224">
        <f t="shared" si="1086"/>
        <v>0</v>
      </c>
      <c r="BA422" s="226">
        <f t="shared" si="1087"/>
        <v>0</v>
      </c>
      <c r="BB422" s="100"/>
      <c r="BD422" s="27"/>
      <c r="BE422" s="130"/>
      <c r="BF422" s="223" t="s">
        <v>217</v>
      </c>
      <c r="BG422" s="223"/>
      <c r="BH422" s="215">
        <f>+BH423+BH424</f>
        <v>0</v>
      </c>
      <c r="BI422" s="215">
        <f t="shared" ref="BI422" si="1269">+BI423+BI424</f>
        <v>0</v>
      </c>
      <c r="BJ422" s="215">
        <f t="shared" ref="BJ422" si="1270">+BJ423+BJ424</f>
        <v>0</v>
      </c>
      <c r="BK422" s="245"/>
      <c r="BL422" s="245"/>
      <c r="BM422" s="245"/>
      <c r="BN422" s="215"/>
      <c r="BO422" s="215"/>
      <c r="BP422" s="215"/>
      <c r="BQ422" s="215"/>
      <c r="BR422" s="215"/>
      <c r="BS422" s="215"/>
      <c r="BT422" s="215"/>
      <c r="BU422" s="215"/>
      <c r="BV422" s="215"/>
      <c r="BW422" s="215"/>
      <c r="BX422" s="215"/>
      <c r="BY422" s="215"/>
      <c r="BZ422" s="216">
        <f t="shared" si="1088"/>
        <v>0</v>
      </c>
      <c r="CA422" s="224">
        <f t="shared" si="1089"/>
        <v>0</v>
      </c>
      <c r="CB422" s="226">
        <f t="shared" si="1090"/>
        <v>0</v>
      </c>
      <c r="CC422" s="100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20"/>
      <c r="DM422" s="1"/>
      <c r="DN422" s="1"/>
      <c r="DO422" s="1"/>
      <c r="DP422" s="1"/>
      <c r="DQ422" s="1"/>
      <c r="DR422" s="1"/>
      <c r="DS422" s="20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20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</row>
    <row r="423" spans="2:174" ht="13.9" customHeight="1" x14ac:dyDescent="0.2">
      <c r="B423" s="33"/>
      <c r="C423" s="126">
        <v>5550</v>
      </c>
      <c r="D423" s="234" t="s">
        <v>464</v>
      </c>
      <c r="E423" s="234"/>
      <c r="F423" s="215">
        <v>0</v>
      </c>
      <c r="G423" s="215">
        <v>0</v>
      </c>
      <c r="H423" s="215">
        <v>0</v>
      </c>
      <c r="I423" s="215"/>
      <c r="J423" s="215"/>
      <c r="K423" s="215"/>
      <c r="L423" s="215"/>
      <c r="M423" s="215"/>
      <c r="N423" s="215"/>
      <c r="O423" s="215"/>
      <c r="P423" s="215"/>
      <c r="Q423" s="215"/>
      <c r="R423" s="215"/>
      <c r="S423" s="215"/>
      <c r="T423" s="215"/>
      <c r="U423" s="215"/>
      <c r="V423" s="215"/>
      <c r="W423" s="215"/>
      <c r="X423" s="216">
        <f t="shared" si="1221"/>
        <v>0</v>
      </c>
      <c r="Y423" s="224">
        <f t="shared" si="1222"/>
        <v>0</v>
      </c>
      <c r="Z423" s="226">
        <f t="shared" si="1223"/>
        <v>0</v>
      </c>
      <c r="AA423" s="26"/>
      <c r="AC423" s="27"/>
      <c r="AD423" s="130">
        <v>3320</v>
      </c>
      <c r="AE423" s="223" t="s">
        <v>511</v>
      </c>
      <c r="AF423" s="223"/>
      <c r="AG423" s="245">
        <v>0</v>
      </c>
      <c r="AH423" s="245">
        <v>0</v>
      </c>
      <c r="AI423" s="245">
        <v>0</v>
      </c>
      <c r="AJ423" s="245"/>
      <c r="AK423" s="245"/>
      <c r="AL423" s="245"/>
      <c r="AM423" s="215"/>
      <c r="AN423" s="215"/>
      <c r="AO423" s="215"/>
      <c r="AP423" s="215"/>
      <c r="AQ423" s="215"/>
      <c r="AR423" s="215"/>
      <c r="AS423" s="215"/>
      <c r="AT423" s="215"/>
      <c r="AU423" s="215"/>
      <c r="AV423" s="215"/>
      <c r="AW423" s="215"/>
      <c r="AX423" s="215"/>
      <c r="AY423" s="216">
        <f t="shared" si="1085"/>
        <v>0</v>
      </c>
      <c r="AZ423" s="224">
        <f t="shared" si="1086"/>
        <v>0</v>
      </c>
      <c r="BA423" s="226">
        <f t="shared" si="1087"/>
        <v>0</v>
      </c>
      <c r="BB423" s="100"/>
      <c r="BD423" s="27"/>
      <c r="BE423" s="130">
        <v>2131</v>
      </c>
      <c r="BF423" s="223" t="s">
        <v>526</v>
      </c>
      <c r="BG423" s="223"/>
      <c r="BH423" s="245">
        <v>0</v>
      </c>
      <c r="BI423" s="245">
        <v>0</v>
      </c>
      <c r="BJ423" s="245">
        <v>0</v>
      </c>
      <c r="BK423" s="245"/>
      <c r="BL423" s="245"/>
      <c r="BM423" s="245"/>
      <c r="BN423" s="215"/>
      <c r="BO423" s="215"/>
      <c r="BP423" s="215"/>
      <c r="BQ423" s="215"/>
      <c r="BR423" s="215"/>
      <c r="BS423" s="215"/>
      <c r="BT423" s="215"/>
      <c r="BU423" s="215"/>
      <c r="BV423" s="215"/>
      <c r="BW423" s="215"/>
      <c r="BX423" s="215"/>
      <c r="BY423" s="215"/>
      <c r="BZ423" s="216">
        <f t="shared" si="1088"/>
        <v>0</v>
      </c>
      <c r="CA423" s="224">
        <f t="shared" si="1089"/>
        <v>0</v>
      </c>
      <c r="CB423" s="226">
        <f t="shared" si="1090"/>
        <v>0</v>
      </c>
      <c r="CC423" s="100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20"/>
      <c r="DM423" s="1"/>
      <c r="DN423" s="1"/>
      <c r="DO423" s="1"/>
      <c r="DP423" s="1"/>
      <c r="DQ423" s="1"/>
      <c r="DR423" s="1"/>
      <c r="DS423" s="20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20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</row>
    <row r="424" spans="2:174" ht="13.9" customHeight="1" x14ac:dyDescent="0.2">
      <c r="B424" s="33"/>
      <c r="C424" s="126">
        <v>5590</v>
      </c>
      <c r="D424" s="234" t="s">
        <v>465</v>
      </c>
      <c r="E424" s="234"/>
      <c r="F424" s="215">
        <v>0</v>
      </c>
      <c r="G424" s="215">
        <v>0</v>
      </c>
      <c r="H424" s="215">
        <v>0</v>
      </c>
      <c r="I424" s="215"/>
      <c r="J424" s="215"/>
      <c r="K424" s="215"/>
      <c r="L424" s="215"/>
      <c r="M424" s="215"/>
      <c r="N424" s="215"/>
      <c r="O424" s="215"/>
      <c r="P424" s="215"/>
      <c r="Q424" s="215"/>
      <c r="R424" s="215"/>
      <c r="S424" s="215"/>
      <c r="T424" s="215"/>
      <c r="U424" s="215"/>
      <c r="V424" s="215"/>
      <c r="W424" s="215"/>
      <c r="X424" s="216">
        <f t="shared" si="1221"/>
        <v>0</v>
      </c>
      <c r="Y424" s="224">
        <f t="shared" si="1222"/>
        <v>0</v>
      </c>
      <c r="Z424" s="226">
        <f t="shared" si="1223"/>
        <v>0</v>
      </c>
      <c r="AA424" s="26"/>
      <c r="AC424" s="27"/>
      <c r="AD424" s="130"/>
      <c r="AE424" s="214"/>
      <c r="AF424" s="214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  <c r="AT424" s="215"/>
      <c r="AU424" s="215"/>
      <c r="AV424" s="215"/>
      <c r="AW424" s="215"/>
      <c r="AX424" s="215"/>
      <c r="AY424" s="216"/>
      <c r="AZ424" s="215"/>
      <c r="BA424" s="217"/>
      <c r="BB424" s="100"/>
      <c r="BD424" s="27"/>
      <c r="BE424" s="130">
        <v>2132</v>
      </c>
      <c r="BF424" s="214" t="s">
        <v>527</v>
      </c>
      <c r="BG424" s="214"/>
      <c r="BH424" s="245">
        <v>0</v>
      </c>
      <c r="BI424" s="245">
        <v>0</v>
      </c>
      <c r="BJ424" s="245">
        <v>0</v>
      </c>
      <c r="BK424" s="215"/>
      <c r="BL424" s="215"/>
      <c r="BM424" s="215"/>
      <c r="BN424" s="215"/>
      <c r="BO424" s="215"/>
      <c r="BP424" s="215"/>
      <c r="BQ424" s="215"/>
      <c r="BR424" s="215"/>
      <c r="BS424" s="215"/>
      <c r="BT424" s="215"/>
      <c r="BU424" s="215"/>
      <c r="BV424" s="215"/>
      <c r="BW424" s="215"/>
      <c r="BX424" s="215"/>
      <c r="BY424" s="215"/>
      <c r="BZ424" s="216">
        <f t="shared" si="1088"/>
        <v>0</v>
      </c>
      <c r="CA424" s="215">
        <f t="shared" si="1089"/>
        <v>0</v>
      </c>
      <c r="CB424" s="217">
        <f t="shared" si="1090"/>
        <v>0</v>
      </c>
      <c r="CC424" s="100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20"/>
      <c r="DM424" s="1"/>
      <c r="DN424" s="1"/>
      <c r="DO424" s="1"/>
      <c r="DP424" s="1"/>
      <c r="DQ424" s="1"/>
      <c r="DR424" s="1"/>
      <c r="DS424" s="20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20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</row>
    <row r="425" spans="2:174" ht="13.9" customHeight="1" x14ac:dyDescent="0.2">
      <c r="B425" s="33"/>
      <c r="C425" s="127">
        <v>5600</v>
      </c>
      <c r="D425" s="233" t="s">
        <v>466</v>
      </c>
      <c r="E425" s="233"/>
      <c r="F425" s="220">
        <f>SUM(F426)</f>
        <v>0</v>
      </c>
      <c r="G425" s="220">
        <f t="shared" ref="G425" si="1271">SUM(G426)</f>
        <v>0</v>
      </c>
      <c r="H425" s="220">
        <f t="shared" ref="H425" si="1272">SUM(H426)</f>
        <v>0</v>
      </c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1">
        <f t="shared" si="1221"/>
        <v>0</v>
      </c>
      <c r="Y425" s="210">
        <f t="shared" si="1222"/>
        <v>0</v>
      </c>
      <c r="Z425" s="212">
        <f t="shared" si="1223"/>
        <v>0</v>
      </c>
      <c r="AA425" s="26"/>
      <c r="AC425" s="27"/>
      <c r="AD425" s="130"/>
      <c r="AE425" s="214"/>
      <c r="AF425" s="214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  <c r="AT425" s="215"/>
      <c r="AU425" s="215"/>
      <c r="AV425" s="215"/>
      <c r="AW425" s="215"/>
      <c r="AX425" s="215"/>
      <c r="AY425" s="216"/>
      <c r="AZ425" s="215"/>
      <c r="BA425" s="217"/>
      <c r="BB425" s="100"/>
      <c r="BD425" s="27"/>
      <c r="BE425" s="130"/>
      <c r="BF425" s="214" t="s">
        <v>529</v>
      </c>
      <c r="BG425" s="214"/>
      <c r="BH425" s="245">
        <v>0</v>
      </c>
      <c r="BI425" s="245">
        <v>0</v>
      </c>
      <c r="BJ425" s="245">
        <v>0</v>
      </c>
      <c r="BK425" s="215"/>
      <c r="BL425" s="215"/>
      <c r="BM425" s="215"/>
      <c r="BN425" s="215"/>
      <c r="BO425" s="215"/>
      <c r="BP425" s="215"/>
      <c r="BQ425" s="215"/>
      <c r="BR425" s="215"/>
      <c r="BS425" s="215"/>
      <c r="BT425" s="215"/>
      <c r="BU425" s="215"/>
      <c r="BV425" s="215"/>
      <c r="BW425" s="215"/>
      <c r="BX425" s="215"/>
      <c r="BY425" s="215"/>
      <c r="BZ425" s="216">
        <f t="shared" si="1088"/>
        <v>0</v>
      </c>
      <c r="CA425" s="215">
        <f t="shared" si="1089"/>
        <v>0</v>
      </c>
      <c r="CB425" s="217">
        <f t="shared" si="1090"/>
        <v>0</v>
      </c>
      <c r="CC425" s="100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20"/>
      <c r="DM425" s="1"/>
      <c r="DN425" s="1"/>
      <c r="DO425" s="1"/>
      <c r="DP425" s="1"/>
      <c r="DQ425" s="1"/>
      <c r="DR425" s="1"/>
      <c r="DS425" s="20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20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</row>
    <row r="426" spans="2:174" ht="13.9" customHeight="1" x14ac:dyDescent="0.2">
      <c r="B426" s="33"/>
      <c r="C426" s="126">
        <v>5610</v>
      </c>
      <c r="D426" s="234" t="s">
        <v>467</v>
      </c>
      <c r="E426" s="234"/>
      <c r="F426" s="224">
        <v>0</v>
      </c>
      <c r="G426" s="224">
        <v>0</v>
      </c>
      <c r="H426" s="224">
        <v>0</v>
      </c>
      <c r="I426" s="219"/>
      <c r="J426" s="219"/>
      <c r="K426" s="219"/>
      <c r="L426" s="219"/>
      <c r="M426" s="219"/>
      <c r="N426" s="219"/>
      <c r="O426" s="219"/>
      <c r="P426" s="219"/>
      <c r="Q426" s="219"/>
      <c r="R426" s="219"/>
      <c r="S426" s="219"/>
      <c r="T426" s="219"/>
      <c r="U426" s="219"/>
      <c r="V426" s="219"/>
      <c r="W426" s="219"/>
      <c r="X426" s="216">
        <f t="shared" si="1221"/>
        <v>0</v>
      </c>
      <c r="Y426" s="224">
        <f t="shared" si="1222"/>
        <v>0</v>
      </c>
      <c r="Z426" s="226">
        <f t="shared" si="1223"/>
        <v>0</v>
      </c>
      <c r="AA426" s="26"/>
      <c r="AC426" s="27"/>
      <c r="AD426" s="130"/>
      <c r="AE426" s="234"/>
      <c r="AF426" s="234"/>
      <c r="AG426" s="215"/>
      <c r="AH426" s="215"/>
      <c r="AI426" s="215"/>
      <c r="AJ426" s="215"/>
      <c r="AK426" s="215"/>
      <c r="AL426" s="215"/>
      <c r="AM426" s="224"/>
      <c r="AN426" s="224"/>
      <c r="AO426" s="224"/>
      <c r="AP426" s="224"/>
      <c r="AQ426" s="224"/>
      <c r="AR426" s="224"/>
      <c r="AS426" s="224"/>
      <c r="AT426" s="224"/>
      <c r="AU426" s="224"/>
      <c r="AV426" s="224"/>
      <c r="AW426" s="224"/>
      <c r="AX426" s="224"/>
      <c r="AY426" s="216"/>
      <c r="AZ426" s="215"/>
      <c r="BA426" s="217"/>
      <c r="BB426" s="100"/>
      <c r="BD426" s="27"/>
      <c r="BE426" s="131"/>
      <c r="BF426" s="233" t="s">
        <v>530</v>
      </c>
      <c r="BG426" s="233"/>
      <c r="BH426" s="220">
        <f>+BH416+BH421</f>
        <v>0</v>
      </c>
      <c r="BI426" s="220">
        <f t="shared" ref="BI426:BJ426" si="1273">+BI416+BI421</f>
        <v>0</v>
      </c>
      <c r="BJ426" s="220">
        <f t="shared" si="1273"/>
        <v>0</v>
      </c>
      <c r="BK426" s="220"/>
      <c r="BL426" s="220"/>
      <c r="BM426" s="220"/>
      <c r="BN426" s="210"/>
      <c r="BO426" s="210"/>
      <c r="BP426" s="210"/>
      <c r="BQ426" s="210"/>
      <c r="BR426" s="210"/>
      <c r="BS426" s="210"/>
      <c r="BT426" s="210"/>
      <c r="BU426" s="210"/>
      <c r="BV426" s="210"/>
      <c r="BW426" s="210"/>
      <c r="BX426" s="210"/>
      <c r="BY426" s="210"/>
      <c r="BZ426" s="221">
        <f t="shared" si="1088"/>
        <v>0</v>
      </c>
      <c r="CA426" s="220">
        <f t="shared" si="1089"/>
        <v>0</v>
      </c>
      <c r="CB426" s="222">
        <f t="shared" si="1090"/>
        <v>0</v>
      </c>
      <c r="CC426" s="100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20"/>
      <c r="DM426" s="1"/>
      <c r="DN426" s="1"/>
      <c r="DO426" s="1"/>
      <c r="DP426" s="1"/>
      <c r="DQ426" s="1"/>
      <c r="DR426" s="1"/>
      <c r="DS426" s="20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20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</row>
    <row r="427" spans="2:174" ht="13.9" customHeight="1" x14ac:dyDescent="0.2">
      <c r="B427" s="33"/>
      <c r="C427" s="127">
        <v>3210</v>
      </c>
      <c r="D427" s="233" t="s">
        <v>468</v>
      </c>
      <c r="E427" s="233"/>
      <c r="F427" s="210">
        <f>+F374-F393</f>
        <v>0</v>
      </c>
      <c r="G427" s="210">
        <f t="shared" ref="G427:H427" si="1274">+G374-G393</f>
        <v>0</v>
      </c>
      <c r="H427" s="210">
        <f t="shared" si="1274"/>
        <v>0</v>
      </c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21">
        <f t="shared" si="1221"/>
        <v>0</v>
      </c>
      <c r="Y427" s="210">
        <f t="shared" si="1222"/>
        <v>0</v>
      </c>
      <c r="Z427" s="212">
        <f t="shared" si="1223"/>
        <v>0</v>
      </c>
      <c r="AA427" s="26"/>
      <c r="AC427" s="27"/>
      <c r="AD427" s="130"/>
      <c r="AE427" s="230"/>
      <c r="AF427" s="230"/>
      <c r="AG427" s="224"/>
      <c r="AH427" s="224"/>
      <c r="AI427" s="224"/>
      <c r="AJ427" s="224"/>
      <c r="AK427" s="224"/>
      <c r="AL427" s="224"/>
      <c r="AM427" s="210"/>
      <c r="AN427" s="210"/>
      <c r="AO427" s="210"/>
      <c r="AP427" s="210"/>
      <c r="AQ427" s="210"/>
      <c r="AR427" s="210"/>
      <c r="AS427" s="210"/>
      <c r="AT427" s="210"/>
      <c r="AU427" s="210"/>
      <c r="AV427" s="210"/>
      <c r="AW427" s="210"/>
      <c r="AX427" s="210"/>
      <c r="AY427" s="225"/>
      <c r="AZ427" s="224"/>
      <c r="BA427" s="226"/>
      <c r="BB427" s="100"/>
      <c r="BD427" s="27"/>
      <c r="BE427" s="131"/>
      <c r="BF427" s="209" t="s">
        <v>531</v>
      </c>
      <c r="BG427" s="209"/>
      <c r="BH427" s="210">
        <f>+BH404+BH414+BH426</f>
        <v>0</v>
      </c>
      <c r="BI427" s="210">
        <f t="shared" ref="BI427" si="1275">+BI404+BI414+BI426</f>
        <v>0</v>
      </c>
      <c r="BJ427" s="210">
        <f t="shared" ref="BJ427" si="1276">+BJ404+BJ414+BJ426</f>
        <v>0</v>
      </c>
      <c r="BK427" s="210"/>
      <c r="BL427" s="210"/>
      <c r="BM427" s="210"/>
      <c r="BN427" s="210"/>
      <c r="BO427" s="210"/>
      <c r="BP427" s="210"/>
      <c r="BQ427" s="210"/>
      <c r="BR427" s="210"/>
      <c r="BS427" s="210"/>
      <c r="BT427" s="210"/>
      <c r="BU427" s="210"/>
      <c r="BV427" s="210"/>
      <c r="BW427" s="210"/>
      <c r="BX427" s="210"/>
      <c r="BY427" s="210"/>
      <c r="BZ427" s="211">
        <f t="shared" si="1088"/>
        <v>0</v>
      </c>
      <c r="CA427" s="210">
        <f t="shared" si="1089"/>
        <v>0</v>
      </c>
      <c r="CB427" s="212">
        <f t="shared" si="1090"/>
        <v>0</v>
      </c>
      <c r="CC427" s="100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20"/>
      <c r="DM427" s="1"/>
      <c r="DN427" s="1"/>
      <c r="DO427" s="1"/>
      <c r="DP427" s="1"/>
      <c r="DQ427" s="1"/>
      <c r="DR427" s="1"/>
      <c r="DS427" s="20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20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</row>
    <row r="428" spans="2:174" ht="13.9" customHeight="1" x14ac:dyDescent="0.2">
      <c r="B428" s="33"/>
      <c r="C428" s="126"/>
      <c r="D428" s="218"/>
      <c r="E428" s="218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6"/>
      <c r="Y428" s="215"/>
      <c r="Z428" s="217"/>
      <c r="AA428" s="26"/>
      <c r="AC428" s="27"/>
      <c r="AD428" s="130"/>
      <c r="AE428" s="213"/>
      <c r="AF428" s="213"/>
      <c r="AG428" s="235"/>
      <c r="AH428" s="235"/>
      <c r="AI428" s="235"/>
      <c r="AJ428" s="235"/>
      <c r="AK428" s="235"/>
      <c r="AL428" s="235"/>
      <c r="AM428" s="215"/>
      <c r="AN428" s="215"/>
      <c r="AO428" s="215"/>
      <c r="AP428" s="215"/>
      <c r="AQ428" s="215"/>
      <c r="AR428" s="215"/>
      <c r="AS428" s="215"/>
      <c r="AT428" s="215"/>
      <c r="AU428" s="215"/>
      <c r="AV428" s="215"/>
      <c r="AW428" s="215"/>
      <c r="AX428" s="215"/>
      <c r="AY428" s="236"/>
      <c r="AZ428" s="235"/>
      <c r="BA428" s="237"/>
      <c r="BB428" s="100"/>
      <c r="BD428" s="27"/>
      <c r="BE428" s="131">
        <v>1110</v>
      </c>
      <c r="BF428" s="213" t="s">
        <v>532</v>
      </c>
      <c r="BG428" s="213"/>
      <c r="BH428" s="235">
        <v>0</v>
      </c>
      <c r="BI428" s="235">
        <v>0</v>
      </c>
      <c r="BJ428" s="235">
        <v>0</v>
      </c>
      <c r="BK428" s="235"/>
      <c r="BL428" s="235"/>
      <c r="BM428" s="235"/>
      <c r="BN428" s="220"/>
      <c r="BO428" s="220"/>
      <c r="BP428" s="220"/>
      <c r="BQ428" s="220"/>
      <c r="BR428" s="220"/>
      <c r="BS428" s="220"/>
      <c r="BT428" s="220"/>
      <c r="BU428" s="220"/>
      <c r="BV428" s="220"/>
      <c r="BW428" s="220"/>
      <c r="BX428" s="220"/>
      <c r="BY428" s="220"/>
      <c r="BZ428" s="236">
        <f t="shared" si="1088"/>
        <v>0</v>
      </c>
      <c r="CA428" s="235">
        <f t="shared" si="1089"/>
        <v>0</v>
      </c>
      <c r="CB428" s="237">
        <f t="shared" si="1090"/>
        <v>0</v>
      </c>
      <c r="CC428" s="100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20"/>
      <c r="DM428" s="1"/>
      <c r="DN428" s="1"/>
      <c r="DO428" s="1"/>
      <c r="DP428" s="1"/>
      <c r="DQ428" s="1"/>
      <c r="DR428" s="1"/>
      <c r="DS428" s="20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20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</row>
    <row r="429" spans="2:174" ht="13.9" customHeight="1" x14ac:dyDescent="0.2">
      <c r="B429" s="33"/>
      <c r="C429" s="126"/>
      <c r="D429" s="214"/>
      <c r="E429" s="214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6"/>
      <c r="Y429" s="215"/>
      <c r="Z429" s="217"/>
      <c r="AA429" s="26"/>
      <c r="AC429" s="27"/>
      <c r="AD429" s="130"/>
      <c r="AE429" s="214"/>
      <c r="AF429" s="214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5"/>
      <c r="AT429" s="215"/>
      <c r="AU429" s="215"/>
      <c r="AV429" s="215"/>
      <c r="AW429" s="215"/>
      <c r="AX429" s="215"/>
      <c r="AY429" s="216"/>
      <c r="AZ429" s="215"/>
      <c r="BA429" s="217"/>
      <c r="BB429" s="100"/>
      <c r="BD429" s="27"/>
      <c r="BE429" s="131">
        <v>1110</v>
      </c>
      <c r="BF429" s="213" t="s">
        <v>533</v>
      </c>
      <c r="BG429" s="213"/>
      <c r="BH429" s="220">
        <v>0</v>
      </c>
      <c r="BI429" s="220">
        <v>0</v>
      </c>
      <c r="BJ429" s="220">
        <v>0</v>
      </c>
      <c r="BK429" s="220"/>
      <c r="BL429" s="220"/>
      <c r="BM429" s="220"/>
      <c r="BN429" s="220"/>
      <c r="BO429" s="220"/>
      <c r="BP429" s="220"/>
      <c r="BQ429" s="220"/>
      <c r="BR429" s="220"/>
      <c r="BS429" s="220"/>
      <c r="BT429" s="220"/>
      <c r="BU429" s="220"/>
      <c r="BV429" s="220"/>
      <c r="BW429" s="220"/>
      <c r="BX429" s="220"/>
      <c r="BY429" s="220"/>
      <c r="BZ429" s="221">
        <f t="shared" si="1088"/>
        <v>0</v>
      </c>
      <c r="CA429" s="220">
        <f t="shared" si="1089"/>
        <v>0</v>
      </c>
      <c r="CB429" s="222">
        <f t="shared" si="1090"/>
        <v>0</v>
      </c>
      <c r="CC429" s="100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20"/>
      <c r="DM429" s="1"/>
      <c r="DN429" s="1"/>
      <c r="DO429" s="1"/>
      <c r="DP429" s="1"/>
      <c r="DQ429" s="1"/>
      <c r="DR429" s="1"/>
      <c r="DS429" s="20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20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</row>
    <row r="430" spans="2:174" ht="13.9" customHeight="1" x14ac:dyDescent="0.2">
      <c r="B430" s="33"/>
      <c r="C430" s="128"/>
      <c r="D430" s="250"/>
      <c r="E430" s="250"/>
      <c r="F430" s="227"/>
      <c r="G430" s="227"/>
      <c r="H430" s="227"/>
      <c r="I430" s="227"/>
      <c r="J430" s="227"/>
      <c r="K430" s="227"/>
      <c r="L430" s="227"/>
      <c r="M430" s="227"/>
      <c r="N430" s="227"/>
      <c r="O430" s="227"/>
      <c r="P430" s="227"/>
      <c r="Q430" s="227"/>
      <c r="R430" s="227"/>
      <c r="S430" s="227"/>
      <c r="T430" s="227"/>
      <c r="U430" s="227"/>
      <c r="V430" s="227"/>
      <c r="W430" s="227"/>
      <c r="X430" s="228"/>
      <c r="Y430" s="227"/>
      <c r="Z430" s="229"/>
      <c r="AA430" s="26"/>
      <c r="AC430" s="27"/>
      <c r="AD430" s="132"/>
      <c r="AE430" s="250"/>
      <c r="AF430" s="250"/>
      <c r="AG430" s="241"/>
      <c r="AH430" s="241"/>
      <c r="AI430" s="241"/>
      <c r="AJ430" s="241"/>
      <c r="AK430" s="241"/>
      <c r="AL430" s="241"/>
      <c r="AM430" s="227"/>
      <c r="AN430" s="227"/>
      <c r="AO430" s="227"/>
      <c r="AP430" s="227"/>
      <c r="AQ430" s="227"/>
      <c r="AR430" s="227"/>
      <c r="AS430" s="227"/>
      <c r="AT430" s="227"/>
      <c r="AU430" s="227"/>
      <c r="AV430" s="227"/>
      <c r="AW430" s="227"/>
      <c r="AX430" s="227"/>
      <c r="AY430" s="242"/>
      <c r="AZ430" s="241"/>
      <c r="BA430" s="243"/>
      <c r="BB430" s="100"/>
      <c r="BD430" s="27"/>
      <c r="BE430" s="132"/>
      <c r="BF430" s="250"/>
      <c r="BG430" s="250"/>
      <c r="BH430" s="241"/>
      <c r="BI430" s="241"/>
      <c r="BJ430" s="241"/>
      <c r="BK430" s="241"/>
      <c r="BL430" s="241"/>
      <c r="BM430" s="241"/>
      <c r="BN430" s="227"/>
      <c r="BO430" s="227"/>
      <c r="BP430" s="227"/>
      <c r="BQ430" s="227"/>
      <c r="BR430" s="227"/>
      <c r="BS430" s="227"/>
      <c r="BT430" s="227"/>
      <c r="BU430" s="227"/>
      <c r="BV430" s="227"/>
      <c r="BW430" s="227"/>
      <c r="BX430" s="227"/>
      <c r="BY430" s="227"/>
      <c r="BZ430" s="242"/>
      <c r="CA430" s="241"/>
      <c r="CB430" s="243"/>
      <c r="CC430" s="100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20"/>
      <c r="DM430" s="1"/>
      <c r="DN430" s="1"/>
      <c r="DO430" s="1"/>
      <c r="DP430" s="1"/>
      <c r="DQ430" s="1"/>
      <c r="DR430" s="1"/>
      <c r="DS430" s="20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20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</row>
    <row r="431" spans="2:174" ht="13.9" customHeight="1" thickBot="1" x14ac:dyDescent="0.25">
      <c r="B431" s="88"/>
      <c r="C431" s="129"/>
      <c r="D431" s="318"/>
      <c r="E431" s="318"/>
      <c r="F431" s="199"/>
      <c r="G431" s="199"/>
      <c r="H431" s="199"/>
      <c r="I431" s="199"/>
      <c r="J431" s="199"/>
      <c r="K431" s="199"/>
      <c r="L431" s="199"/>
      <c r="M431" s="199"/>
      <c r="N431" s="199"/>
      <c r="O431" s="199"/>
      <c r="P431" s="199"/>
      <c r="Q431" s="199"/>
      <c r="R431" s="199"/>
      <c r="S431" s="199"/>
      <c r="T431" s="199"/>
      <c r="U431" s="199"/>
      <c r="V431" s="199"/>
      <c r="W431" s="199"/>
      <c r="X431" s="199"/>
      <c r="Y431" s="199"/>
      <c r="Z431" s="199"/>
      <c r="AA431" s="65"/>
      <c r="AC431" s="88"/>
      <c r="AD431" s="129"/>
      <c r="AE431" s="318"/>
      <c r="AF431" s="318"/>
      <c r="AG431" s="199"/>
      <c r="AH431" s="199"/>
      <c r="AI431" s="199"/>
      <c r="AJ431" s="199"/>
      <c r="AK431" s="199"/>
      <c r="AL431" s="199"/>
      <c r="AM431" s="199"/>
      <c r="AN431" s="199"/>
      <c r="AO431" s="199"/>
      <c r="AP431" s="199"/>
      <c r="AQ431" s="199"/>
      <c r="AR431" s="199"/>
      <c r="AS431" s="199"/>
      <c r="AT431" s="199"/>
      <c r="AU431" s="199"/>
      <c r="AV431" s="199"/>
      <c r="AW431" s="199"/>
      <c r="AX431" s="199"/>
      <c r="AY431" s="199"/>
      <c r="AZ431" s="199"/>
      <c r="BA431" s="199"/>
      <c r="BB431" s="65"/>
      <c r="BD431" s="88"/>
      <c r="BE431" s="129"/>
      <c r="BF431" s="318"/>
      <c r="BG431" s="318"/>
      <c r="BH431" s="199"/>
      <c r="BI431" s="199"/>
      <c r="BJ431" s="199"/>
      <c r="BK431" s="199"/>
      <c r="BL431" s="199"/>
      <c r="BM431" s="199"/>
      <c r="BN431" s="199"/>
      <c r="BO431" s="199"/>
      <c r="BP431" s="199"/>
      <c r="BQ431" s="199"/>
      <c r="BR431" s="199"/>
      <c r="BS431" s="199"/>
      <c r="BT431" s="199"/>
      <c r="BU431" s="199"/>
      <c r="BV431" s="199"/>
      <c r="BW431" s="199"/>
      <c r="BX431" s="199"/>
      <c r="BY431" s="199"/>
      <c r="BZ431" s="199"/>
      <c r="CA431" s="199"/>
      <c r="CB431" s="199"/>
      <c r="CC431" s="65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20"/>
      <c r="DM431" s="1"/>
      <c r="DN431" s="1"/>
      <c r="DO431" s="1"/>
      <c r="DP431" s="1"/>
      <c r="DQ431" s="1"/>
      <c r="DR431" s="1"/>
      <c r="DS431" s="20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20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</row>
    <row r="432" spans="2:174" x14ac:dyDescent="0.2">
      <c r="AY432" s="137">
        <f>+AY397-AY430</f>
        <v>0</v>
      </c>
      <c r="AZ432" s="137"/>
      <c r="BA432" s="137">
        <f>+BA397-BA430</f>
        <v>0</v>
      </c>
      <c r="BZ432" s="137">
        <f>+BZ397-BZ430</f>
        <v>0</v>
      </c>
      <c r="CA432" s="137"/>
      <c r="CB432" s="137">
        <f>+CB397-CB430</f>
        <v>0</v>
      </c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20"/>
      <c r="DM432" s="1"/>
      <c r="DN432" s="1"/>
      <c r="DO432" s="1"/>
      <c r="DP432" s="1"/>
      <c r="DQ432" s="1"/>
      <c r="DR432" s="1"/>
      <c r="DS432" s="20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20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</row>
    <row r="433" spans="2:174" x14ac:dyDescent="0.2"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20"/>
      <c r="DM433" s="1"/>
      <c r="DN433" s="1"/>
      <c r="DO433" s="1"/>
      <c r="DP433" s="1"/>
      <c r="DQ433" s="1"/>
      <c r="DR433" s="1"/>
      <c r="DS433" s="20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20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</row>
    <row r="434" spans="2:174" ht="15" thickBot="1" x14ac:dyDescent="0.25">
      <c r="AC434" s="1"/>
      <c r="AD434" s="20"/>
      <c r="AE434" s="1"/>
      <c r="AF434" s="1"/>
      <c r="AG434" s="1"/>
      <c r="AH434" s="1"/>
      <c r="AI434" s="1"/>
      <c r="AJ434" s="1"/>
      <c r="AK434" s="1"/>
      <c r="AL434" s="1"/>
      <c r="AY434" s="1"/>
      <c r="AZ434" s="1"/>
      <c r="BA434" s="1"/>
      <c r="BB434" s="1"/>
      <c r="BD434" s="1"/>
      <c r="BE434" s="20"/>
      <c r="BF434" s="1"/>
      <c r="BG434" s="1"/>
      <c r="BH434" s="1"/>
      <c r="BI434" s="1"/>
      <c r="BJ434" s="1"/>
      <c r="BK434" s="1"/>
      <c r="BL434" s="1"/>
      <c r="BM434" s="1"/>
      <c r="BZ434" s="1"/>
      <c r="CA434" s="1"/>
      <c r="CB434" s="1"/>
      <c r="CC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20"/>
      <c r="DM434" s="1"/>
      <c r="DN434" s="1"/>
      <c r="DO434" s="1"/>
      <c r="DP434" s="1"/>
      <c r="DQ434" s="1"/>
      <c r="DR434" s="1"/>
      <c r="DS434" s="20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20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</row>
    <row r="435" spans="2:174" x14ac:dyDescent="0.2">
      <c r="B435" s="21"/>
      <c r="C435" s="119"/>
      <c r="D435" s="12"/>
      <c r="E435" s="360" t="s">
        <v>253</v>
      </c>
      <c r="F435" s="360"/>
      <c r="G435" s="360"/>
      <c r="H435" s="360"/>
      <c r="I435" s="360"/>
      <c r="J435" s="360"/>
      <c r="K435" s="360"/>
      <c r="L435" s="360"/>
      <c r="M435" s="360"/>
      <c r="N435" s="360"/>
      <c r="O435" s="360"/>
      <c r="P435" s="360"/>
      <c r="Q435" s="360"/>
      <c r="R435" s="360"/>
      <c r="S435" s="360"/>
      <c r="T435" s="360"/>
      <c r="U435" s="360"/>
      <c r="V435" s="360"/>
      <c r="W435" s="360"/>
      <c r="X435" s="360"/>
      <c r="Y435" s="360"/>
      <c r="Z435" s="360"/>
      <c r="AA435" s="22"/>
      <c r="AC435" s="21"/>
      <c r="AD435" s="119"/>
      <c r="AE435" s="12"/>
      <c r="AF435" s="360" t="s">
        <v>253</v>
      </c>
      <c r="AG435" s="360"/>
      <c r="AH435" s="360"/>
      <c r="AI435" s="360"/>
      <c r="AJ435" s="360"/>
      <c r="AK435" s="360"/>
      <c r="AL435" s="360"/>
      <c r="AM435" s="360"/>
      <c r="AN435" s="360"/>
      <c r="AO435" s="360"/>
      <c r="AP435" s="360"/>
      <c r="AQ435" s="360"/>
      <c r="AR435" s="360"/>
      <c r="AS435" s="360"/>
      <c r="AT435" s="360"/>
      <c r="AU435" s="360"/>
      <c r="AV435" s="360"/>
      <c r="AW435" s="360"/>
      <c r="AX435" s="360"/>
      <c r="AY435" s="360"/>
      <c r="AZ435" s="360"/>
      <c r="BA435" s="360"/>
      <c r="BB435" s="22"/>
      <c r="BD435" s="21"/>
      <c r="BE435" s="119"/>
      <c r="BF435" s="12"/>
      <c r="BG435" s="360" t="s">
        <v>253</v>
      </c>
      <c r="BH435" s="360"/>
      <c r="BI435" s="360"/>
      <c r="BJ435" s="360"/>
      <c r="BK435" s="360"/>
      <c r="BL435" s="360"/>
      <c r="BM435" s="360"/>
      <c r="BN435" s="360"/>
      <c r="BO435" s="360"/>
      <c r="BP435" s="360"/>
      <c r="BQ435" s="360"/>
      <c r="BR435" s="360"/>
      <c r="BS435" s="360"/>
      <c r="BT435" s="360"/>
      <c r="BU435" s="360"/>
      <c r="BV435" s="360"/>
      <c r="BW435" s="360"/>
      <c r="BX435" s="360"/>
      <c r="BY435" s="360"/>
      <c r="BZ435" s="360"/>
      <c r="CA435" s="360"/>
      <c r="CB435" s="360"/>
      <c r="CC435" s="22"/>
      <c r="CE435" s="21"/>
      <c r="CF435" s="119"/>
      <c r="CG435" s="12"/>
      <c r="CH435" s="360" t="s">
        <v>252</v>
      </c>
      <c r="CI435" s="360"/>
      <c r="CJ435" s="360"/>
      <c r="CK435" s="360"/>
      <c r="CL435" s="360"/>
      <c r="CM435" s="360"/>
      <c r="CN435" s="360"/>
      <c r="CO435" s="360"/>
      <c r="CP435" s="193"/>
      <c r="CQ435" s="12"/>
      <c r="CR435" s="12"/>
      <c r="CS435" s="22"/>
      <c r="CT435" s="1"/>
      <c r="CU435" s="23"/>
      <c r="CV435" s="119"/>
      <c r="CW435" s="24"/>
      <c r="CX435" s="315" t="s">
        <v>253</v>
      </c>
      <c r="CY435" s="315"/>
      <c r="CZ435" s="315"/>
      <c r="DA435" s="315"/>
      <c r="DB435" s="315"/>
      <c r="DC435" s="315"/>
      <c r="DD435" s="315"/>
      <c r="DE435" s="315"/>
      <c r="DF435" s="203"/>
      <c r="DG435" s="24"/>
      <c r="DH435" s="24"/>
      <c r="DI435" s="167"/>
      <c r="DJ435" s="1"/>
      <c r="DK435" s="23"/>
      <c r="DL435" s="119"/>
      <c r="DM435" s="24"/>
      <c r="DN435" s="315" t="s">
        <v>253</v>
      </c>
      <c r="DO435" s="315"/>
      <c r="DP435" s="315"/>
      <c r="DQ435" s="315"/>
      <c r="DR435" s="315"/>
      <c r="DS435" s="315"/>
      <c r="DT435" s="315"/>
      <c r="DU435" s="315"/>
      <c r="DV435" s="315"/>
      <c r="DW435" s="24"/>
      <c r="DX435" s="24"/>
      <c r="DY435" s="24"/>
      <c r="DZ435" s="24"/>
      <c r="EA435" s="167"/>
      <c r="EB435" s="1"/>
      <c r="EC435" s="23"/>
      <c r="ED435" s="119"/>
      <c r="EE435" s="24"/>
      <c r="EF435" s="315" t="s">
        <v>253</v>
      </c>
      <c r="EG435" s="315"/>
      <c r="EH435" s="315"/>
      <c r="EI435" s="315"/>
      <c r="EJ435" s="315"/>
      <c r="EK435" s="315"/>
      <c r="EL435" s="315"/>
      <c r="EM435" s="283"/>
      <c r="EN435" s="24"/>
      <c r="EO435" s="167"/>
      <c r="EP435" s="1"/>
      <c r="EQ435" s="23"/>
      <c r="ER435" s="119"/>
      <c r="ES435" s="24"/>
      <c r="ET435" s="315" t="s">
        <v>253</v>
      </c>
      <c r="EU435" s="315"/>
      <c r="EV435" s="315"/>
      <c r="EW435" s="315"/>
      <c r="EX435" s="315"/>
      <c r="EY435" s="315"/>
      <c r="EZ435" s="315"/>
      <c r="FA435" s="283"/>
      <c r="FB435" s="24"/>
      <c r="FC435" s="167"/>
      <c r="FD435" s="167"/>
      <c r="FE435" s="1"/>
      <c r="FF435" s="23"/>
      <c r="FG435" s="119"/>
      <c r="FH435" s="24"/>
      <c r="FI435" s="315" t="s">
        <v>253</v>
      </c>
      <c r="FJ435" s="315"/>
      <c r="FK435" s="315"/>
      <c r="FL435" s="315"/>
      <c r="FM435" s="315"/>
      <c r="FN435" s="24"/>
      <c r="FO435" s="24"/>
      <c r="FP435" s="22"/>
      <c r="FQ435" s="1"/>
      <c r="FR435" s="1"/>
    </row>
    <row r="436" spans="2:174" x14ac:dyDescent="0.2">
      <c r="B436" s="25"/>
      <c r="C436" s="120"/>
      <c r="D436" s="13"/>
      <c r="E436" s="317" t="s">
        <v>2</v>
      </c>
      <c r="F436" s="317"/>
      <c r="G436" s="317"/>
      <c r="H436" s="317"/>
      <c r="I436" s="317"/>
      <c r="J436" s="317"/>
      <c r="K436" s="317"/>
      <c r="L436" s="317"/>
      <c r="M436" s="317"/>
      <c r="N436" s="317"/>
      <c r="O436" s="317"/>
      <c r="P436" s="317"/>
      <c r="Q436" s="317"/>
      <c r="R436" s="317"/>
      <c r="S436" s="317"/>
      <c r="T436" s="317"/>
      <c r="U436" s="317"/>
      <c r="V436" s="317"/>
      <c r="W436" s="317"/>
      <c r="X436" s="317"/>
      <c r="Y436" s="317"/>
      <c r="Z436" s="317"/>
      <c r="AA436" s="26"/>
      <c r="AC436" s="25"/>
      <c r="AD436" s="120"/>
      <c r="AE436" s="13"/>
      <c r="AF436" s="317" t="s">
        <v>101</v>
      </c>
      <c r="AG436" s="317"/>
      <c r="AH436" s="317"/>
      <c r="AI436" s="317"/>
      <c r="AJ436" s="317"/>
      <c r="AK436" s="317"/>
      <c r="AL436" s="317"/>
      <c r="AM436" s="317"/>
      <c r="AN436" s="317"/>
      <c r="AO436" s="317"/>
      <c r="AP436" s="317"/>
      <c r="AQ436" s="317"/>
      <c r="AR436" s="317"/>
      <c r="AS436" s="317"/>
      <c r="AT436" s="317"/>
      <c r="AU436" s="317"/>
      <c r="AV436" s="317"/>
      <c r="AW436" s="317"/>
      <c r="AX436" s="317"/>
      <c r="AY436" s="317"/>
      <c r="AZ436" s="317"/>
      <c r="BA436" s="317"/>
      <c r="BB436" s="26"/>
      <c r="BD436" s="25"/>
      <c r="BE436" s="120"/>
      <c r="BF436" s="13"/>
      <c r="BG436" s="317" t="s">
        <v>512</v>
      </c>
      <c r="BH436" s="317"/>
      <c r="BI436" s="317"/>
      <c r="BJ436" s="317"/>
      <c r="BK436" s="317"/>
      <c r="BL436" s="317"/>
      <c r="BM436" s="317"/>
      <c r="BN436" s="317"/>
      <c r="BO436" s="317"/>
      <c r="BP436" s="317"/>
      <c r="BQ436" s="317"/>
      <c r="BR436" s="317"/>
      <c r="BS436" s="317"/>
      <c r="BT436" s="317"/>
      <c r="BU436" s="317"/>
      <c r="BV436" s="317"/>
      <c r="BW436" s="317"/>
      <c r="BX436" s="317"/>
      <c r="BY436" s="317"/>
      <c r="BZ436" s="317"/>
      <c r="CA436" s="317"/>
      <c r="CB436" s="317"/>
      <c r="CC436" s="26"/>
      <c r="CE436" s="25"/>
      <c r="CF436" s="120"/>
      <c r="CG436" s="13"/>
      <c r="CH436" s="317" t="s">
        <v>261</v>
      </c>
      <c r="CI436" s="317"/>
      <c r="CJ436" s="317"/>
      <c r="CK436" s="317"/>
      <c r="CL436" s="317"/>
      <c r="CM436" s="317"/>
      <c r="CN436" s="317"/>
      <c r="CO436" s="317"/>
      <c r="CP436" s="194"/>
      <c r="CQ436" s="13"/>
      <c r="CR436" s="13"/>
      <c r="CS436" s="26"/>
      <c r="CT436" s="1"/>
      <c r="CU436" s="27"/>
      <c r="CV436" s="120"/>
      <c r="CW436" s="13"/>
      <c r="CX436" s="316" t="s">
        <v>262</v>
      </c>
      <c r="CY436" s="316"/>
      <c r="CZ436" s="316"/>
      <c r="DA436" s="316"/>
      <c r="DB436" s="316"/>
      <c r="DC436" s="316"/>
      <c r="DD436" s="316"/>
      <c r="DE436" s="316"/>
      <c r="DF436" s="204"/>
      <c r="DG436" s="13"/>
      <c r="DH436" s="13"/>
      <c r="DI436" s="77"/>
      <c r="DJ436" s="1"/>
      <c r="DK436" s="27"/>
      <c r="DL436" s="120"/>
      <c r="DM436" s="13"/>
      <c r="DN436" s="316" t="s">
        <v>263</v>
      </c>
      <c r="DO436" s="316"/>
      <c r="DP436" s="316"/>
      <c r="DQ436" s="316"/>
      <c r="DR436" s="316"/>
      <c r="DS436" s="316"/>
      <c r="DT436" s="316"/>
      <c r="DU436" s="316"/>
      <c r="DV436" s="316"/>
      <c r="DW436" s="13"/>
      <c r="DX436" s="13"/>
      <c r="DY436" s="13"/>
      <c r="DZ436" s="13"/>
      <c r="EA436" s="77"/>
      <c r="EB436" s="1"/>
      <c r="EC436" s="27"/>
      <c r="ED436" s="120"/>
      <c r="EE436" s="13"/>
      <c r="EF436" s="316" t="s">
        <v>264</v>
      </c>
      <c r="EG436" s="316"/>
      <c r="EH436" s="316"/>
      <c r="EI436" s="316"/>
      <c r="EJ436" s="316"/>
      <c r="EK436" s="316"/>
      <c r="EL436" s="316"/>
      <c r="EM436" s="282"/>
      <c r="EN436" s="13"/>
      <c r="EO436" s="77"/>
      <c r="EP436" s="1"/>
      <c r="EQ436" s="27"/>
      <c r="ER436" s="120"/>
      <c r="ES436" s="13"/>
      <c r="ET436" s="316" t="s">
        <v>264</v>
      </c>
      <c r="EU436" s="316"/>
      <c r="EV436" s="316"/>
      <c r="EW436" s="316"/>
      <c r="EX436" s="316"/>
      <c r="EY436" s="316"/>
      <c r="EZ436" s="316"/>
      <c r="FA436" s="282"/>
      <c r="FB436" s="13"/>
      <c r="FC436" s="77"/>
      <c r="FD436" s="77"/>
      <c r="FE436" s="1"/>
      <c r="FF436" s="27"/>
      <c r="FG436" s="120"/>
      <c r="FH436" s="13"/>
      <c r="FI436" s="316" t="s">
        <v>265</v>
      </c>
      <c r="FJ436" s="316"/>
      <c r="FK436" s="316"/>
      <c r="FL436" s="316"/>
      <c r="FM436" s="316"/>
      <c r="FN436" s="13"/>
      <c r="FO436" s="13"/>
      <c r="FP436" s="26"/>
      <c r="FQ436" s="1"/>
      <c r="FR436" s="1"/>
    </row>
    <row r="437" spans="2:174" x14ac:dyDescent="0.2">
      <c r="B437" s="25"/>
      <c r="C437" s="120"/>
      <c r="D437" s="13"/>
      <c r="E437" s="317" t="s">
        <v>250</v>
      </c>
      <c r="F437" s="317"/>
      <c r="G437" s="317"/>
      <c r="H437" s="317"/>
      <c r="I437" s="317"/>
      <c r="J437" s="317"/>
      <c r="K437" s="317"/>
      <c r="L437" s="317"/>
      <c r="M437" s="317"/>
      <c r="N437" s="317"/>
      <c r="O437" s="317"/>
      <c r="P437" s="317"/>
      <c r="Q437" s="317"/>
      <c r="R437" s="317"/>
      <c r="S437" s="317"/>
      <c r="T437" s="317"/>
      <c r="U437" s="317"/>
      <c r="V437" s="317"/>
      <c r="W437" s="317"/>
      <c r="X437" s="317"/>
      <c r="Y437" s="317"/>
      <c r="Z437" s="317"/>
      <c r="AA437" s="26"/>
      <c r="AC437" s="25"/>
      <c r="AD437" s="120"/>
      <c r="AE437" s="13"/>
      <c r="AF437" s="317" t="s">
        <v>251</v>
      </c>
      <c r="AG437" s="317"/>
      <c r="AH437" s="317"/>
      <c r="AI437" s="317"/>
      <c r="AJ437" s="317"/>
      <c r="AK437" s="317"/>
      <c r="AL437" s="317"/>
      <c r="AM437" s="317"/>
      <c r="AN437" s="317"/>
      <c r="AO437" s="317"/>
      <c r="AP437" s="317"/>
      <c r="AQ437" s="317"/>
      <c r="AR437" s="317"/>
      <c r="AS437" s="317"/>
      <c r="AT437" s="317"/>
      <c r="AU437" s="317"/>
      <c r="AV437" s="317"/>
      <c r="AW437" s="317"/>
      <c r="AX437" s="317"/>
      <c r="AY437" s="317"/>
      <c r="AZ437" s="317"/>
      <c r="BA437" s="317"/>
      <c r="BB437" s="26"/>
      <c r="BD437" s="25"/>
      <c r="BE437" s="120"/>
      <c r="BF437" s="13"/>
      <c r="BG437" s="317" t="s">
        <v>251</v>
      </c>
      <c r="BH437" s="317"/>
      <c r="BI437" s="317"/>
      <c r="BJ437" s="317"/>
      <c r="BK437" s="317"/>
      <c r="BL437" s="317"/>
      <c r="BM437" s="317"/>
      <c r="BN437" s="317"/>
      <c r="BO437" s="317"/>
      <c r="BP437" s="317"/>
      <c r="BQ437" s="317"/>
      <c r="BR437" s="317"/>
      <c r="BS437" s="317"/>
      <c r="BT437" s="317"/>
      <c r="BU437" s="317"/>
      <c r="BV437" s="317"/>
      <c r="BW437" s="317"/>
      <c r="BX437" s="317"/>
      <c r="BY437" s="317"/>
      <c r="BZ437" s="317"/>
      <c r="CA437" s="317"/>
      <c r="CB437" s="317"/>
      <c r="CC437" s="26"/>
      <c r="CE437" s="25"/>
      <c r="CF437" s="120"/>
      <c r="CG437" s="13"/>
      <c r="CH437" s="317" t="s">
        <v>250</v>
      </c>
      <c r="CI437" s="317"/>
      <c r="CJ437" s="317"/>
      <c r="CK437" s="317"/>
      <c r="CL437" s="317"/>
      <c r="CM437" s="317"/>
      <c r="CN437" s="317"/>
      <c r="CO437" s="317"/>
      <c r="CP437" s="194"/>
      <c r="CQ437" s="13"/>
      <c r="CR437" s="13"/>
      <c r="CS437" s="26"/>
      <c r="CT437" s="1"/>
      <c r="CU437" s="27"/>
      <c r="CV437" s="120"/>
      <c r="CW437" s="13"/>
      <c r="CX437" s="316" t="s">
        <v>251</v>
      </c>
      <c r="CY437" s="316"/>
      <c r="CZ437" s="316"/>
      <c r="DA437" s="316"/>
      <c r="DB437" s="316"/>
      <c r="DC437" s="316"/>
      <c r="DD437" s="316"/>
      <c r="DE437" s="316"/>
      <c r="DF437" s="204"/>
      <c r="DG437" s="13"/>
      <c r="DH437" s="13"/>
      <c r="DI437" s="77"/>
      <c r="DJ437" s="1"/>
      <c r="DK437" s="27"/>
      <c r="DL437" s="120"/>
      <c r="DM437" s="13"/>
      <c r="DN437" s="317" t="s">
        <v>250</v>
      </c>
      <c r="DO437" s="317"/>
      <c r="DP437" s="317"/>
      <c r="DQ437" s="317"/>
      <c r="DR437" s="317"/>
      <c r="DS437" s="317"/>
      <c r="DT437" s="317"/>
      <c r="DU437" s="317"/>
      <c r="DV437" s="317"/>
      <c r="DW437" s="13"/>
      <c r="DX437" s="13"/>
      <c r="DY437" s="13"/>
      <c r="DZ437" s="13"/>
      <c r="EA437" s="77"/>
      <c r="EB437" s="1"/>
      <c r="EC437" s="27"/>
      <c r="ED437" s="120"/>
      <c r="EE437" s="13"/>
      <c r="EF437" s="317" t="s">
        <v>250</v>
      </c>
      <c r="EG437" s="317"/>
      <c r="EH437" s="317"/>
      <c r="EI437" s="317"/>
      <c r="EJ437" s="317"/>
      <c r="EK437" s="317"/>
      <c r="EL437" s="317"/>
      <c r="EM437" s="280"/>
      <c r="EN437" s="13"/>
      <c r="EO437" s="77"/>
      <c r="EP437" s="1"/>
      <c r="EQ437" s="27"/>
      <c r="ER437" s="120"/>
      <c r="ES437" s="13"/>
      <c r="ET437" s="317" t="s">
        <v>250</v>
      </c>
      <c r="EU437" s="317"/>
      <c r="EV437" s="317"/>
      <c r="EW437" s="317"/>
      <c r="EX437" s="317"/>
      <c r="EY437" s="317"/>
      <c r="EZ437" s="317"/>
      <c r="FA437" s="280"/>
      <c r="FB437" s="13"/>
      <c r="FC437" s="77"/>
      <c r="FD437" s="77"/>
      <c r="FE437" s="1"/>
      <c r="FF437" s="27"/>
      <c r="FG437" s="120"/>
      <c r="FH437" s="13"/>
      <c r="FI437" s="316" t="s">
        <v>257</v>
      </c>
      <c r="FJ437" s="316"/>
      <c r="FK437" s="316"/>
      <c r="FL437" s="316"/>
      <c r="FM437" s="316"/>
      <c r="FN437" s="13"/>
      <c r="FO437" s="13"/>
      <c r="FP437" s="26"/>
      <c r="FQ437" s="1"/>
      <c r="FR437" s="1"/>
    </row>
    <row r="438" spans="2:174" x14ac:dyDescent="0.2">
      <c r="B438" s="25"/>
      <c r="C438" s="120"/>
      <c r="D438" s="13"/>
      <c r="E438" s="317" t="s">
        <v>3</v>
      </c>
      <c r="F438" s="317"/>
      <c r="G438" s="317"/>
      <c r="H438" s="317"/>
      <c r="I438" s="317"/>
      <c r="J438" s="317"/>
      <c r="K438" s="317"/>
      <c r="L438" s="317"/>
      <c r="M438" s="317"/>
      <c r="N438" s="317"/>
      <c r="O438" s="317"/>
      <c r="P438" s="317"/>
      <c r="Q438" s="317"/>
      <c r="R438" s="317"/>
      <c r="S438" s="317"/>
      <c r="T438" s="317"/>
      <c r="U438" s="317"/>
      <c r="V438" s="317"/>
      <c r="W438" s="317"/>
      <c r="X438" s="317"/>
      <c r="Y438" s="317"/>
      <c r="Z438" s="317"/>
      <c r="AA438" s="26"/>
      <c r="AC438" s="25"/>
      <c r="AD438" s="120"/>
      <c r="AE438" s="13"/>
      <c r="AF438" s="317" t="s">
        <v>3</v>
      </c>
      <c r="AG438" s="317"/>
      <c r="AH438" s="317"/>
      <c r="AI438" s="317"/>
      <c r="AJ438" s="317"/>
      <c r="AK438" s="317"/>
      <c r="AL438" s="317"/>
      <c r="AM438" s="317"/>
      <c r="AN438" s="317"/>
      <c r="AO438" s="317"/>
      <c r="AP438" s="317"/>
      <c r="AQ438" s="317"/>
      <c r="AR438" s="317"/>
      <c r="AS438" s="317"/>
      <c r="AT438" s="317"/>
      <c r="AU438" s="317"/>
      <c r="AV438" s="317"/>
      <c r="AW438" s="317"/>
      <c r="AX438" s="317"/>
      <c r="AY438" s="317"/>
      <c r="AZ438" s="317"/>
      <c r="BA438" s="317"/>
      <c r="BB438" s="26"/>
      <c r="BD438" s="25"/>
      <c r="BE438" s="120"/>
      <c r="BF438" s="13"/>
      <c r="BG438" s="317" t="s">
        <v>3</v>
      </c>
      <c r="BH438" s="317"/>
      <c r="BI438" s="317"/>
      <c r="BJ438" s="317"/>
      <c r="BK438" s="317"/>
      <c r="BL438" s="317"/>
      <c r="BM438" s="317"/>
      <c r="BN438" s="317"/>
      <c r="BO438" s="317"/>
      <c r="BP438" s="317"/>
      <c r="BQ438" s="317"/>
      <c r="BR438" s="317"/>
      <c r="BS438" s="317"/>
      <c r="BT438" s="317"/>
      <c r="BU438" s="317"/>
      <c r="BV438" s="317"/>
      <c r="BW438" s="317"/>
      <c r="BX438" s="317"/>
      <c r="BY438" s="317"/>
      <c r="BZ438" s="317"/>
      <c r="CA438" s="317"/>
      <c r="CB438" s="317"/>
      <c r="CC438" s="26"/>
      <c r="CE438" s="25"/>
      <c r="CF438" s="120"/>
      <c r="CG438" s="13"/>
      <c r="CH438" s="317" t="s">
        <v>3</v>
      </c>
      <c r="CI438" s="317"/>
      <c r="CJ438" s="317"/>
      <c r="CK438" s="317"/>
      <c r="CL438" s="317"/>
      <c r="CM438" s="317"/>
      <c r="CN438" s="317"/>
      <c r="CO438" s="317"/>
      <c r="CP438" s="194"/>
      <c r="CQ438" s="13"/>
      <c r="CR438" s="13"/>
      <c r="CS438" s="26"/>
      <c r="CT438" s="1"/>
      <c r="CU438" s="27"/>
      <c r="CV438" s="120"/>
      <c r="CW438" s="29"/>
      <c r="CX438" s="309" t="s">
        <v>3</v>
      </c>
      <c r="CY438" s="309"/>
      <c r="CZ438" s="309"/>
      <c r="DA438" s="309"/>
      <c r="DB438" s="309"/>
      <c r="DC438" s="309"/>
      <c r="DD438" s="309"/>
      <c r="DE438" s="309"/>
      <c r="DF438" s="205"/>
      <c r="DG438" s="29"/>
      <c r="DH438" s="29"/>
      <c r="DI438" s="77"/>
      <c r="DJ438" s="1"/>
      <c r="DK438" s="27"/>
      <c r="DL438" s="120"/>
      <c r="DM438" s="29"/>
      <c r="DN438" s="309" t="s">
        <v>3</v>
      </c>
      <c r="DO438" s="309"/>
      <c r="DP438" s="309"/>
      <c r="DQ438" s="309"/>
      <c r="DR438" s="309"/>
      <c r="DS438" s="309"/>
      <c r="DT438" s="309"/>
      <c r="DU438" s="309"/>
      <c r="DV438" s="309"/>
      <c r="DW438" s="29"/>
      <c r="DX438" s="29"/>
      <c r="DY438" s="29"/>
      <c r="DZ438" s="29"/>
      <c r="EA438" s="77"/>
      <c r="EB438" s="1"/>
      <c r="EC438" s="27"/>
      <c r="ED438" s="120"/>
      <c r="EE438" s="29"/>
      <c r="EF438" s="309" t="s">
        <v>3</v>
      </c>
      <c r="EG438" s="309"/>
      <c r="EH438" s="309"/>
      <c r="EI438" s="309"/>
      <c r="EJ438" s="309"/>
      <c r="EK438" s="309"/>
      <c r="EL438" s="309"/>
      <c r="EM438" s="281"/>
      <c r="EN438" s="29"/>
      <c r="EO438" s="77"/>
      <c r="EP438" s="1"/>
      <c r="EQ438" s="27"/>
      <c r="ER438" s="120"/>
      <c r="ES438" s="29"/>
      <c r="ET438" s="309" t="s">
        <v>3</v>
      </c>
      <c r="EU438" s="309"/>
      <c r="EV438" s="309"/>
      <c r="EW438" s="309"/>
      <c r="EX438" s="309"/>
      <c r="EY438" s="309"/>
      <c r="EZ438" s="309"/>
      <c r="FA438" s="281"/>
      <c r="FB438" s="29"/>
      <c r="FC438" s="77"/>
      <c r="FD438" s="77"/>
      <c r="FE438" s="1"/>
      <c r="FF438" s="27"/>
      <c r="FG438" s="120"/>
      <c r="FH438" s="13"/>
      <c r="FI438" s="316" t="s">
        <v>227</v>
      </c>
      <c r="FJ438" s="316"/>
      <c r="FK438" s="316"/>
      <c r="FL438" s="316"/>
      <c r="FM438" s="316"/>
      <c r="FN438" s="13"/>
      <c r="FO438" s="13"/>
      <c r="FP438" s="26"/>
      <c r="FQ438" s="1"/>
      <c r="FR438" s="1"/>
    </row>
    <row r="439" spans="2:174" x14ac:dyDescent="0.2">
      <c r="B439" s="30"/>
      <c r="C439" s="121"/>
      <c r="D439" s="194"/>
      <c r="E439" s="204"/>
      <c r="F439" s="204"/>
      <c r="G439" s="204"/>
      <c r="H439" s="204"/>
      <c r="I439" s="115"/>
      <c r="J439" s="204"/>
      <c r="K439" s="115"/>
      <c r="L439" s="115"/>
      <c r="M439" s="204"/>
      <c r="N439" s="115"/>
      <c r="O439" s="115"/>
      <c r="P439" s="204"/>
      <c r="Q439" s="115"/>
      <c r="R439" s="115"/>
      <c r="S439" s="204"/>
      <c r="T439" s="115"/>
      <c r="U439" s="115"/>
      <c r="V439" s="204"/>
      <c r="W439" s="115"/>
      <c r="X439" s="115"/>
      <c r="Y439" s="204"/>
      <c r="Z439" s="115"/>
      <c r="AA439" s="26"/>
      <c r="AC439" s="30"/>
      <c r="AD439" s="121"/>
      <c r="AE439" s="194"/>
      <c r="AF439" s="204"/>
      <c r="AG439" s="204"/>
      <c r="AH439" s="204"/>
      <c r="AI439" s="204"/>
      <c r="AJ439" s="204"/>
      <c r="AK439" s="204"/>
      <c r="AL439" s="204"/>
      <c r="AM439" s="204"/>
      <c r="AN439" s="204"/>
      <c r="AO439" s="204"/>
      <c r="AP439" s="204"/>
      <c r="AQ439" s="204"/>
      <c r="AR439" s="204"/>
      <c r="AS439" s="204"/>
      <c r="AT439" s="204"/>
      <c r="AU439" s="204"/>
      <c r="AV439" s="204"/>
      <c r="AW439" s="204"/>
      <c r="AX439" s="204"/>
      <c r="AY439" s="204"/>
      <c r="AZ439" s="204"/>
      <c r="BA439" s="204"/>
      <c r="BB439" s="26"/>
      <c r="BD439" s="30"/>
      <c r="BE439" s="121"/>
      <c r="BF439" s="19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  <c r="BZ439" s="204"/>
      <c r="CA439" s="204"/>
      <c r="CB439" s="204"/>
      <c r="CC439" s="26"/>
      <c r="CE439" s="30"/>
      <c r="CF439" s="121"/>
      <c r="CG439" s="113"/>
      <c r="CH439" s="115"/>
      <c r="CI439" s="115"/>
      <c r="CJ439" s="115"/>
      <c r="CK439" s="204"/>
      <c r="CL439" s="140"/>
      <c r="CM439" s="115"/>
      <c r="CN439" s="115"/>
      <c r="CO439" s="8"/>
      <c r="CP439" s="8"/>
      <c r="CQ439" s="8"/>
      <c r="CR439" s="8"/>
      <c r="CS439" s="26"/>
      <c r="CT439" s="1"/>
      <c r="CU439" s="27"/>
      <c r="CV439" s="120"/>
      <c r="CW439" s="29"/>
      <c r="CX439" s="114"/>
      <c r="CY439" s="114"/>
      <c r="CZ439" s="205"/>
      <c r="DA439" s="114"/>
      <c r="DB439" s="146"/>
      <c r="DC439" s="114"/>
      <c r="DD439" s="114"/>
      <c r="DE439" s="114"/>
      <c r="DF439" s="205"/>
      <c r="DG439" s="29"/>
      <c r="DH439" s="29"/>
      <c r="DI439" s="77"/>
      <c r="DJ439" s="1"/>
      <c r="DK439" s="27"/>
      <c r="DL439" s="120"/>
      <c r="DM439" s="29"/>
      <c r="DN439" s="114"/>
      <c r="DO439" s="114"/>
      <c r="DP439" s="114"/>
      <c r="DQ439" s="205"/>
      <c r="DR439" s="205"/>
      <c r="DS439" s="146"/>
      <c r="DT439" s="114"/>
      <c r="DU439" s="114"/>
      <c r="DV439" s="114"/>
      <c r="DW439" s="29"/>
      <c r="DX439" s="29"/>
      <c r="DY439" s="29"/>
      <c r="DZ439" s="29"/>
      <c r="EA439" s="77"/>
      <c r="EB439" s="1"/>
      <c r="EC439" s="27"/>
      <c r="ED439" s="120"/>
      <c r="EE439" s="29"/>
      <c r="EF439" s="281"/>
      <c r="EG439" s="281"/>
      <c r="EH439" s="281"/>
      <c r="EI439" s="146"/>
      <c r="EJ439" s="281"/>
      <c r="EK439" s="281"/>
      <c r="EL439" s="281"/>
      <c r="EM439" s="281"/>
      <c r="EN439" s="29"/>
      <c r="EO439" s="77"/>
      <c r="EP439" s="1"/>
      <c r="EQ439" s="27"/>
      <c r="ER439" s="120"/>
      <c r="ES439" s="29"/>
      <c r="ET439" s="281"/>
      <c r="EU439" s="281"/>
      <c r="EV439" s="281"/>
      <c r="EW439" s="146"/>
      <c r="EX439" s="281"/>
      <c r="EY439" s="281"/>
      <c r="EZ439" s="281"/>
      <c r="FA439" s="281"/>
      <c r="FB439" s="29"/>
      <c r="FC439" s="77"/>
      <c r="FD439" s="77"/>
      <c r="FE439" s="1"/>
      <c r="FF439" s="27"/>
      <c r="FG439" s="151"/>
      <c r="FH439" s="14"/>
      <c r="FI439" s="342"/>
      <c r="FJ439" s="342"/>
      <c r="FK439" s="342"/>
      <c r="FL439" s="342"/>
      <c r="FM439" s="342"/>
      <c r="FN439" s="342"/>
      <c r="FO439" s="342"/>
      <c r="FP439" s="26"/>
      <c r="FQ439" s="1"/>
      <c r="FR439" s="1"/>
    </row>
    <row r="440" spans="2:174" x14ac:dyDescent="0.2">
      <c r="B440" s="30"/>
      <c r="C440" s="121"/>
      <c r="D440" s="14" t="s">
        <v>4</v>
      </c>
      <c r="E440" s="343" t="s">
        <v>423</v>
      </c>
      <c r="F440" s="343"/>
      <c r="G440" s="343"/>
      <c r="H440" s="343"/>
      <c r="I440" s="343"/>
      <c r="J440" s="343"/>
      <c r="K440" s="343"/>
      <c r="L440" s="343"/>
      <c r="M440" s="343"/>
      <c r="N440" s="343"/>
      <c r="O440" s="343"/>
      <c r="P440" s="343"/>
      <c r="Q440" s="343"/>
      <c r="R440" s="343"/>
      <c r="S440" s="343"/>
      <c r="T440" s="343"/>
      <c r="U440" s="343"/>
      <c r="V440" s="343"/>
      <c r="W440" s="343"/>
      <c r="X440" s="343"/>
      <c r="Y440" s="343"/>
      <c r="Z440" s="343"/>
      <c r="AA440" s="26"/>
      <c r="AC440" s="30"/>
      <c r="AD440" s="121"/>
      <c r="AE440" s="14" t="s">
        <v>4</v>
      </c>
      <c r="AF440" s="310" t="str">
        <f>+E440</f>
        <v>Sector Paramunicipal</v>
      </c>
      <c r="AG440" s="310"/>
      <c r="AH440" s="310"/>
      <c r="AI440" s="310"/>
      <c r="AJ440" s="310"/>
      <c r="AK440" s="310"/>
      <c r="AL440" s="310"/>
      <c r="AM440" s="310"/>
      <c r="AN440" s="310"/>
      <c r="AO440" s="310"/>
      <c r="AP440" s="310"/>
      <c r="AQ440" s="310"/>
      <c r="AR440" s="310"/>
      <c r="AS440" s="310"/>
      <c r="AT440" s="310"/>
      <c r="AU440" s="310"/>
      <c r="AV440" s="310"/>
      <c r="AW440" s="310"/>
      <c r="AX440" s="310"/>
      <c r="AY440" s="310"/>
      <c r="AZ440" s="310"/>
      <c r="BA440" s="310"/>
      <c r="BB440" s="26"/>
      <c r="BD440" s="30"/>
      <c r="BE440" s="121"/>
      <c r="BF440" s="14" t="s">
        <v>4</v>
      </c>
      <c r="BG440" s="310" t="str">
        <f>+AF440</f>
        <v>Sector Paramunicipal</v>
      </c>
      <c r="BH440" s="310"/>
      <c r="BI440" s="310"/>
      <c r="BJ440" s="310"/>
      <c r="BK440" s="310"/>
      <c r="BL440" s="310"/>
      <c r="BM440" s="310"/>
      <c r="BN440" s="310"/>
      <c r="BO440" s="310"/>
      <c r="BP440" s="310"/>
      <c r="BQ440" s="310"/>
      <c r="BR440" s="310"/>
      <c r="BS440" s="310"/>
      <c r="BT440" s="310"/>
      <c r="BU440" s="310"/>
      <c r="BV440" s="310"/>
      <c r="BW440" s="310"/>
      <c r="BX440" s="310"/>
      <c r="BY440" s="310"/>
      <c r="BZ440" s="310"/>
      <c r="CA440" s="310"/>
      <c r="CB440" s="310"/>
      <c r="CC440" s="26"/>
      <c r="CE440" s="30"/>
      <c r="CF440" s="121"/>
      <c r="CG440" s="14" t="s">
        <v>4</v>
      </c>
      <c r="CH440" s="310" t="str">
        <f>+E440</f>
        <v>Sector Paramunicipal</v>
      </c>
      <c r="CI440" s="310"/>
      <c r="CJ440" s="310"/>
      <c r="CK440" s="310"/>
      <c r="CL440" s="310"/>
      <c r="CM440" s="310"/>
      <c r="CN440" s="310"/>
      <c r="CO440" s="310"/>
      <c r="CP440" s="310"/>
      <c r="CQ440" s="310"/>
      <c r="CR440" s="8"/>
      <c r="CS440" s="26"/>
      <c r="CT440" s="1"/>
      <c r="CU440" s="27"/>
      <c r="CV440" s="151"/>
      <c r="CW440" s="14" t="s">
        <v>4</v>
      </c>
      <c r="CX440" s="310" t="str">
        <f>+E440</f>
        <v>Sector Paramunicipal</v>
      </c>
      <c r="CY440" s="310"/>
      <c r="CZ440" s="310"/>
      <c r="DA440" s="310"/>
      <c r="DB440" s="310"/>
      <c r="DC440" s="310"/>
      <c r="DD440" s="310"/>
      <c r="DE440" s="310"/>
      <c r="DF440" s="310"/>
      <c r="DG440" s="310"/>
      <c r="DH440" s="8"/>
      <c r="DI440" s="77"/>
      <c r="DJ440" s="1"/>
      <c r="DK440" s="27"/>
      <c r="DL440" s="151"/>
      <c r="DM440" s="14" t="s">
        <v>4</v>
      </c>
      <c r="DN440" s="310" t="str">
        <f>+E440</f>
        <v>Sector Paramunicipal</v>
      </c>
      <c r="DO440" s="310"/>
      <c r="DP440" s="310"/>
      <c r="DQ440" s="310"/>
      <c r="DR440" s="310"/>
      <c r="DS440" s="310"/>
      <c r="DT440" s="310"/>
      <c r="DU440" s="310"/>
      <c r="DV440" s="310"/>
      <c r="DW440" s="310"/>
      <c r="DX440" s="249"/>
      <c r="DY440" s="249"/>
      <c r="DZ440" s="8"/>
      <c r="EA440" s="77"/>
      <c r="EB440" s="1"/>
      <c r="EC440" s="27"/>
      <c r="ED440" s="151"/>
      <c r="EE440" s="14" t="s">
        <v>4</v>
      </c>
      <c r="EF440" s="310" t="str">
        <f>+E440</f>
        <v>Sector Paramunicipal</v>
      </c>
      <c r="EG440" s="310"/>
      <c r="EH440" s="310"/>
      <c r="EI440" s="310"/>
      <c r="EJ440" s="310"/>
      <c r="EK440" s="310"/>
      <c r="EL440" s="310"/>
      <c r="EM440" s="310"/>
      <c r="EN440" s="8"/>
      <c r="EO440" s="77"/>
      <c r="EP440" s="1"/>
      <c r="EQ440" s="27"/>
      <c r="ER440" s="151"/>
      <c r="ES440" s="14" t="s">
        <v>4</v>
      </c>
      <c r="ET440" s="310" t="str">
        <f>+E440</f>
        <v>Sector Paramunicipal</v>
      </c>
      <c r="EU440" s="310"/>
      <c r="EV440" s="310"/>
      <c r="EW440" s="310"/>
      <c r="EX440" s="310"/>
      <c r="EY440" s="310"/>
      <c r="EZ440" s="310"/>
      <c r="FA440" s="310"/>
      <c r="FB440" s="8"/>
      <c r="FC440" s="77"/>
      <c r="FD440" s="77"/>
      <c r="FE440" s="1"/>
      <c r="FF440" s="27"/>
      <c r="FG440" s="151"/>
      <c r="FH440" s="14" t="s">
        <v>4</v>
      </c>
      <c r="FI440" s="310" t="str">
        <f>+EF440</f>
        <v>Sector Paramunicipal</v>
      </c>
      <c r="FJ440" s="310"/>
      <c r="FK440" s="310"/>
      <c r="FL440" s="310"/>
      <c r="FM440" s="310"/>
      <c r="FN440" s="32"/>
      <c r="FO440" s="32"/>
      <c r="FP440" s="26"/>
      <c r="FQ440" s="1"/>
      <c r="FR440" s="1"/>
    </row>
    <row r="441" spans="2:174" x14ac:dyDescent="0.2">
      <c r="B441" s="33"/>
      <c r="C441" s="122"/>
      <c r="D441" s="15"/>
      <c r="E441" s="15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26"/>
      <c r="AC441" s="33"/>
      <c r="AD441" s="122"/>
      <c r="AE441" s="15"/>
      <c r="AF441" s="15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26"/>
      <c r="BD441" s="33"/>
      <c r="BE441" s="122"/>
      <c r="BF441" s="15"/>
      <c r="BG441" s="15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  <c r="BU441" s="34"/>
      <c r="BV441" s="34"/>
      <c r="BW441" s="34"/>
      <c r="BX441" s="34"/>
      <c r="BY441" s="34"/>
      <c r="BZ441" s="34"/>
      <c r="CA441" s="34"/>
      <c r="CB441" s="34"/>
      <c r="CC441" s="26"/>
      <c r="CE441" s="33"/>
      <c r="CF441" s="122"/>
      <c r="CG441" s="15"/>
      <c r="CH441" s="15"/>
      <c r="CI441" s="34"/>
      <c r="CJ441" s="34"/>
      <c r="CK441" s="34"/>
      <c r="CL441" s="141"/>
      <c r="CM441" s="6"/>
      <c r="CN441" s="6"/>
      <c r="CO441" s="8"/>
      <c r="CP441" s="8"/>
      <c r="CQ441" s="8"/>
      <c r="CR441" s="8"/>
      <c r="CS441" s="26"/>
      <c r="CT441" s="1"/>
      <c r="CU441" s="27"/>
      <c r="CV441" s="152"/>
      <c r="CW441" s="29"/>
      <c r="CX441" s="29"/>
      <c r="CY441" s="29"/>
      <c r="CZ441" s="29"/>
      <c r="DA441" s="29"/>
      <c r="DB441" s="147"/>
      <c r="DC441" s="29"/>
      <c r="DD441" s="29"/>
      <c r="DE441" s="29"/>
      <c r="DF441" s="29"/>
      <c r="DG441" s="29"/>
      <c r="DH441" s="8"/>
      <c r="DI441" s="77"/>
      <c r="DJ441" s="1"/>
      <c r="DK441" s="27"/>
      <c r="DL441" s="152"/>
      <c r="DM441" s="29"/>
      <c r="DN441" s="29"/>
      <c r="DO441" s="29"/>
      <c r="DP441" s="29"/>
      <c r="DQ441" s="29"/>
      <c r="DR441" s="29"/>
      <c r="DS441" s="147"/>
      <c r="DT441" s="29"/>
      <c r="DU441" s="29"/>
      <c r="DV441" s="29"/>
      <c r="DW441" s="29"/>
      <c r="DX441" s="29"/>
      <c r="DY441" s="29"/>
      <c r="DZ441" s="8"/>
      <c r="EA441" s="77"/>
      <c r="EB441" s="1"/>
      <c r="EC441" s="27"/>
      <c r="ED441" s="154"/>
      <c r="EE441" s="35"/>
      <c r="EF441" s="2"/>
      <c r="EG441" s="36"/>
      <c r="EH441" s="36"/>
      <c r="EI441" s="161"/>
      <c r="EJ441" s="8"/>
      <c r="EK441" s="8"/>
      <c r="EL441" s="8"/>
      <c r="EM441" s="8"/>
      <c r="EN441" s="8"/>
      <c r="EO441" s="26"/>
      <c r="EP441" s="1"/>
      <c r="EQ441" s="27"/>
      <c r="ER441" s="154"/>
      <c r="ES441" s="35"/>
      <c r="ET441" s="2"/>
      <c r="EU441" s="36"/>
      <c r="EV441" s="36"/>
      <c r="EW441" s="161"/>
      <c r="EX441" s="8"/>
      <c r="EY441" s="8"/>
      <c r="EZ441" s="8"/>
      <c r="FA441" s="8"/>
      <c r="FB441" s="8"/>
      <c r="FC441" s="26"/>
      <c r="FD441" s="26"/>
      <c r="FE441" s="1"/>
      <c r="FF441" s="27"/>
      <c r="FG441" s="151"/>
      <c r="FH441" s="31"/>
      <c r="FI441" s="31" t="s">
        <v>228</v>
      </c>
      <c r="FJ441" s="31"/>
      <c r="FK441" s="31"/>
      <c r="FL441" s="31"/>
      <c r="FM441" s="31"/>
      <c r="FN441" s="31"/>
      <c r="FO441" s="31"/>
      <c r="FP441" s="26"/>
      <c r="FQ441" s="1"/>
      <c r="FR441" s="1"/>
    </row>
    <row r="442" spans="2:174" ht="13.9" customHeight="1" x14ac:dyDescent="0.2">
      <c r="B442" s="33"/>
      <c r="C442" s="123"/>
      <c r="D442" s="333" t="s">
        <v>5</v>
      </c>
      <c r="E442" s="344"/>
      <c r="F442" s="347" t="s">
        <v>417</v>
      </c>
      <c r="G442" s="347"/>
      <c r="H442" s="348"/>
      <c r="I442" s="347" t="s">
        <v>418</v>
      </c>
      <c r="J442" s="347"/>
      <c r="K442" s="348"/>
      <c r="L442" s="347" t="s">
        <v>419</v>
      </c>
      <c r="M442" s="347"/>
      <c r="N442" s="348"/>
      <c r="O442" s="351" t="s">
        <v>420</v>
      </c>
      <c r="P442" s="336"/>
      <c r="Q442" s="352"/>
      <c r="R442" s="351" t="s">
        <v>421</v>
      </c>
      <c r="S442" s="336"/>
      <c r="T442" s="352"/>
      <c r="U442" s="351" t="s">
        <v>422</v>
      </c>
      <c r="V442" s="336"/>
      <c r="W442" s="352"/>
      <c r="X442" s="348" t="s">
        <v>239</v>
      </c>
      <c r="Y442" s="356"/>
      <c r="Z442" s="357"/>
      <c r="AA442" s="39"/>
      <c r="AC442" s="33"/>
      <c r="AD442" s="123"/>
      <c r="AE442" s="333" t="s">
        <v>5</v>
      </c>
      <c r="AF442" s="344"/>
      <c r="AG442" s="347" t="str">
        <f>+F442</f>
        <v>3.1.1.2.0 
Entidades Paraestatales y Fideicomisos No Empresariales y No Financieros</v>
      </c>
      <c r="AH442" s="347"/>
      <c r="AI442" s="348"/>
      <c r="AJ442" s="347" t="str">
        <f>+I442</f>
        <v>3.1.1.2.0 
Seguridad Social</v>
      </c>
      <c r="AK442" s="347"/>
      <c r="AL442" s="348"/>
      <c r="AM442" s="347" t="str">
        <f>+L442</f>
        <v>3.1.2.0.0  
Entidades Paramunicipales Empresariales No Financieras Con Participacion Estatal Mayoritaria</v>
      </c>
      <c r="AN442" s="347"/>
      <c r="AO442" s="348"/>
      <c r="AP442" s="347" t="str">
        <f>+O442</f>
        <v>3.2.2.0.0 
Entidades Paramunicipales Empresariales Financieras Monetarias Con Participacion Estatal Mayoritaria</v>
      </c>
      <c r="AQ442" s="347"/>
      <c r="AR442" s="348"/>
      <c r="AS442" s="347" t="str">
        <f>+R442</f>
        <v>3.2.3.0.0 
Entidades Paraestatales Empresariales Financieras No Monetarias Con Participacion Estatal Mayoritaria</v>
      </c>
      <c r="AT442" s="347"/>
      <c r="AU442" s="348"/>
      <c r="AV442" s="347" t="str">
        <f>+U442</f>
        <v>3.2.4.0.0 
Fideicomisos Financieros Publicos Con Participacion Estatal Mayoritaria</v>
      </c>
      <c r="AW442" s="347"/>
      <c r="AX442" s="348"/>
      <c r="AY442" s="348" t="s">
        <v>239</v>
      </c>
      <c r="AZ442" s="356"/>
      <c r="BA442" s="357"/>
      <c r="BB442" s="39"/>
      <c r="BD442" s="33"/>
      <c r="BE442" s="123"/>
      <c r="BF442" s="333" t="s">
        <v>5</v>
      </c>
      <c r="BG442" s="344"/>
      <c r="BH442" s="347" t="str">
        <f>+F442</f>
        <v>3.1.1.2.0 
Entidades Paraestatales y Fideicomisos No Empresariales y No Financieros</v>
      </c>
      <c r="BI442" s="347"/>
      <c r="BJ442" s="348"/>
      <c r="BK442" s="347" t="str">
        <f>+I442</f>
        <v>3.1.1.2.0 
Seguridad Social</v>
      </c>
      <c r="BL442" s="347"/>
      <c r="BM442" s="348"/>
      <c r="BN442" s="347" t="str">
        <f>+L442</f>
        <v>3.1.2.0.0  
Entidades Paramunicipales Empresariales No Financieras Con Participacion Estatal Mayoritaria</v>
      </c>
      <c r="BO442" s="347"/>
      <c r="BP442" s="348"/>
      <c r="BQ442" s="347" t="str">
        <f>+O442</f>
        <v>3.2.2.0.0 
Entidades Paramunicipales Empresariales Financieras Monetarias Con Participacion Estatal Mayoritaria</v>
      </c>
      <c r="BR442" s="347"/>
      <c r="BS442" s="348"/>
      <c r="BT442" s="347" t="str">
        <f>+R442</f>
        <v>3.2.3.0.0 
Entidades Paraestatales Empresariales Financieras No Monetarias Con Participacion Estatal Mayoritaria</v>
      </c>
      <c r="BU442" s="347"/>
      <c r="BV442" s="348"/>
      <c r="BW442" s="347" t="str">
        <f>+U442</f>
        <v>3.2.4.0.0 
Fideicomisos Financieros Publicos Con Participacion Estatal Mayoritaria</v>
      </c>
      <c r="BX442" s="347"/>
      <c r="BY442" s="348"/>
      <c r="BZ442" s="348" t="s">
        <v>239</v>
      </c>
      <c r="CA442" s="356"/>
      <c r="CB442" s="357"/>
      <c r="CC442" s="39"/>
      <c r="CE442" s="168"/>
      <c r="CF442" s="138"/>
      <c r="CG442" s="329" t="s">
        <v>5</v>
      </c>
      <c r="CH442" s="329"/>
      <c r="CI442" s="37">
        <v>2016</v>
      </c>
      <c r="CJ442" s="37">
        <v>2015</v>
      </c>
      <c r="CK442" s="37">
        <v>2014</v>
      </c>
      <c r="CL442" s="142"/>
      <c r="CM442" s="329" t="s">
        <v>5</v>
      </c>
      <c r="CN442" s="329"/>
      <c r="CO442" s="37">
        <v>2016</v>
      </c>
      <c r="CP442" s="37">
        <v>2015</v>
      </c>
      <c r="CQ442" s="37">
        <v>2014</v>
      </c>
      <c r="CR442" s="38"/>
      <c r="CS442" s="169"/>
      <c r="CT442" s="104"/>
      <c r="CU442" s="170"/>
      <c r="CV442" s="138"/>
      <c r="CW442" s="329" t="s">
        <v>5</v>
      </c>
      <c r="CX442" s="329"/>
      <c r="CY442" s="37">
        <v>2016</v>
      </c>
      <c r="CZ442" s="37">
        <v>2015</v>
      </c>
      <c r="DA442" s="37">
        <v>2014</v>
      </c>
      <c r="DB442" s="142"/>
      <c r="DC442" s="329" t="s">
        <v>5</v>
      </c>
      <c r="DD442" s="329"/>
      <c r="DE442" s="37">
        <v>2016</v>
      </c>
      <c r="DF442" s="37">
        <v>2015</v>
      </c>
      <c r="DG442" s="37">
        <v>2014</v>
      </c>
      <c r="DH442" s="38"/>
      <c r="DI442" s="40"/>
      <c r="DJ442" s="104"/>
      <c r="DK442" s="170"/>
      <c r="DL442" s="138"/>
      <c r="DM442" s="329" t="s">
        <v>5</v>
      </c>
      <c r="DN442" s="329"/>
      <c r="DO442" s="37" t="s">
        <v>198</v>
      </c>
      <c r="DP442" s="37" t="s">
        <v>199</v>
      </c>
      <c r="DQ442" s="37" t="s">
        <v>198</v>
      </c>
      <c r="DR442" s="37" t="s">
        <v>199</v>
      </c>
      <c r="DS442" s="142"/>
      <c r="DT442" s="329" t="s">
        <v>5</v>
      </c>
      <c r="DU442" s="329"/>
      <c r="DV442" s="37" t="s">
        <v>198</v>
      </c>
      <c r="DW442" s="37" t="s">
        <v>199</v>
      </c>
      <c r="DX442" s="37" t="s">
        <v>198</v>
      </c>
      <c r="DY442" s="37" t="s">
        <v>199</v>
      </c>
      <c r="DZ442" s="38"/>
      <c r="EA442" s="40"/>
      <c r="EB442" s="104"/>
      <c r="EC442" s="170"/>
      <c r="ED442" s="155"/>
      <c r="EE442" s="311" t="s">
        <v>5</v>
      </c>
      <c r="EF442" s="311"/>
      <c r="EG442" s="37">
        <v>2016</v>
      </c>
      <c r="EH442" s="37">
        <v>2015</v>
      </c>
      <c r="EI442" s="162"/>
      <c r="EJ442" s="311" t="s">
        <v>5</v>
      </c>
      <c r="EK442" s="311"/>
      <c r="EL442" s="37">
        <v>2016</v>
      </c>
      <c r="EM442" s="37">
        <v>2015</v>
      </c>
      <c r="EN442" s="43"/>
      <c r="EO442" s="171"/>
      <c r="EP442" s="104"/>
      <c r="EQ442" s="170"/>
      <c r="ER442" s="155"/>
      <c r="ES442" s="311" t="s">
        <v>5</v>
      </c>
      <c r="ET442" s="311"/>
      <c r="EU442" s="37">
        <v>2016</v>
      </c>
      <c r="EV442" s="37">
        <v>2015</v>
      </c>
      <c r="EW442" s="162"/>
      <c r="EX442" s="311" t="s">
        <v>5</v>
      </c>
      <c r="EY442" s="311"/>
      <c r="EZ442" s="37">
        <v>2016</v>
      </c>
      <c r="FA442" s="37">
        <v>2015</v>
      </c>
      <c r="FB442" s="43"/>
      <c r="FC442" s="171"/>
      <c r="FD442" s="171"/>
      <c r="FE442" s="104"/>
      <c r="FF442" s="27"/>
      <c r="FG442" s="330"/>
      <c r="FH442" s="333" t="s">
        <v>5</v>
      </c>
      <c r="FI442" s="333"/>
      <c r="FJ442" s="336" t="s">
        <v>144</v>
      </c>
      <c r="FK442" s="336" t="s">
        <v>229</v>
      </c>
      <c r="FL442" s="336" t="s">
        <v>230</v>
      </c>
      <c r="FM442" s="336" t="s">
        <v>231</v>
      </c>
      <c r="FN442" s="336" t="s">
        <v>232</v>
      </c>
      <c r="FO442" s="339"/>
      <c r="FP442" s="26"/>
      <c r="FQ442" s="1"/>
      <c r="FR442" s="1"/>
    </row>
    <row r="443" spans="2:174" ht="76.150000000000006" customHeight="1" x14ac:dyDescent="0.2">
      <c r="B443" s="33"/>
      <c r="C443" s="124"/>
      <c r="D443" s="334"/>
      <c r="E443" s="345"/>
      <c r="F443" s="349"/>
      <c r="G443" s="349"/>
      <c r="H443" s="350"/>
      <c r="I443" s="349"/>
      <c r="J443" s="349"/>
      <c r="K443" s="350"/>
      <c r="L443" s="349"/>
      <c r="M443" s="349"/>
      <c r="N443" s="350"/>
      <c r="O443" s="353"/>
      <c r="P443" s="354"/>
      <c r="Q443" s="355"/>
      <c r="R443" s="353"/>
      <c r="S443" s="354"/>
      <c r="T443" s="355"/>
      <c r="U443" s="353"/>
      <c r="V443" s="354"/>
      <c r="W443" s="355"/>
      <c r="X443" s="350"/>
      <c r="Y443" s="358"/>
      <c r="Z443" s="359"/>
      <c r="AA443" s="39"/>
      <c r="AC443" s="33"/>
      <c r="AD443" s="124"/>
      <c r="AE443" s="334"/>
      <c r="AF443" s="345"/>
      <c r="AG443" s="349"/>
      <c r="AH443" s="349"/>
      <c r="AI443" s="350"/>
      <c r="AJ443" s="349"/>
      <c r="AK443" s="349"/>
      <c r="AL443" s="350"/>
      <c r="AM443" s="349"/>
      <c r="AN443" s="349"/>
      <c r="AO443" s="350"/>
      <c r="AP443" s="349"/>
      <c r="AQ443" s="349"/>
      <c r="AR443" s="350"/>
      <c r="AS443" s="349"/>
      <c r="AT443" s="349"/>
      <c r="AU443" s="350"/>
      <c r="AV443" s="349"/>
      <c r="AW443" s="349"/>
      <c r="AX443" s="350"/>
      <c r="AY443" s="350"/>
      <c r="AZ443" s="358"/>
      <c r="BA443" s="359"/>
      <c r="BB443" s="39"/>
      <c r="BD443" s="33"/>
      <c r="BE443" s="124"/>
      <c r="BF443" s="334"/>
      <c r="BG443" s="345"/>
      <c r="BH443" s="349"/>
      <c r="BI443" s="349"/>
      <c r="BJ443" s="350"/>
      <c r="BK443" s="349"/>
      <c r="BL443" s="349"/>
      <c r="BM443" s="350"/>
      <c r="BN443" s="349"/>
      <c r="BO443" s="349"/>
      <c r="BP443" s="350"/>
      <c r="BQ443" s="349"/>
      <c r="BR443" s="349"/>
      <c r="BS443" s="350"/>
      <c r="BT443" s="349"/>
      <c r="BU443" s="349"/>
      <c r="BV443" s="350"/>
      <c r="BW443" s="349"/>
      <c r="BX443" s="349"/>
      <c r="BY443" s="350"/>
      <c r="BZ443" s="350"/>
      <c r="CA443" s="358"/>
      <c r="CB443" s="359"/>
      <c r="CC443" s="39"/>
      <c r="CE443" s="33"/>
      <c r="CF443" s="126"/>
      <c r="CG443" s="197"/>
      <c r="CH443" s="197"/>
      <c r="CI443" s="41"/>
      <c r="CJ443" s="41"/>
      <c r="CK443" s="41"/>
      <c r="CL443" s="141"/>
      <c r="CM443" s="6"/>
      <c r="CN443" s="6"/>
      <c r="CO443" s="8"/>
      <c r="CP443" s="8"/>
      <c r="CQ443" s="8"/>
      <c r="CR443" s="42"/>
      <c r="CS443" s="26"/>
      <c r="CT443" s="1"/>
      <c r="CU443" s="27"/>
      <c r="CV443" s="153"/>
      <c r="CW443" s="29"/>
      <c r="CX443" s="29"/>
      <c r="CY443" s="29"/>
      <c r="CZ443" s="29"/>
      <c r="DA443" s="29"/>
      <c r="DB443" s="148"/>
      <c r="DC443" s="29"/>
      <c r="DD443" s="29"/>
      <c r="DE443" s="29"/>
      <c r="DF443" s="29"/>
      <c r="DG443" s="29"/>
      <c r="DH443" s="42"/>
      <c r="DI443" s="77"/>
      <c r="DJ443" s="1"/>
      <c r="DK443" s="27"/>
      <c r="DL443" s="153"/>
      <c r="DM443" s="29"/>
      <c r="DN443" s="29"/>
      <c r="DO443" s="29"/>
      <c r="DP443" s="29"/>
      <c r="DQ443" s="29"/>
      <c r="DR443" s="29"/>
      <c r="DS443" s="148"/>
      <c r="DT443" s="29"/>
      <c r="DU443" s="29"/>
      <c r="DV443" s="29"/>
      <c r="DW443" s="29"/>
      <c r="DX443" s="29"/>
      <c r="DY443" s="29"/>
      <c r="DZ443" s="42"/>
      <c r="EA443" s="77"/>
      <c r="EB443" s="1"/>
      <c r="EC443" s="27"/>
      <c r="ED443" s="156"/>
      <c r="EE443" s="6"/>
      <c r="EF443" s="197"/>
      <c r="EG443" s="5"/>
      <c r="EH443" s="5"/>
      <c r="EI443" s="154"/>
      <c r="EJ443" s="8"/>
      <c r="EK443" s="8"/>
      <c r="EL443" s="8"/>
      <c r="EM443" s="8"/>
      <c r="EN443" s="42"/>
      <c r="EO443" s="26"/>
      <c r="EP443" s="1"/>
      <c r="EQ443" s="27"/>
      <c r="ER443" s="156"/>
      <c r="ES443" s="6"/>
      <c r="ET443" s="197"/>
      <c r="EU443" s="5"/>
      <c r="EV443" s="5"/>
      <c r="EW443" s="154"/>
      <c r="EX443" s="8"/>
      <c r="EY443" s="8"/>
      <c r="EZ443" s="8"/>
      <c r="FA443" s="8"/>
      <c r="FB443" s="42"/>
      <c r="FC443" s="26"/>
      <c r="FD443" s="26"/>
      <c r="FE443" s="1"/>
      <c r="FF443" s="27"/>
      <c r="FG443" s="331"/>
      <c r="FH443" s="334"/>
      <c r="FI443" s="334"/>
      <c r="FJ443" s="337"/>
      <c r="FK443" s="337"/>
      <c r="FL443" s="337"/>
      <c r="FM443" s="337"/>
      <c r="FN443" s="337"/>
      <c r="FO443" s="340"/>
      <c r="FP443" s="26"/>
      <c r="FQ443" s="1"/>
      <c r="FR443" s="1"/>
    </row>
    <row r="444" spans="2:174" ht="13.9" customHeight="1" x14ac:dyDescent="0.2">
      <c r="B444" s="33"/>
      <c r="C444" s="125"/>
      <c r="D444" s="335"/>
      <c r="E444" s="346"/>
      <c r="F444" s="134">
        <v>2016</v>
      </c>
      <c r="G444" s="135">
        <v>2015</v>
      </c>
      <c r="H444" s="135">
        <v>2014</v>
      </c>
      <c r="I444" s="134">
        <v>2016</v>
      </c>
      <c r="J444" s="135">
        <v>2015</v>
      </c>
      <c r="K444" s="135">
        <v>2014</v>
      </c>
      <c r="L444" s="134">
        <v>2016</v>
      </c>
      <c r="M444" s="135">
        <v>2015</v>
      </c>
      <c r="N444" s="135">
        <v>2014</v>
      </c>
      <c r="O444" s="134">
        <v>2016</v>
      </c>
      <c r="P444" s="135">
        <v>2015</v>
      </c>
      <c r="Q444" s="135">
        <v>2014</v>
      </c>
      <c r="R444" s="134">
        <v>2016</v>
      </c>
      <c r="S444" s="135">
        <v>2015</v>
      </c>
      <c r="T444" s="135">
        <v>2014</v>
      </c>
      <c r="U444" s="134">
        <v>2016</v>
      </c>
      <c r="V444" s="135">
        <v>2015</v>
      </c>
      <c r="W444" s="135">
        <v>2014</v>
      </c>
      <c r="X444" s="134">
        <v>2016</v>
      </c>
      <c r="Y444" s="135">
        <v>2015</v>
      </c>
      <c r="Z444" s="136">
        <v>2014</v>
      </c>
      <c r="AA444" s="39"/>
      <c r="AC444" s="33"/>
      <c r="AD444" s="125"/>
      <c r="AE444" s="335"/>
      <c r="AF444" s="346"/>
      <c r="AG444" s="134">
        <v>2016</v>
      </c>
      <c r="AH444" s="135">
        <v>2015</v>
      </c>
      <c r="AI444" s="135">
        <v>2014</v>
      </c>
      <c r="AJ444" s="134">
        <v>2016</v>
      </c>
      <c r="AK444" s="135">
        <v>2015</v>
      </c>
      <c r="AL444" s="135">
        <v>2014</v>
      </c>
      <c r="AM444" s="134">
        <v>2016</v>
      </c>
      <c r="AN444" s="135">
        <v>2015</v>
      </c>
      <c r="AO444" s="135">
        <v>2014</v>
      </c>
      <c r="AP444" s="134">
        <v>2016</v>
      </c>
      <c r="AQ444" s="135">
        <v>2015</v>
      </c>
      <c r="AR444" s="135">
        <v>2014</v>
      </c>
      <c r="AS444" s="134">
        <v>2016</v>
      </c>
      <c r="AT444" s="135">
        <v>2015</v>
      </c>
      <c r="AU444" s="135">
        <v>2014</v>
      </c>
      <c r="AV444" s="134">
        <v>2016</v>
      </c>
      <c r="AW444" s="135">
        <v>2015</v>
      </c>
      <c r="AX444" s="135">
        <v>2014</v>
      </c>
      <c r="AY444" s="134">
        <v>2016</v>
      </c>
      <c r="AZ444" s="135">
        <v>2015</v>
      </c>
      <c r="BA444" s="136">
        <v>2014</v>
      </c>
      <c r="BB444" s="39"/>
      <c r="BD444" s="33"/>
      <c r="BE444" s="125"/>
      <c r="BF444" s="335"/>
      <c r="BG444" s="346"/>
      <c r="BH444" s="134">
        <v>2016</v>
      </c>
      <c r="BI444" s="135">
        <v>2015</v>
      </c>
      <c r="BJ444" s="135">
        <v>2014</v>
      </c>
      <c r="BK444" s="134">
        <v>2016</v>
      </c>
      <c r="BL444" s="135">
        <v>2015</v>
      </c>
      <c r="BM444" s="135">
        <v>2014</v>
      </c>
      <c r="BN444" s="134">
        <v>2016</v>
      </c>
      <c r="BO444" s="135">
        <v>2015</v>
      </c>
      <c r="BP444" s="135">
        <v>2014</v>
      </c>
      <c r="BQ444" s="134">
        <v>2016</v>
      </c>
      <c r="BR444" s="135">
        <v>2015</v>
      </c>
      <c r="BS444" s="135">
        <v>2014</v>
      </c>
      <c r="BT444" s="134">
        <v>2016</v>
      </c>
      <c r="BU444" s="135">
        <v>2015</v>
      </c>
      <c r="BV444" s="135">
        <v>2014</v>
      </c>
      <c r="BW444" s="134">
        <v>2016</v>
      </c>
      <c r="BX444" s="135">
        <v>2015</v>
      </c>
      <c r="BY444" s="135">
        <v>2014</v>
      </c>
      <c r="BZ444" s="134">
        <v>2016</v>
      </c>
      <c r="CA444" s="135">
        <v>2015</v>
      </c>
      <c r="CB444" s="136">
        <v>2014</v>
      </c>
      <c r="CC444" s="39"/>
      <c r="CE444" s="33"/>
      <c r="CF444" s="127"/>
      <c r="CG444" s="325" t="s">
        <v>6</v>
      </c>
      <c r="CH444" s="325"/>
      <c r="CI444" s="44">
        <f>CI445+CI455+CI459</f>
        <v>53302548.659999996</v>
      </c>
      <c r="CJ444" s="44">
        <f t="shared" ref="CJ444" si="1277">CJ445+CJ455+CJ459</f>
        <v>47093035.920000002</v>
      </c>
      <c r="CK444" s="44">
        <f t="shared" ref="CK444" si="1278">CK445+CK455+CK459</f>
        <v>45601129.729999997</v>
      </c>
      <c r="CL444" s="143"/>
      <c r="CM444" s="325" t="s">
        <v>7</v>
      </c>
      <c r="CN444" s="325"/>
      <c r="CO444" s="44">
        <f>CO445+CO450+CO461+CO466+CO473+CO481</f>
        <v>44298888.009999998</v>
      </c>
      <c r="CP444" s="44">
        <f t="shared" ref="CP444" si="1279">CP445+CP450+CP461+CP466+CP473+CP481</f>
        <v>44397706.030000001</v>
      </c>
      <c r="CQ444" s="44">
        <f t="shared" ref="CQ444" si="1280">CQ445+CQ450+CQ461+CQ466+CQ473+CQ481</f>
        <v>45098982.500000007</v>
      </c>
      <c r="CR444" s="45"/>
      <c r="CS444" s="46"/>
      <c r="CT444" s="1"/>
      <c r="CU444" s="27"/>
      <c r="CV444" s="130"/>
      <c r="CW444" s="322" t="s">
        <v>102</v>
      </c>
      <c r="CX444" s="322"/>
      <c r="CY444" s="47">
        <f>CY445+CY456</f>
        <v>73991420.910000011</v>
      </c>
      <c r="CZ444" s="47">
        <f t="shared" ref="CZ444" si="1281">CZ445+CZ456</f>
        <v>63315939.109999992</v>
      </c>
      <c r="DA444" s="47">
        <f t="shared" ref="DA444" si="1282">DA445+DA456</f>
        <v>59595021.539999992</v>
      </c>
      <c r="DB444" s="143"/>
      <c r="DC444" s="322" t="s">
        <v>103</v>
      </c>
      <c r="DD444" s="322"/>
      <c r="DE444" s="47">
        <f>DE445+DE456</f>
        <v>5874701.5199999996</v>
      </c>
      <c r="DF444" s="47">
        <f t="shared" ref="DF444" si="1283">DF445+DF456</f>
        <v>4209282.25</v>
      </c>
      <c r="DG444" s="47">
        <f t="shared" ref="DG444" si="1284">DG445+DG456</f>
        <v>3195972.29</v>
      </c>
      <c r="DH444" s="42"/>
      <c r="DI444" s="77"/>
      <c r="DJ444" s="1"/>
      <c r="DK444" s="27"/>
      <c r="DL444" s="130"/>
      <c r="DM444" s="322" t="s">
        <v>102</v>
      </c>
      <c r="DN444" s="322"/>
      <c r="DO444" s="49">
        <f>IF((CY444-CZ444)&gt;0,0,-CY444+CZ444)</f>
        <v>0</v>
      </c>
      <c r="DP444" s="49">
        <f>IF((CY444-CZ444)&gt;0,+CY444-CZ444,0)</f>
        <v>10675481.800000019</v>
      </c>
      <c r="DQ444" s="49">
        <f>IF((CZ444-DA444)&gt;0,0,-CZ444+DA444)</f>
        <v>0</v>
      </c>
      <c r="DR444" s="49">
        <f>IF((CZ444-DA444)&gt;0,+CZ444-DA444,0)</f>
        <v>3720917.5700000003</v>
      </c>
      <c r="DS444" s="143"/>
      <c r="DT444" s="322" t="s">
        <v>103</v>
      </c>
      <c r="DU444" s="322"/>
      <c r="DV444" s="49">
        <f>IF((DE444-DF444)&gt;0,+DE444-DF444,0)</f>
        <v>1665419.2699999996</v>
      </c>
      <c r="DW444" s="49">
        <f>IF((DE444-DF444)&gt;0,0,-DE444+DF444)</f>
        <v>0</v>
      </c>
      <c r="DX444" s="49">
        <f>IF((DF444-DG444)&gt;0,+DF444-DG444,0)</f>
        <v>1013309.96</v>
      </c>
      <c r="DY444" s="49">
        <f>IF((DF444-DG444)&gt;0,0,-DF444+DG444)</f>
        <v>0</v>
      </c>
      <c r="DZ444" s="42"/>
      <c r="EA444" s="77"/>
      <c r="EB444" s="1"/>
      <c r="EC444" s="27"/>
      <c r="ED444" s="157"/>
      <c r="EE444" s="200"/>
      <c r="EF444" s="3"/>
      <c r="EG444" s="52"/>
      <c r="EH444" s="52"/>
      <c r="EI444" s="160"/>
      <c r="EJ444" s="8"/>
      <c r="EK444" s="8"/>
      <c r="EL444" s="8"/>
      <c r="EM444" s="8"/>
      <c r="EN444" s="42"/>
      <c r="EO444" s="26"/>
      <c r="EP444" s="1"/>
      <c r="EQ444" s="27"/>
      <c r="ER444" s="157"/>
      <c r="ES444" s="200"/>
      <c r="ET444" s="3"/>
      <c r="EU444" s="52"/>
      <c r="EV444" s="52"/>
      <c r="EW444" s="160"/>
      <c r="EX444" s="8"/>
      <c r="EY444" s="8"/>
      <c r="EZ444" s="8"/>
      <c r="FA444" s="8"/>
      <c r="FB444" s="42"/>
      <c r="FC444" s="26"/>
      <c r="FD444" s="26"/>
      <c r="FE444" s="1"/>
      <c r="FF444" s="27"/>
      <c r="FG444" s="332"/>
      <c r="FH444" s="335"/>
      <c r="FI444" s="335"/>
      <c r="FJ444" s="338"/>
      <c r="FK444" s="338"/>
      <c r="FL444" s="338"/>
      <c r="FM444" s="338"/>
      <c r="FN444" s="338"/>
      <c r="FO444" s="341"/>
      <c r="FP444" s="26"/>
      <c r="FQ444" s="1"/>
      <c r="FR444" s="1"/>
    </row>
    <row r="445" spans="2:174" ht="13.9" customHeight="1" x14ac:dyDescent="0.2">
      <c r="B445" s="33"/>
      <c r="C445" s="126"/>
      <c r="D445" s="327"/>
      <c r="E445" s="327"/>
      <c r="F445" s="254"/>
      <c r="G445" s="254"/>
      <c r="H445" s="254"/>
      <c r="I445" s="254"/>
      <c r="J445" s="254"/>
      <c r="K445" s="254"/>
      <c r="L445" s="254"/>
      <c r="M445" s="254"/>
      <c r="N445" s="254"/>
      <c r="O445" s="254"/>
      <c r="P445" s="254"/>
      <c r="Q445" s="254"/>
      <c r="R445" s="254"/>
      <c r="S445" s="254"/>
      <c r="T445" s="254"/>
      <c r="U445" s="254"/>
      <c r="V445" s="254"/>
      <c r="W445" s="254"/>
      <c r="X445" s="255"/>
      <c r="Y445" s="254"/>
      <c r="Z445" s="256"/>
      <c r="AA445" s="26"/>
      <c r="AC445" s="33"/>
      <c r="AD445" s="126"/>
      <c r="AE445" s="328"/>
      <c r="AF445" s="328"/>
      <c r="AG445" s="206"/>
      <c r="AH445" s="206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7"/>
      <c r="AZ445" s="206"/>
      <c r="BA445" s="208"/>
      <c r="BB445" s="26"/>
      <c r="BD445" s="33"/>
      <c r="BE445" s="126"/>
      <c r="BF445" s="328"/>
      <c r="BG445" s="328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7"/>
      <c r="CA445" s="206"/>
      <c r="CB445" s="208"/>
      <c r="CC445" s="26"/>
      <c r="CE445" s="33"/>
      <c r="CF445" s="127"/>
      <c r="CG445" s="322" t="s">
        <v>8</v>
      </c>
      <c r="CH445" s="322"/>
      <c r="CI445" s="50">
        <f>SUM(CI446:CI453)</f>
        <v>42084006.879999995</v>
      </c>
      <c r="CJ445" s="50">
        <f t="shared" ref="CJ445" si="1285">SUM(CJ446:CJ453)</f>
        <v>34875432</v>
      </c>
      <c r="CK445" s="50">
        <f t="shared" ref="CK445" si="1286">SUM(CK446:CK453)</f>
        <v>33415707.259999998</v>
      </c>
      <c r="CL445" s="143"/>
      <c r="CM445" s="325" t="s">
        <v>9</v>
      </c>
      <c r="CN445" s="325"/>
      <c r="CO445" s="50">
        <f>SUM(CO446:CO448)</f>
        <v>43037263.079999998</v>
      </c>
      <c r="CP445" s="50">
        <f t="shared" ref="CP445" si="1287">SUM(CP446:CP448)</f>
        <v>41561242.480000004</v>
      </c>
      <c r="CQ445" s="50">
        <f t="shared" ref="CQ445" si="1288">SUM(CQ446:CQ448)</f>
        <v>42880838.399999999</v>
      </c>
      <c r="CR445" s="51"/>
      <c r="CS445" s="26"/>
      <c r="CT445" s="1"/>
      <c r="CU445" s="27"/>
      <c r="CV445" s="130"/>
      <c r="CW445" s="308" t="s">
        <v>104</v>
      </c>
      <c r="CX445" s="308"/>
      <c r="CY445" s="47">
        <f>SUM(CY446:CY452)</f>
        <v>31015041.280000005</v>
      </c>
      <c r="CZ445" s="47">
        <f t="shared" ref="CZ445" si="1289">SUM(CZ446:CZ452)</f>
        <v>23177667.43</v>
      </c>
      <c r="DA445" s="47">
        <f t="shared" ref="DA445" si="1290">SUM(DA446:DA452)</f>
        <v>20945065.66</v>
      </c>
      <c r="DB445" s="143"/>
      <c r="DC445" s="308" t="s">
        <v>105</v>
      </c>
      <c r="DD445" s="308"/>
      <c r="DE445" s="47">
        <f>SUM(DE446:DE453)</f>
        <v>5874701.5199999996</v>
      </c>
      <c r="DF445" s="47">
        <f t="shared" ref="DF445" si="1291">SUM(DF446:DF453)</f>
        <v>4209282.25</v>
      </c>
      <c r="DG445" s="47">
        <f t="shared" ref="DG445" si="1292">SUM(DG446:DG453)</f>
        <v>3195972.29</v>
      </c>
      <c r="DH445" s="42"/>
      <c r="DI445" s="77"/>
      <c r="DJ445" s="1"/>
      <c r="DK445" s="27"/>
      <c r="DL445" s="130"/>
      <c r="DM445" s="308" t="s">
        <v>104</v>
      </c>
      <c r="DN445" s="308"/>
      <c r="DO445" s="49">
        <f t="shared" ref="DO445:DO452" si="1293">IF((CY445-CZ445)&gt;0,0,-CY445+CZ445)</f>
        <v>0</v>
      </c>
      <c r="DP445" s="49">
        <f t="shared" ref="DP445:DP452" si="1294">IF((CY445-CZ445)&gt;0,+CY445-CZ445,0)</f>
        <v>7837373.8500000052</v>
      </c>
      <c r="DQ445" s="49">
        <f t="shared" ref="DQ445:DQ452" si="1295">IF((CZ445-DA445)&gt;0,0,-CZ445+DA445)</f>
        <v>0</v>
      </c>
      <c r="DR445" s="49">
        <f t="shared" ref="DR445:DR452" si="1296">IF((CZ445-DA445)&gt;0,+CZ445-DA445,0)</f>
        <v>2232601.7699999996</v>
      </c>
      <c r="DS445" s="143"/>
      <c r="DT445" s="308" t="s">
        <v>105</v>
      </c>
      <c r="DU445" s="308"/>
      <c r="DV445" s="49">
        <f t="shared" ref="DV445:DV453" si="1297">IF((DE445-DF445)&gt;0,+DE445-DF445,0)</f>
        <v>1665419.2699999996</v>
      </c>
      <c r="DW445" s="49">
        <f t="shared" ref="DW445:DW453" si="1298">IF((DE445-DF445)&gt;0,0,-DE445+DF445)</f>
        <v>0</v>
      </c>
      <c r="DX445" s="49">
        <f t="shared" ref="DX445:DX453" si="1299">IF((DF445-DG445)&gt;0,+DF445-DG445,0)</f>
        <v>1013309.96</v>
      </c>
      <c r="DY445" s="49">
        <f t="shared" ref="DY445:DY453" si="1300">IF((DF445-DG445)&gt;0,0,-DF445+DG445)</f>
        <v>0</v>
      </c>
      <c r="DZ445" s="42"/>
      <c r="EA445" s="77"/>
      <c r="EB445" s="1"/>
      <c r="EC445" s="27"/>
      <c r="ED445" s="157"/>
      <c r="EE445" s="312" t="s">
        <v>226</v>
      </c>
      <c r="EF445" s="312"/>
      <c r="EG445" s="52"/>
      <c r="EH445" s="52"/>
      <c r="EI445" s="160"/>
      <c r="EJ445" s="312" t="s">
        <v>201</v>
      </c>
      <c r="EK445" s="312"/>
      <c r="EL445" s="52"/>
      <c r="EM445" s="52"/>
      <c r="EN445" s="42"/>
      <c r="EO445" s="26"/>
      <c r="EP445" s="1"/>
      <c r="EQ445" s="27"/>
      <c r="ER445" s="157"/>
      <c r="ES445" s="312" t="s">
        <v>226</v>
      </c>
      <c r="ET445" s="312"/>
      <c r="EU445" s="52"/>
      <c r="EV445" s="52"/>
      <c r="EW445" s="160"/>
      <c r="EX445" s="312" t="s">
        <v>201</v>
      </c>
      <c r="EY445" s="312"/>
      <c r="EZ445" s="52"/>
      <c r="FA445" s="52"/>
      <c r="FB445" s="42"/>
      <c r="FC445" s="26"/>
      <c r="FD445" s="26"/>
      <c r="FE445" s="1"/>
      <c r="FF445" s="27"/>
      <c r="FG445" s="157"/>
      <c r="FH445" s="55"/>
      <c r="FI445" s="195"/>
      <c r="FJ445" s="56"/>
      <c r="FK445" s="57"/>
      <c r="FL445" s="200"/>
      <c r="FM445" s="200"/>
      <c r="FN445" s="55"/>
      <c r="FO445" s="58"/>
      <c r="FP445" s="26"/>
      <c r="FQ445" s="1"/>
      <c r="FR445" s="1"/>
    </row>
    <row r="446" spans="2:174" ht="13.9" customHeight="1" x14ac:dyDescent="0.2">
      <c r="B446" s="33"/>
      <c r="C446" s="127">
        <v>4000</v>
      </c>
      <c r="D446" s="233" t="s">
        <v>6</v>
      </c>
      <c r="E446" s="233"/>
      <c r="F446" s="210">
        <f>+X14</f>
        <v>53302548.659999996</v>
      </c>
      <c r="G446" s="210">
        <f t="shared" ref="G446:H446" si="1301">+Y14</f>
        <v>47093035.920000002</v>
      </c>
      <c r="H446" s="210">
        <f t="shared" si="1301"/>
        <v>45601129.729999997</v>
      </c>
      <c r="I446" s="210">
        <f>+X86</f>
        <v>0</v>
      </c>
      <c r="J446" s="210">
        <f t="shared" ref="J446:K446" si="1302">+Y86</f>
        <v>0</v>
      </c>
      <c r="K446" s="210">
        <f t="shared" si="1302"/>
        <v>0</v>
      </c>
      <c r="L446" s="210">
        <f>+X158</f>
        <v>0</v>
      </c>
      <c r="M446" s="210">
        <f t="shared" ref="M446:N446" si="1303">+Y158</f>
        <v>0</v>
      </c>
      <c r="N446" s="210">
        <f t="shared" si="1303"/>
        <v>0</v>
      </c>
      <c r="O446" s="210">
        <f>+X230</f>
        <v>0</v>
      </c>
      <c r="P446" s="210">
        <f t="shared" ref="P446:Q446" si="1304">+Y230</f>
        <v>0</v>
      </c>
      <c r="Q446" s="210">
        <f t="shared" si="1304"/>
        <v>0</v>
      </c>
      <c r="R446" s="210">
        <f>+X302</f>
        <v>0</v>
      </c>
      <c r="S446" s="210">
        <f t="shared" ref="S446:T446" si="1305">+Y302</f>
        <v>0</v>
      </c>
      <c r="T446" s="210">
        <f t="shared" si="1305"/>
        <v>0</v>
      </c>
      <c r="U446" s="210">
        <f>+X374</f>
        <v>0</v>
      </c>
      <c r="V446" s="210">
        <f t="shared" ref="V446:W446" si="1306">+Y374</f>
        <v>0</v>
      </c>
      <c r="W446" s="210">
        <f t="shared" si="1306"/>
        <v>0</v>
      </c>
      <c r="X446" s="221">
        <f t="shared" ref="X446:X477" si="1307">+F446+I446+L446+O446+R446+U446</f>
        <v>53302548.659999996</v>
      </c>
      <c r="Y446" s="210">
        <f t="shared" ref="Y446:Y477" si="1308">+G446+J446+M446+P446+S446+V446</f>
        <v>47093035.920000002</v>
      </c>
      <c r="Z446" s="212">
        <f t="shared" ref="Z446:Z477" si="1309">+H446+K446+N446+Q446+T446+W446</f>
        <v>45601129.729999997</v>
      </c>
      <c r="AA446" s="46"/>
      <c r="AC446" s="27"/>
      <c r="AD446" s="131">
        <v>1000</v>
      </c>
      <c r="AE446" s="232" t="s">
        <v>469</v>
      </c>
      <c r="AF446" s="232"/>
      <c r="AG446" s="235">
        <f t="shared" ref="AG446:AG495" si="1310">+AY14</f>
        <v>73991420.910000011</v>
      </c>
      <c r="AH446" s="235">
        <f t="shared" ref="AH446:AH495" si="1311">+AZ14</f>
        <v>63315939.109999985</v>
      </c>
      <c r="AI446" s="235">
        <f t="shared" ref="AI446:AI495" si="1312">+BA14</f>
        <v>59595021.539999992</v>
      </c>
      <c r="AJ446" s="235">
        <f t="shared" ref="AJ446:AJ495" si="1313">+AY86</f>
        <v>0</v>
      </c>
      <c r="AK446" s="235">
        <f t="shared" ref="AK446:AK495" si="1314">+AZ86</f>
        <v>0</v>
      </c>
      <c r="AL446" s="235">
        <f t="shared" ref="AL446:AL495" si="1315">+BA86</f>
        <v>0</v>
      </c>
      <c r="AM446" s="210">
        <f t="shared" ref="AM446:AM495" si="1316">+AY158</f>
        <v>0</v>
      </c>
      <c r="AN446" s="210">
        <f t="shared" ref="AN446:AN495" si="1317">+AZ158</f>
        <v>0</v>
      </c>
      <c r="AO446" s="210">
        <f t="shared" ref="AO446:AO495" si="1318">+BA158</f>
        <v>0</v>
      </c>
      <c r="AP446" s="210">
        <f t="shared" ref="AP446:AP495" si="1319">+AY230</f>
        <v>0</v>
      </c>
      <c r="AQ446" s="210">
        <f t="shared" ref="AQ446:AQ495" si="1320">+AZ230</f>
        <v>0</v>
      </c>
      <c r="AR446" s="210">
        <f t="shared" ref="AR446:AR495" si="1321">+BA230</f>
        <v>0</v>
      </c>
      <c r="AS446" s="210">
        <f t="shared" ref="AS446:AS495" si="1322">+AY302</f>
        <v>0</v>
      </c>
      <c r="AT446" s="210">
        <f t="shared" ref="AT446:AT495" si="1323">+AZ302</f>
        <v>0</v>
      </c>
      <c r="AU446" s="210">
        <f t="shared" ref="AU446:AU495" si="1324">+BA302</f>
        <v>0</v>
      </c>
      <c r="AV446" s="210">
        <f t="shared" ref="AV446:AV495" si="1325">+AY374</f>
        <v>0</v>
      </c>
      <c r="AW446" s="210">
        <f t="shared" ref="AW446:AW495" si="1326">+AZ374</f>
        <v>0</v>
      </c>
      <c r="AX446" s="210">
        <f t="shared" ref="AX446:AX495" si="1327">+BA374</f>
        <v>0</v>
      </c>
      <c r="AY446" s="221">
        <f t="shared" ref="AY446:AY477" si="1328">+AG446+AJ446+AM446+AP446+AS446+AV446</f>
        <v>73991420.910000011</v>
      </c>
      <c r="AZ446" s="210">
        <f t="shared" ref="AZ446:AZ477" si="1329">+AH446+AK446+AN446+AQ446+AT446+AW446</f>
        <v>63315939.109999985</v>
      </c>
      <c r="BA446" s="212">
        <f t="shared" ref="BA446:BA477" si="1330">+AI446+AL446+AO446+AR446+AU446+AX446</f>
        <v>59595021.539999992</v>
      </c>
      <c r="BB446" s="46"/>
      <c r="BD446" s="27"/>
      <c r="BE446" s="131"/>
      <c r="BF446" s="232" t="s">
        <v>513</v>
      </c>
      <c r="BG446" s="232"/>
      <c r="BH446" s="235">
        <f t="shared" ref="BH446" si="1331">+BZ14</f>
        <v>0</v>
      </c>
      <c r="BI446" s="235">
        <f t="shared" ref="BI446" si="1332">+CA14</f>
        <v>0</v>
      </c>
      <c r="BJ446" s="235">
        <f t="shared" ref="BJ446" si="1333">+CB14</f>
        <v>0</v>
      </c>
      <c r="BK446" s="235">
        <f t="shared" ref="BK446" si="1334">+BZ86</f>
        <v>0</v>
      </c>
      <c r="BL446" s="235">
        <f t="shared" ref="BL446" si="1335">+CA86</f>
        <v>0</v>
      </c>
      <c r="BM446" s="235">
        <f t="shared" ref="BM446" si="1336">+CB86</f>
        <v>0</v>
      </c>
      <c r="BN446" s="210">
        <f t="shared" ref="BN446" si="1337">+BZ158</f>
        <v>0</v>
      </c>
      <c r="BO446" s="210">
        <f t="shared" ref="BO446" si="1338">+CA158</f>
        <v>0</v>
      </c>
      <c r="BP446" s="210">
        <f t="shared" ref="BP446" si="1339">+CB158</f>
        <v>0</v>
      </c>
      <c r="BQ446" s="210">
        <f t="shared" ref="BQ446" si="1340">+BZ230</f>
        <v>0</v>
      </c>
      <c r="BR446" s="210">
        <f t="shared" ref="BR446" si="1341">+CA230</f>
        <v>0</v>
      </c>
      <c r="BS446" s="210">
        <f t="shared" ref="BS446" si="1342">+CB230</f>
        <v>0</v>
      </c>
      <c r="BT446" s="210">
        <f t="shared" ref="BT446" si="1343">+BZ302</f>
        <v>0</v>
      </c>
      <c r="BU446" s="210">
        <f t="shared" ref="BU446" si="1344">+CA302</f>
        <v>0</v>
      </c>
      <c r="BV446" s="210">
        <f t="shared" ref="BV446" si="1345">+CB302</f>
        <v>0</v>
      </c>
      <c r="BW446" s="210">
        <f t="shared" ref="BW446" si="1346">+BZ374</f>
        <v>0</v>
      </c>
      <c r="BX446" s="210">
        <f t="shared" ref="BX446" si="1347">+CA374</f>
        <v>0</v>
      </c>
      <c r="BY446" s="210">
        <f t="shared" ref="BY446" si="1348">+CB374</f>
        <v>0</v>
      </c>
      <c r="BZ446" s="221">
        <f t="shared" ref="BZ446:BZ477" si="1349">+BH446+BK446+BN446+BQ446+BT446+BW446</f>
        <v>0</v>
      </c>
      <c r="CA446" s="210">
        <f t="shared" ref="CA446:CA477" si="1350">+BI446+BL446+BO446+BR446+BU446+BX446</f>
        <v>0</v>
      </c>
      <c r="CB446" s="212">
        <f t="shared" ref="CB446:CB477" si="1351">+BJ446+BM446+BP446+BS446+BV446+BY446</f>
        <v>0</v>
      </c>
      <c r="CC446" s="46"/>
      <c r="CE446" s="33"/>
      <c r="CF446" s="126" t="s">
        <v>60</v>
      </c>
      <c r="CG446" s="319" t="s">
        <v>10</v>
      </c>
      <c r="CH446" s="319"/>
      <c r="CI446" s="54">
        <f t="shared" ref="CI446:CK453" si="1352">+X448</f>
        <v>0</v>
      </c>
      <c r="CJ446" s="54">
        <f t="shared" si="1352"/>
        <v>0</v>
      </c>
      <c r="CK446" s="54">
        <f t="shared" si="1352"/>
        <v>0</v>
      </c>
      <c r="CL446" s="143" t="s">
        <v>75</v>
      </c>
      <c r="CM446" s="319" t="s">
        <v>11</v>
      </c>
      <c r="CN446" s="319"/>
      <c r="CO446" s="54">
        <f t="shared" ref="CO446:CQ448" si="1353">+X467</f>
        <v>27495147.93</v>
      </c>
      <c r="CP446" s="54">
        <f t="shared" si="1353"/>
        <v>25583935.060000002</v>
      </c>
      <c r="CQ446" s="54">
        <f t="shared" si="1353"/>
        <v>24117758.899999999</v>
      </c>
      <c r="CR446" s="51"/>
      <c r="CS446" s="26"/>
      <c r="CT446" s="1"/>
      <c r="CU446" s="27"/>
      <c r="CV446" s="130" t="s">
        <v>158</v>
      </c>
      <c r="CW446" s="319" t="s">
        <v>106</v>
      </c>
      <c r="CX446" s="319"/>
      <c r="CY446" s="54">
        <f t="shared" ref="CY446:DA452" si="1354">+AY448</f>
        <v>7305396.3200000003</v>
      </c>
      <c r="CZ446" s="54">
        <f t="shared" si="1354"/>
        <v>2188080.34</v>
      </c>
      <c r="DA446" s="54">
        <f t="shared" si="1354"/>
        <v>1666869.73</v>
      </c>
      <c r="DB446" s="143" t="s">
        <v>174</v>
      </c>
      <c r="DC446" s="319" t="s">
        <v>107</v>
      </c>
      <c r="DD446" s="319"/>
      <c r="DE446" s="54">
        <f t="shared" ref="DE446:DG453" si="1355">+AY467</f>
        <v>5874701.5199999996</v>
      </c>
      <c r="DF446" s="54">
        <f t="shared" si="1355"/>
        <v>4209282.25</v>
      </c>
      <c r="DG446" s="54">
        <f t="shared" si="1355"/>
        <v>3195972.29</v>
      </c>
      <c r="DH446" s="42"/>
      <c r="DI446" s="77"/>
      <c r="DJ446" s="1"/>
      <c r="DK446" s="27"/>
      <c r="DL446" s="130" t="s">
        <v>158</v>
      </c>
      <c r="DM446" s="319" t="s">
        <v>106</v>
      </c>
      <c r="DN446" s="319"/>
      <c r="DO446" s="54">
        <f t="shared" si="1293"/>
        <v>0</v>
      </c>
      <c r="DP446" s="54">
        <f t="shared" si="1294"/>
        <v>5117315.9800000004</v>
      </c>
      <c r="DQ446" s="54">
        <f t="shared" si="1295"/>
        <v>0</v>
      </c>
      <c r="DR446" s="54">
        <f t="shared" si="1296"/>
        <v>521210.60999999987</v>
      </c>
      <c r="DS446" s="143" t="s">
        <v>174</v>
      </c>
      <c r="DT446" s="319" t="s">
        <v>107</v>
      </c>
      <c r="DU446" s="319"/>
      <c r="DV446" s="54">
        <f t="shared" si="1297"/>
        <v>1665419.2699999996</v>
      </c>
      <c r="DW446" s="54">
        <f t="shared" si="1298"/>
        <v>0</v>
      </c>
      <c r="DX446" s="54">
        <f t="shared" si="1299"/>
        <v>1013309.96</v>
      </c>
      <c r="DY446" s="54">
        <f t="shared" si="1300"/>
        <v>0</v>
      </c>
      <c r="DZ446" s="42"/>
      <c r="EA446" s="77"/>
      <c r="EB446" s="1"/>
      <c r="EC446" s="27"/>
      <c r="ED446" s="157"/>
      <c r="EE446" s="200"/>
      <c r="EF446" s="200"/>
      <c r="EG446" s="52"/>
      <c r="EH446" s="52"/>
      <c r="EI446" s="160"/>
      <c r="EJ446" s="200"/>
      <c r="EK446" s="3"/>
      <c r="EL446" s="52"/>
      <c r="EM446" s="52"/>
      <c r="EN446" s="42"/>
      <c r="EO446" s="26"/>
      <c r="EP446" s="1"/>
      <c r="EQ446" s="27"/>
      <c r="ER446" s="157"/>
      <c r="ES446" s="200"/>
      <c r="ET446" s="200"/>
      <c r="EU446" s="52"/>
      <c r="EV446" s="52"/>
      <c r="EW446" s="160"/>
      <c r="EX446" s="200"/>
      <c r="EY446" s="3"/>
      <c r="EZ446" s="52"/>
      <c r="FA446" s="52"/>
      <c r="FB446" s="42"/>
      <c r="FC446" s="26"/>
      <c r="FD446" s="26"/>
      <c r="FE446" s="1"/>
      <c r="FF446" s="27"/>
      <c r="FG446" s="130" t="s">
        <v>195</v>
      </c>
      <c r="FH446" s="322" t="s">
        <v>152</v>
      </c>
      <c r="FI446" s="322"/>
      <c r="FJ446" s="176"/>
      <c r="FK446" s="173">
        <f>+DF478</f>
        <v>0</v>
      </c>
      <c r="FL446" s="173">
        <f>+DE478-DF478</f>
        <v>0</v>
      </c>
      <c r="FM446" s="60">
        <v>0</v>
      </c>
      <c r="FN446" s="61"/>
      <c r="FO446" s="58"/>
      <c r="FP446" s="26"/>
      <c r="FQ446" s="1"/>
      <c r="FR446" s="1"/>
    </row>
    <row r="447" spans="2:174" ht="13.9" customHeight="1" x14ac:dyDescent="0.2">
      <c r="B447" s="33"/>
      <c r="C447" s="127">
        <v>4100</v>
      </c>
      <c r="D447" s="233" t="s">
        <v>425</v>
      </c>
      <c r="E447" s="233"/>
      <c r="F447" s="210">
        <f t="shared" ref="F447:H447" si="1356">+X15</f>
        <v>42084006.879999995</v>
      </c>
      <c r="G447" s="210">
        <f t="shared" si="1356"/>
        <v>34875432</v>
      </c>
      <c r="H447" s="210">
        <f t="shared" si="1356"/>
        <v>33415707.259999998</v>
      </c>
      <c r="I447" s="210">
        <f t="shared" ref="I447:K447" si="1357">+X87</f>
        <v>0</v>
      </c>
      <c r="J447" s="210">
        <f t="shared" si="1357"/>
        <v>0</v>
      </c>
      <c r="K447" s="210">
        <f t="shared" si="1357"/>
        <v>0</v>
      </c>
      <c r="L447" s="210">
        <f t="shared" ref="L447:N447" si="1358">+X159</f>
        <v>0</v>
      </c>
      <c r="M447" s="210">
        <f t="shared" si="1358"/>
        <v>0</v>
      </c>
      <c r="N447" s="210">
        <f t="shared" si="1358"/>
        <v>0</v>
      </c>
      <c r="O447" s="210">
        <f t="shared" ref="O447:Q447" si="1359">+X231</f>
        <v>0</v>
      </c>
      <c r="P447" s="210">
        <f t="shared" si="1359"/>
        <v>0</v>
      </c>
      <c r="Q447" s="210">
        <f t="shared" si="1359"/>
        <v>0</v>
      </c>
      <c r="R447" s="210">
        <f t="shared" ref="R447:T447" si="1360">+X303</f>
        <v>0</v>
      </c>
      <c r="S447" s="210">
        <f t="shared" si="1360"/>
        <v>0</v>
      </c>
      <c r="T447" s="210">
        <f t="shared" si="1360"/>
        <v>0</v>
      </c>
      <c r="U447" s="210">
        <f t="shared" ref="U447:W447" si="1361">+X375</f>
        <v>0</v>
      </c>
      <c r="V447" s="210">
        <f t="shared" si="1361"/>
        <v>0</v>
      </c>
      <c r="W447" s="210">
        <f t="shared" si="1361"/>
        <v>0</v>
      </c>
      <c r="X447" s="221">
        <f t="shared" si="1307"/>
        <v>42084006.879999995</v>
      </c>
      <c r="Y447" s="210">
        <f t="shared" si="1308"/>
        <v>34875432</v>
      </c>
      <c r="Z447" s="212">
        <f t="shared" si="1309"/>
        <v>33415707.259999998</v>
      </c>
      <c r="AA447" s="26"/>
      <c r="AC447" s="27"/>
      <c r="AD447" s="131">
        <v>1100</v>
      </c>
      <c r="AE447" s="232" t="s">
        <v>470</v>
      </c>
      <c r="AF447" s="232"/>
      <c r="AG447" s="235">
        <f t="shared" si="1310"/>
        <v>31015041.280000001</v>
      </c>
      <c r="AH447" s="235">
        <f t="shared" si="1311"/>
        <v>23177667.43</v>
      </c>
      <c r="AI447" s="235">
        <f t="shared" si="1312"/>
        <v>20945065.66</v>
      </c>
      <c r="AJ447" s="235">
        <f t="shared" si="1313"/>
        <v>0</v>
      </c>
      <c r="AK447" s="235">
        <f t="shared" si="1314"/>
        <v>0</v>
      </c>
      <c r="AL447" s="235">
        <f t="shared" si="1315"/>
        <v>0</v>
      </c>
      <c r="AM447" s="210">
        <f t="shared" si="1316"/>
        <v>0</v>
      </c>
      <c r="AN447" s="210">
        <f t="shared" si="1317"/>
        <v>0</v>
      </c>
      <c r="AO447" s="210">
        <f t="shared" si="1318"/>
        <v>0</v>
      </c>
      <c r="AP447" s="210">
        <f t="shared" si="1319"/>
        <v>0</v>
      </c>
      <c r="AQ447" s="210">
        <f t="shared" si="1320"/>
        <v>0</v>
      </c>
      <c r="AR447" s="210">
        <f t="shared" si="1321"/>
        <v>0</v>
      </c>
      <c r="AS447" s="210">
        <f t="shared" si="1322"/>
        <v>0</v>
      </c>
      <c r="AT447" s="210">
        <f t="shared" si="1323"/>
        <v>0</v>
      </c>
      <c r="AU447" s="210">
        <f t="shared" si="1324"/>
        <v>0</v>
      </c>
      <c r="AV447" s="210">
        <f t="shared" si="1325"/>
        <v>0</v>
      </c>
      <c r="AW447" s="210">
        <f t="shared" si="1326"/>
        <v>0</v>
      </c>
      <c r="AX447" s="210">
        <f t="shared" si="1327"/>
        <v>0</v>
      </c>
      <c r="AY447" s="221">
        <f t="shared" si="1328"/>
        <v>31015041.280000001</v>
      </c>
      <c r="AZ447" s="210">
        <f t="shared" si="1329"/>
        <v>23177667.43</v>
      </c>
      <c r="BA447" s="212">
        <f t="shared" si="1330"/>
        <v>20945065.66</v>
      </c>
      <c r="BB447" s="26"/>
      <c r="BD447" s="27"/>
      <c r="BE447" s="131"/>
      <c r="BF447" s="232" t="s">
        <v>514</v>
      </c>
      <c r="BG447" s="232"/>
      <c r="BH447" s="235">
        <f t="shared" ref="BH447:BH501" si="1362">+BZ15</f>
        <v>0</v>
      </c>
      <c r="BI447" s="235">
        <f t="shared" ref="BI447:BI501" si="1363">+CA15</f>
        <v>0</v>
      </c>
      <c r="BJ447" s="235">
        <f t="shared" ref="BJ447:BJ501" si="1364">+CB15</f>
        <v>0</v>
      </c>
      <c r="BK447" s="235">
        <f t="shared" ref="BK447:BK501" si="1365">+BZ87</f>
        <v>0</v>
      </c>
      <c r="BL447" s="235">
        <f t="shared" ref="BL447:BL501" si="1366">+CA87</f>
        <v>0</v>
      </c>
      <c r="BM447" s="235">
        <f t="shared" ref="BM447:BM501" si="1367">+CB87</f>
        <v>0</v>
      </c>
      <c r="BN447" s="210">
        <f t="shared" ref="BN447:BN501" si="1368">+BZ159</f>
        <v>0</v>
      </c>
      <c r="BO447" s="210">
        <f t="shared" ref="BO447:BO501" si="1369">+CA159</f>
        <v>0</v>
      </c>
      <c r="BP447" s="210">
        <f t="shared" ref="BP447:BP501" si="1370">+CB159</f>
        <v>0</v>
      </c>
      <c r="BQ447" s="210">
        <f t="shared" ref="BQ447:BQ501" si="1371">+BZ231</f>
        <v>0</v>
      </c>
      <c r="BR447" s="210">
        <f t="shared" ref="BR447:BR501" si="1372">+CA231</f>
        <v>0</v>
      </c>
      <c r="BS447" s="210">
        <f t="shared" ref="BS447:BS501" si="1373">+CB231</f>
        <v>0</v>
      </c>
      <c r="BT447" s="210">
        <f t="shared" ref="BT447:BT501" si="1374">+BZ303</f>
        <v>0</v>
      </c>
      <c r="BU447" s="210">
        <f t="shared" ref="BU447:BU501" si="1375">+CA303</f>
        <v>0</v>
      </c>
      <c r="BV447" s="210">
        <f t="shared" ref="BV447:BV501" si="1376">+CB303</f>
        <v>0</v>
      </c>
      <c r="BW447" s="210">
        <f t="shared" ref="BW447:BW501" si="1377">+BZ375</f>
        <v>0</v>
      </c>
      <c r="BX447" s="210">
        <f t="shared" ref="BX447:BX501" si="1378">+CA375</f>
        <v>0</v>
      </c>
      <c r="BY447" s="210">
        <f t="shared" ref="BY447:BY501" si="1379">+CB375</f>
        <v>0</v>
      </c>
      <c r="BZ447" s="221">
        <f t="shared" si="1349"/>
        <v>0</v>
      </c>
      <c r="CA447" s="210">
        <f t="shared" si="1350"/>
        <v>0</v>
      </c>
      <c r="CB447" s="212">
        <f t="shared" si="1351"/>
        <v>0</v>
      </c>
      <c r="CC447" s="26"/>
      <c r="CE447" s="33"/>
      <c r="CF447" s="126" t="s">
        <v>61</v>
      </c>
      <c r="CG447" s="319" t="s">
        <v>12</v>
      </c>
      <c r="CH447" s="319"/>
      <c r="CI447" s="54">
        <f t="shared" si="1352"/>
        <v>0</v>
      </c>
      <c r="CJ447" s="54">
        <f t="shared" si="1352"/>
        <v>0</v>
      </c>
      <c r="CK447" s="54">
        <f t="shared" si="1352"/>
        <v>0</v>
      </c>
      <c r="CL447" s="143" t="s">
        <v>76</v>
      </c>
      <c r="CM447" s="319" t="s">
        <v>13</v>
      </c>
      <c r="CN447" s="319"/>
      <c r="CO447" s="54">
        <f t="shared" si="1353"/>
        <v>3781855.5599999996</v>
      </c>
      <c r="CP447" s="54">
        <f t="shared" si="1353"/>
        <v>4949884.2700000005</v>
      </c>
      <c r="CQ447" s="54">
        <f t="shared" si="1353"/>
        <v>5669340.1599999992</v>
      </c>
      <c r="CR447" s="51"/>
      <c r="CS447" s="26"/>
      <c r="CT447" s="1"/>
      <c r="CU447" s="27"/>
      <c r="CV447" s="130" t="s">
        <v>159</v>
      </c>
      <c r="CW447" s="319" t="s">
        <v>108</v>
      </c>
      <c r="CX447" s="319"/>
      <c r="CY447" s="54">
        <f t="shared" si="1354"/>
        <v>22951667.560000002</v>
      </c>
      <c r="CZ447" s="54">
        <f t="shared" si="1354"/>
        <v>20714179.309999999</v>
      </c>
      <c r="DA447" s="54">
        <f t="shared" si="1354"/>
        <v>18712888.149999999</v>
      </c>
      <c r="DB447" s="143" t="s">
        <v>175</v>
      </c>
      <c r="DC447" s="319" t="s">
        <v>109</v>
      </c>
      <c r="DD447" s="319"/>
      <c r="DE447" s="54">
        <f t="shared" si="1355"/>
        <v>0</v>
      </c>
      <c r="DF447" s="54">
        <f t="shared" si="1355"/>
        <v>0</v>
      </c>
      <c r="DG447" s="54">
        <f t="shared" si="1355"/>
        <v>0</v>
      </c>
      <c r="DH447" s="42"/>
      <c r="DI447" s="77"/>
      <c r="DJ447" s="1"/>
      <c r="DK447" s="27"/>
      <c r="DL447" s="130" t="s">
        <v>159</v>
      </c>
      <c r="DM447" s="319" t="s">
        <v>108</v>
      </c>
      <c r="DN447" s="319"/>
      <c r="DO447" s="54">
        <f t="shared" si="1293"/>
        <v>0</v>
      </c>
      <c r="DP447" s="54">
        <f t="shared" si="1294"/>
        <v>2237488.2500000037</v>
      </c>
      <c r="DQ447" s="54">
        <f t="shared" si="1295"/>
        <v>0</v>
      </c>
      <c r="DR447" s="54">
        <f t="shared" si="1296"/>
        <v>2001291.1600000001</v>
      </c>
      <c r="DS447" s="143" t="s">
        <v>175</v>
      </c>
      <c r="DT447" s="319" t="s">
        <v>109</v>
      </c>
      <c r="DU447" s="319"/>
      <c r="DV447" s="54">
        <f t="shared" si="1297"/>
        <v>0</v>
      </c>
      <c r="DW447" s="54">
        <f t="shared" si="1298"/>
        <v>0</v>
      </c>
      <c r="DX447" s="54">
        <f t="shared" si="1299"/>
        <v>0</v>
      </c>
      <c r="DY447" s="54">
        <f t="shared" si="1300"/>
        <v>0</v>
      </c>
      <c r="DZ447" s="42"/>
      <c r="EA447" s="77"/>
      <c r="EB447" s="1"/>
      <c r="EC447" s="27"/>
      <c r="ED447" s="157"/>
      <c r="EE447" s="279" t="s">
        <v>198</v>
      </c>
      <c r="EF447" s="279"/>
      <c r="EG447" s="50">
        <f>SUM(EG448:EG458)</f>
        <v>53302548.659999996</v>
      </c>
      <c r="EH447" s="50">
        <f t="shared" ref="EH447" si="1380">SUM(EH448:EH458)</f>
        <v>47093035.920000002</v>
      </c>
      <c r="EI447" s="160"/>
      <c r="EJ447" s="279" t="s">
        <v>198</v>
      </c>
      <c r="EK447" s="279"/>
      <c r="EL447" s="50">
        <f>SUM(EL448:EL450)</f>
        <v>0</v>
      </c>
      <c r="EM447" s="50">
        <f t="shared" ref="EM447" si="1381">SUM(EM448:EM450)</f>
        <v>0</v>
      </c>
      <c r="EN447" s="42"/>
      <c r="EO447" s="26"/>
      <c r="EP447" s="1"/>
      <c r="EQ447" s="27"/>
      <c r="ER447" s="157"/>
      <c r="ES447" s="279" t="s">
        <v>198</v>
      </c>
      <c r="ET447" s="279"/>
      <c r="EU447" s="50">
        <f>SUM(EU448:EU458)</f>
        <v>0</v>
      </c>
      <c r="EV447" s="50">
        <f t="shared" ref="EV447" si="1382">SUM(EV448:EV458)</f>
        <v>0</v>
      </c>
      <c r="EW447" s="160"/>
      <c r="EX447" s="279" t="s">
        <v>198</v>
      </c>
      <c r="EY447" s="279"/>
      <c r="EZ447" s="50">
        <f>SUM(EZ448:EZ450)</f>
        <v>0</v>
      </c>
      <c r="FA447" s="50">
        <f t="shared" ref="FA447" si="1383">SUM(FA448:FA450)</f>
        <v>0</v>
      </c>
      <c r="FB447" s="42"/>
      <c r="FC447" s="26"/>
      <c r="FD447" s="26"/>
      <c r="FE447" s="1"/>
      <c r="FF447" s="27"/>
      <c r="FG447" s="165"/>
      <c r="FH447" s="196"/>
      <c r="FI447" s="56"/>
      <c r="FJ447" s="177"/>
      <c r="FK447" s="177"/>
      <c r="FL447" s="177"/>
      <c r="FM447" s="62"/>
      <c r="FN447" s="62"/>
      <c r="FO447" s="58"/>
      <c r="FP447" s="26"/>
      <c r="FQ447" s="1"/>
      <c r="FR447" s="1"/>
    </row>
    <row r="448" spans="2:174" ht="13.9" customHeight="1" x14ac:dyDescent="0.2">
      <c r="B448" s="33"/>
      <c r="C448" s="126">
        <v>4110</v>
      </c>
      <c r="D448" s="234" t="s">
        <v>10</v>
      </c>
      <c r="E448" s="234"/>
      <c r="F448" s="215">
        <f t="shared" ref="F448:H448" si="1384">+X16</f>
        <v>0</v>
      </c>
      <c r="G448" s="215">
        <f t="shared" si="1384"/>
        <v>0</v>
      </c>
      <c r="H448" s="215">
        <f t="shared" si="1384"/>
        <v>0</v>
      </c>
      <c r="I448" s="215">
        <f t="shared" ref="I448:K448" si="1385">+X88</f>
        <v>0</v>
      </c>
      <c r="J448" s="215">
        <f t="shared" si="1385"/>
        <v>0</v>
      </c>
      <c r="K448" s="215">
        <f t="shared" si="1385"/>
        <v>0</v>
      </c>
      <c r="L448" s="215">
        <f t="shared" ref="L448:N448" si="1386">+X160</f>
        <v>0</v>
      </c>
      <c r="M448" s="215">
        <f t="shared" si="1386"/>
        <v>0</v>
      </c>
      <c r="N448" s="215">
        <f t="shared" si="1386"/>
        <v>0</v>
      </c>
      <c r="O448" s="215">
        <f t="shared" ref="O448:Q448" si="1387">+X232</f>
        <v>0</v>
      </c>
      <c r="P448" s="215">
        <f t="shared" si="1387"/>
        <v>0</v>
      </c>
      <c r="Q448" s="215">
        <f t="shared" si="1387"/>
        <v>0</v>
      </c>
      <c r="R448" s="215">
        <f t="shared" ref="R448:T448" si="1388">+X304</f>
        <v>0</v>
      </c>
      <c r="S448" s="215">
        <f t="shared" si="1388"/>
        <v>0</v>
      </c>
      <c r="T448" s="215">
        <f t="shared" si="1388"/>
        <v>0</v>
      </c>
      <c r="U448" s="215">
        <f t="shared" ref="U448:W448" si="1389">+X376</f>
        <v>0</v>
      </c>
      <c r="V448" s="215">
        <f t="shared" si="1389"/>
        <v>0</v>
      </c>
      <c r="W448" s="215">
        <f t="shared" si="1389"/>
        <v>0</v>
      </c>
      <c r="X448" s="216">
        <f t="shared" si="1307"/>
        <v>0</v>
      </c>
      <c r="Y448" s="224">
        <f t="shared" si="1308"/>
        <v>0</v>
      </c>
      <c r="Z448" s="226">
        <f t="shared" si="1309"/>
        <v>0</v>
      </c>
      <c r="AA448" s="26"/>
      <c r="AC448" s="27"/>
      <c r="AD448" s="130">
        <v>1110</v>
      </c>
      <c r="AE448" s="223" t="s">
        <v>471</v>
      </c>
      <c r="AF448" s="223"/>
      <c r="AG448" s="215">
        <f t="shared" si="1310"/>
        <v>7305396.3200000003</v>
      </c>
      <c r="AH448" s="215">
        <f t="shared" si="1311"/>
        <v>2188080.34</v>
      </c>
      <c r="AI448" s="215">
        <f t="shared" si="1312"/>
        <v>1666869.73</v>
      </c>
      <c r="AJ448" s="215">
        <f t="shared" si="1313"/>
        <v>0</v>
      </c>
      <c r="AK448" s="215">
        <f t="shared" si="1314"/>
        <v>0</v>
      </c>
      <c r="AL448" s="215">
        <f t="shared" si="1315"/>
        <v>0</v>
      </c>
      <c r="AM448" s="215">
        <f t="shared" si="1316"/>
        <v>0</v>
      </c>
      <c r="AN448" s="215">
        <f t="shared" si="1317"/>
        <v>0</v>
      </c>
      <c r="AO448" s="215">
        <f t="shared" si="1318"/>
        <v>0</v>
      </c>
      <c r="AP448" s="215">
        <f t="shared" si="1319"/>
        <v>0</v>
      </c>
      <c r="AQ448" s="215">
        <f t="shared" si="1320"/>
        <v>0</v>
      </c>
      <c r="AR448" s="215">
        <f t="shared" si="1321"/>
        <v>0</v>
      </c>
      <c r="AS448" s="215">
        <f t="shared" si="1322"/>
        <v>0</v>
      </c>
      <c r="AT448" s="215">
        <f t="shared" si="1323"/>
        <v>0</v>
      </c>
      <c r="AU448" s="215">
        <f t="shared" si="1324"/>
        <v>0</v>
      </c>
      <c r="AV448" s="215">
        <f t="shared" si="1325"/>
        <v>0</v>
      </c>
      <c r="AW448" s="215">
        <f t="shared" si="1326"/>
        <v>0</v>
      </c>
      <c r="AX448" s="215">
        <f t="shared" si="1327"/>
        <v>0</v>
      </c>
      <c r="AY448" s="216">
        <f t="shared" si="1328"/>
        <v>7305396.3200000003</v>
      </c>
      <c r="AZ448" s="224">
        <f t="shared" si="1329"/>
        <v>2188080.34</v>
      </c>
      <c r="BA448" s="226">
        <f t="shared" si="1330"/>
        <v>1666869.73</v>
      </c>
      <c r="BB448" s="26"/>
      <c r="BD448" s="27"/>
      <c r="BE448" s="130">
        <v>4110</v>
      </c>
      <c r="BF448" s="223" t="s">
        <v>10</v>
      </c>
      <c r="BG448" s="223"/>
      <c r="BH448" s="215">
        <f t="shared" si="1362"/>
        <v>0</v>
      </c>
      <c r="BI448" s="215">
        <f t="shared" si="1363"/>
        <v>0</v>
      </c>
      <c r="BJ448" s="215">
        <f t="shared" si="1364"/>
        <v>0</v>
      </c>
      <c r="BK448" s="215">
        <f t="shared" si="1365"/>
        <v>0</v>
      </c>
      <c r="BL448" s="215">
        <f t="shared" si="1366"/>
        <v>0</v>
      </c>
      <c r="BM448" s="215">
        <f t="shared" si="1367"/>
        <v>0</v>
      </c>
      <c r="BN448" s="215">
        <f t="shared" si="1368"/>
        <v>0</v>
      </c>
      <c r="BO448" s="215">
        <f t="shared" si="1369"/>
        <v>0</v>
      </c>
      <c r="BP448" s="215">
        <f t="shared" si="1370"/>
        <v>0</v>
      </c>
      <c r="BQ448" s="215">
        <f t="shared" si="1371"/>
        <v>0</v>
      </c>
      <c r="BR448" s="215">
        <f t="shared" si="1372"/>
        <v>0</v>
      </c>
      <c r="BS448" s="215">
        <f t="shared" si="1373"/>
        <v>0</v>
      </c>
      <c r="BT448" s="215">
        <f t="shared" si="1374"/>
        <v>0</v>
      </c>
      <c r="BU448" s="215">
        <f t="shared" si="1375"/>
        <v>0</v>
      </c>
      <c r="BV448" s="215">
        <f t="shared" si="1376"/>
        <v>0</v>
      </c>
      <c r="BW448" s="215">
        <f t="shared" si="1377"/>
        <v>0</v>
      </c>
      <c r="BX448" s="215">
        <f t="shared" si="1378"/>
        <v>0</v>
      </c>
      <c r="BY448" s="215">
        <f t="shared" si="1379"/>
        <v>0</v>
      </c>
      <c r="BZ448" s="216">
        <f t="shared" si="1349"/>
        <v>0</v>
      </c>
      <c r="CA448" s="224">
        <f t="shared" si="1350"/>
        <v>0</v>
      </c>
      <c r="CB448" s="226">
        <f t="shared" si="1351"/>
        <v>0</v>
      </c>
      <c r="CC448" s="26"/>
      <c r="CE448" s="33"/>
      <c r="CF448" s="126" t="s">
        <v>62</v>
      </c>
      <c r="CG448" s="319" t="s">
        <v>14</v>
      </c>
      <c r="CH448" s="319"/>
      <c r="CI448" s="54">
        <f t="shared" si="1352"/>
        <v>0</v>
      </c>
      <c r="CJ448" s="54">
        <f t="shared" si="1352"/>
        <v>0</v>
      </c>
      <c r="CK448" s="54">
        <f t="shared" si="1352"/>
        <v>0</v>
      </c>
      <c r="CL448" s="143" t="s">
        <v>77</v>
      </c>
      <c r="CM448" s="319" t="s">
        <v>15</v>
      </c>
      <c r="CN448" s="319"/>
      <c r="CO448" s="54">
        <f t="shared" si="1353"/>
        <v>11760259.59</v>
      </c>
      <c r="CP448" s="54">
        <f t="shared" si="1353"/>
        <v>11027423.15</v>
      </c>
      <c r="CQ448" s="54">
        <f t="shared" si="1353"/>
        <v>13093739.34</v>
      </c>
      <c r="CR448" s="51"/>
      <c r="CS448" s="26"/>
      <c r="CT448" s="1"/>
      <c r="CU448" s="27"/>
      <c r="CV448" s="130" t="s">
        <v>160</v>
      </c>
      <c r="CW448" s="319" t="s">
        <v>110</v>
      </c>
      <c r="CX448" s="319"/>
      <c r="CY448" s="54">
        <f t="shared" si="1354"/>
        <v>482569.62</v>
      </c>
      <c r="CZ448" s="54">
        <f t="shared" si="1354"/>
        <v>0</v>
      </c>
      <c r="DA448" s="54">
        <f t="shared" si="1354"/>
        <v>289900</v>
      </c>
      <c r="DB448" s="143" t="s">
        <v>176</v>
      </c>
      <c r="DC448" s="319" t="s">
        <v>111</v>
      </c>
      <c r="DD448" s="319"/>
      <c r="DE448" s="54">
        <f t="shared" si="1355"/>
        <v>0</v>
      </c>
      <c r="DF448" s="54">
        <f t="shared" si="1355"/>
        <v>0</v>
      </c>
      <c r="DG448" s="54">
        <f t="shared" si="1355"/>
        <v>0</v>
      </c>
      <c r="DH448" s="42"/>
      <c r="DI448" s="77"/>
      <c r="DJ448" s="1"/>
      <c r="DK448" s="27"/>
      <c r="DL448" s="130" t="s">
        <v>160</v>
      </c>
      <c r="DM448" s="319" t="s">
        <v>110</v>
      </c>
      <c r="DN448" s="319"/>
      <c r="DO448" s="54">
        <f t="shared" si="1293"/>
        <v>0</v>
      </c>
      <c r="DP448" s="54">
        <f t="shared" si="1294"/>
        <v>482569.62</v>
      </c>
      <c r="DQ448" s="54">
        <f t="shared" si="1295"/>
        <v>289900</v>
      </c>
      <c r="DR448" s="54">
        <f t="shared" si="1296"/>
        <v>0</v>
      </c>
      <c r="DS448" s="143" t="s">
        <v>176</v>
      </c>
      <c r="DT448" s="319" t="s">
        <v>111</v>
      </c>
      <c r="DU448" s="319"/>
      <c r="DV448" s="54">
        <f t="shared" si="1297"/>
        <v>0</v>
      </c>
      <c r="DW448" s="54">
        <f t="shared" si="1298"/>
        <v>0</v>
      </c>
      <c r="DX448" s="54">
        <f t="shared" si="1299"/>
        <v>0</v>
      </c>
      <c r="DY448" s="54">
        <f t="shared" si="1300"/>
        <v>0</v>
      </c>
      <c r="DZ448" s="42"/>
      <c r="EA448" s="77"/>
      <c r="EB448" s="1"/>
      <c r="EC448" s="27"/>
      <c r="ED448" s="126" t="s">
        <v>60</v>
      </c>
      <c r="EE448" s="1"/>
      <c r="EF448" s="4" t="s">
        <v>10</v>
      </c>
      <c r="EG448" s="54">
        <f>+CI446</f>
        <v>0</v>
      </c>
      <c r="EH448" s="54">
        <f t="shared" ref="EH448:EH455" si="1390">+CJ446</f>
        <v>0</v>
      </c>
      <c r="EI448" s="160"/>
      <c r="EJ448" s="200"/>
      <c r="EK448" s="9" t="s">
        <v>129</v>
      </c>
      <c r="EL448" s="54">
        <v>0</v>
      </c>
      <c r="EM448" s="54">
        <v>0</v>
      </c>
      <c r="EN448" s="42"/>
      <c r="EO448" s="26"/>
      <c r="EP448" s="1"/>
      <c r="EQ448" s="27"/>
      <c r="ER448" s="126" t="s">
        <v>60</v>
      </c>
      <c r="ES448" s="1"/>
      <c r="ET448" s="4" t="s">
        <v>10</v>
      </c>
      <c r="EU448" s="54">
        <f t="shared" ref="EU448:EU458" si="1391">+BZ448</f>
        <v>0</v>
      </c>
      <c r="EV448" s="54">
        <f t="shared" ref="EV448:EV458" si="1392">+CA448</f>
        <v>0</v>
      </c>
      <c r="EW448" s="160"/>
      <c r="EX448" s="200"/>
      <c r="EY448" s="9" t="s">
        <v>129</v>
      </c>
      <c r="EZ448" s="54">
        <f t="shared" ref="EZ448:FA450" si="1393">+BZ479</f>
        <v>0</v>
      </c>
      <c r="FA448" s="54">
        <f t="shared" si="1393"/>
        <v>0</v>
      </c>
      <c r="FB448" s="42"/>
      <c r="FC448" s="26"/>
      <c r="FD448" s="26"/>
      <c r="FE448" s="1"/>
      <c r="FF448" s="27"/>
      <c r="FG448" s="165"/>
      <c r="FH448" s="322" t="s">
        <v>233</v>
      </c>
      <c r="FI448" s="322"/>
      <c r="FJ448" s="178">
        <f>SUM(FJ449:FJ451)</f>
        <v>43709422.280000001</v>
      </c>
      <c r="FK448" s="178"/>
      <c r="FL448" s="178"/>
      <c r="FM448" s="67">
        <f>SUM(FM449:FM451)</f>
        <v>0</v>
      </c>
      <c r="FN448" s="67">
        <f>SUM(FJ448:FM448)</f>
        <v>43709422.280000001</v>
      </c>
      <c r="FO448" s="58"/>
      <c r="FP448" s="26"/>
      <c r="FQ448" s="1"/>
      <c r="FR448" s="1"/>
    </row>
    <row r="449" spans="2:174" ht="13.9" customHeight="1" x14ac:dyDescent="0.2">
      <c r="B449" s="33"/>
      <c r="C449" s="126">
        <v>4120</v>
      </c>
      <c r="D449" s="234" t="s">
        <v>426</v>
      </c>
      <c r="E449" s="234"/>
      <c r="F449" s="215">
        <f t="shared" ref="F449:H449" si="1394">+X17</f>
        <v>0</v>
      </c>
      <c r="G449" s="215">
        <f t="shared" si="1394"/>
        <v>0</v>
      </c>
      <c r="H449" s="215">
        <f t="shared" si="1394"/>
        <v>0</v>
      </c>
      <c r="I449" s="215">
        <f t="shared" ref="I449:K449" si="1395">+X89</f>
        <v>0</v>
      </c>
      <c r="J449" s="215">
        <f t="shared" si="1395"/>
        <v>0</v>
      </c>
      <c r="K449" s="215">
        <f t="shared" si="1395"/>
        <v>0</v>
      </c>
      <c r="L449" s="215">
        <f t="shared" ref="L449:N449" si="1396">+X161</f>
        <v>0</v>
      </c>
      <c r="M449" s="215">
        <f t="shared" si="1396"/>
        <v>0</v>
      </c>
      <c r="N449" s="215">
        <f t="shared" si="1396"/>
        <v>0</v>
      </c>
      <c r="O449" s="215">
        <f t="shared" ref="O449:Q449" si="1397">+X233</f>
        <v>0</v>
      </c>
      <c r="P449" s="215">
        <f t="shared" si="1397"/>
        <v>0</v>
      </c>
      <c r="Q449" s="215">
        <f t="shared" si="1397"/>
        <v>0</v>
      </c>
      <c r="R449" s="215">
        <f t="shared" ref="R449:T449" si="1398">+X305</f>
        <v>0</v>
      </c>
      <c r="S449" s="215">
        <f t="shared" si="1398"/>
        <v>0</v>
      </c>
      <c r="T449" s="215">
        <f t="shared" si="1398"/>
        <v>0</v>
      </c>
      <c r="U449" s="215">
        <f t="shared" ref="U449:W449" si="1399">+X377</f>
        <v>0</v>
      </c>
      <c r="V449" s="215">
        <f t="shared" si="1399"/>
        <v>0</v>
      </c>
      <c r="W449" s="215">
        <f t="shared" si="1399"/>
        <v>0</v>
      </c>
      <c r="X449" s="216">
        <f t="shared" si="1307"/>
        <v>0</v>
      </c>
      <c r="Y449" s="224">
        <f t="shared" si="1308"/>
        <v>0</v>
      </c>
      <c r="Z449" s="226">
        <f t="shared" si="1309"/>
        <v>0</v>
      </c>
      <c r="AA449" s="26"/>
      <c r="AC449" s="27"/>
      <c r="AD449" s="130">
        <v>1120</v>
      </c>
      <c r="AE449" s="223" t="s">
        <v>472</v>
      </c>
      <c r="AF449" s="223"/>
      <c r="AG449" s="215">
        <f t="shared" si="1310"/>
        <v>22951667.560000002</v>
      </c>
      <c r="AH449" s="215">
        <f t="shared" si="1311"/>
        <v>20714179.309999999</v>
      </c>
      <c r="AI449" s="215">
        <f t="shared" si="1312"/>
        <v>18712888.149999999</v>
      </c>
      <c r="AJ449" s="215">
        <f t="shared" si="1313"/>
        <v>0</v>
      </c>
      <c r="AK449" s="215">
        <f t="shared" si="1314"/>
        <v>0</v>
      </c>
      <c r="AL449" s="215">
        <f t="shared" si="1315"/>
        <v>0</v>
      </c>
      <c r="AM449" s="215">
        <f t="shared" si="1316"/>
        <v>0</v>
      </c>
      <c r="AN449" s="215">
        <f t="shared" si="1317"/>
        <v>0</v>
      </c>
      <c r="AO449" s="215">
        <f t="shared" si="1318"/>
        <v>0</v>
      </c>
      <c r="AP449" s="215">
        <f t="shared" si="1319"/>
        <v>0</v>
      </c>
      <c r="AQ449" s="215">
        <f t="shared" si="1320"/>
        <v>0</v>
      </c>
      <c r="AR449" s="215">
        <f t="shared" si="1321"/>
        <v>0</v>
      </c>
      <c r="AS449" s="215">
        <f t="shared" si="1322"/>
        <v>0</v>
      </c>
      <c r="AT449" s="215">
        <f t="shared" si="1323"/>
        <v>0</v>
      </c>
      <c r="AU449" s="215">
        <f t="shared" si="1324"/>
        <v>0</v>
      </c>
      <c r="AV449" s="215">
        <f t="shared" si="1325"/>
        <v>0</v>
      </c>
      <c r="AW449" s="215">
        <f t="shared" si="1326"/>
        <v>0</v>
      </c>
      <c r="AX449" s="215">
        <f t="shared" si="1327"/>
        <v>0</v>
      </c>
      <c r="AY449" s="216">
        <f t="shared" si="1328"/>
        <v>22951667.560000002</v>
      </c>
      <c r="AZ449" s="224">
        <f t="shared" si="1329"/>
        <v>20714179.309999999</v>
      </c>
      <c r="BA449" s="226">
        <f t="shared" si="1330"/>
        <v>18712888.149999999</v>
      </c>
      <c r="BB449" s="26"/>
      <c r="BD449" s="27"/>
      <c r="BE449" s="130">
        <v>4120</v>
      </c>
      <c r="BF449" s="223" t="s">
        <v>203</v>
      </c>
      <c r="BG449" s="223"/>
      <c r="BH449" s="215">
        <f t="shared" si="1362"/>
        <v>0</v>
      </c>
      <c r="BI449" s="215">
        <f t="shared" si="1363"/>
        <v>0</v>
      </c>
      <c r="BJ449" s="215">
        <f t="shared" si="1364"/>
        <v>0</v>
      </c>
      <c r="BK449" s="215">
        <f t="shared" si="1365"/>
        <v>0</v>
      </c>
      <c r="BL449" s="215">
        <f t="shared" si="1366"/>
        <v>0</v>
      </c>
      <c r="BM449" s="215">
        <f t="shared" si="1367"/>
        <v>0</v>
      </c>
      <c r="BN449" s="215">
        <f t="shared" si="1368"/>
        <v>0</v>
      </c>
      <c r="BO449" s="215">
        <f t="shared" si="1369"/>
        <v>0</v>
      </c>
      <c r="BP449" s="215">
        <f t="shared" si="1370"/>
        <v>0</v>
      </c>
      <c r="BQ449" s="215">
        <f t="shared" si="1371"/>
        <v>0</v>
      </c>
      <c r="BR449" s="215">
        <f t="shared" si="1372"/>
        <v>0</v>
      </c>
      <c r="BS449" s="215">
        <f t="shared" si="1373"/>
        <v>0</v>
      </c>
      <c r="BT449" s="215">
        <f t="shared" si="1374"/>
        <v>0</v>
      </c>
      <c r="BU449" s="215">
        <f t="shared" si="1375"/>
        <v>0</v>
      </c>
      <c r="BV449" s="215">
        <f t="shared" si="1376"/>
        <v>0</v>
      </c>
      <c r="BW449" s="215">
        <f t="shared" si="1377"/>
        <v>0</v>
      </c>
      <c r="BX449" s="215">
        <f t="shared" si="1378"/>
        <v>0</v>
      </c>
      <c r="BY449" s="215">
        <f t="shared" si="1379"/>
        <v>0</v>
      </c>
      <c r="BZ449" s="216">
        <f t="shared" si="1349"/>
        <v>0</v>
      </c>
      <c r="CA449" s="224">
        <f t="shared" si="1350"/>
        <v>0</v>
      </c>
      <c r="CB449" s="226">
        <f t="shared" si="1351"/>
        <v>0</v>
      </c>
      <c r="CC449" s="26"/>
      <c r="CE449" s="33"/>
      <c r="CF449" s="126" t="s">
        <v>63</v>
      </c>
      <c r="CG449" s="319" t="s">
        <v>16</v>
      </c>
      <c r="CH449" s="319"/>
      <c r="CI449" s="54">
        <f t="shared" si="1352"/>
        <v>0</v>
      </c>
      <c r="CJ449" s="54">
        <f t="shared" si="1352"/>
        <v>0</v>
      </c>
      <c r="CK449" s="54">
        <f t="shared" si="1352"/>
        <v>0</v>
      </c>
      <c r="CL449" s="143"/>
      <c r="CM449" s="195"/>
      <c r="CN449" s="200"/>
      <c r="CO449" s="66"/>
      <c r="CP449" s="66"/>
      <c r="CQ449" s="66"/>
      <c r="CR449" s="51"/>
      <c r="CS449" s="26"/>
      <c r="CT449" s="1"/>
      <c r="CU449" s="27"/>
      <c r="CV449" s="130" t="s">
        <v>161</v>
      </c>
      <c r="CW449" s="319" t="s">
        <v>112</v>
      </c>
      <c r="CX449" s="319"/>
      <c r="CY449" s="54">
        <f t="shared" si="1354"/>
        <v>0</v>
      </c>
      <c r="CZ449" s="54">
        <f t="shared" si="1354"/>
        <v>0</v>
      </c>
      <c r="DA449" s="54">
        <f t="shared" si="1354"/>
        <v>0</v>
      </c>
      <c r="DB449" s="143" t="s">
        <v>177</v>
      </c>
      <c r="DC449" s="319" t="s">
        <v>113</v>
      </c>
      <c r="DD449" s="319"/>
      <c r="DE449" s="54">
        <f t="shared" si="1355"/>
        <v>0</v>
      </c>
      <c r="DF449" s="54">
        <f t="shared" si="1355"/>
        <v>0</v>
      </c>
      <c r="DG449" s="54">
        <f t="shared" si="1355"/>
        <v>0</v>
      </c>
      <c r="DH449" s="42"/>
      <c r="DI449" s="77"/>
      <c r="DJ449" s="1"/>
      <c r="DK449" s="27"/>
      <c r="DL449" s="130" t="s">
        <v>161</v>
      </c>
      <c r="DM449" s="319" t="s">
        <v>112</v>
      </c>
      <c r="DN449" s="319"/>
      <c r="DO449" s="54">
        <f t="shared" si="1293"/>
        <v>0</v>
      </c>
      <c r="DP449" s="54">
        <f t="shared" si="1294"/>
        <v>0</v>
      </c>
      <c r="DQ449" s="54">
        <f t="shared" si="1295"/>
        <v>0</v>
      </c>
      <c r="DR449" s="54">
        <f t="shared" si="1296"/>
        <v>0</v>
      </c>
      <c r="DS449" s="143" t="s">
        <v>177</v>
      </c>
      <c r="DT449" s="319" t="s">
        <v>113</v>
      </c>
      <c r="DU449" s="319"/>
      <c r="DV449" s="54">
        <f t="shared" si="1297"/>
        <v>0</v>
      </c>
      <c r="DW449" s="54">
        <f t="shared" si="1298"/>
        <v>0</v>
      </c>
      <c r="DX449" s="54">
        <f t="shared" si="1299"/>
        <v>0</v>
      </c>
      <c r="DY449" s="54">
        <f t="shared" si="1300"/>
        <v>0</v>
      </c>
      <c r="DZ449" s="42"/>
      <c r="EA449" s="77"/>
      <c r="EB449" s="1"/>
      <c r="EC449" s="27"/>
      <c r="ED449" s="126" t="s">
        <v>61</v>
      </c>
      <c r="EE449" s="1"/>
      <c r="EF449" s="4" t="s">
        <v>203</v>
      </c>
      <c r="EG449" s="54">
        <f t="shared" ref="EG449:EG455" si="1400">+CI447</f>
        <v>0</v>
      </c>
      <c r="EH449" s="54">
        <f t="shared" si="1390"/>
        <v>0</v>
      </c>
      <c r="EI449" s="160"/>
      <c r="EJ449" s="200"/>
      <c r="EK449" s="9" t="s">
        <v>131</v>
      </c>
      <c r="EL449" s="54">
        <v>0</v>
      </c>
      <c r="EM449" s="54">
        <v>0</v>
      </c>
      <c r="EN449" s="42"/>
      <c r="EO449" s="26"/>
      <c r="EP449" s="1"/>
      <c r="EQ449" s="27"/>
      <c r="ER449" s="126" t="s">
        <v>61</v>
      </c>
      <c r="ES449" s="1"/>
      <c r="ET449" s="4" t="s">
        <v>203</v>
      </c>
      <c r="EU449" s="54">
        <f t="shared" si="1391"/>
        <v>0</v>
      </c>
      <c r="EV449" s="54">
        <f t="shared" si="1392"/>
        <v>0</v>
      </c>
      <c r="EW449" s="160"/>
      <c r="EX449" s="200"/>
      <c r="EY449" s="9" t="s">
        <v>131</v>
      </c>
      <c r="EZ449" s="54">
        <f t="shared" si="1393"/>
        <v>0</v>
      </c>
      <c r="FA449" s="54">
        <f t="shared" si="1393"/>
        <v>0</v>
      </c>
      <c r="FB449" s="42"/>
      <c r="FC449" s="26"/>
      <c r="FD449" s="26"/>
      <c r="FE449" s="1"/>
      <c r="FF449" s="27"/>
      <c r="FG449" s="130" t="s">
        <v>188</v>
      </c>
      <c r="FH449" s="319" t="s">
        <v>220</v>
      </c>
      <c r="FI449" s="319"/>
      <c r="FJ449" s="173">
        <f>+DF469</f>
        <v>39755709.850000001</v>
      </c>
      <c r="FK449" s="179"/>
      <c r="FL449" s="179"/>
      <c r="FM449" s="68">
        <v>0</v>
      </c>
      <c r="FN449" s="62">
        <f t="shared" ref="FN449:FN451" si="1401">SUM(FJ449:FM449)</f>
        <v>39755709.850000001</v>
      </c>
      <c r="FO449" s="58"/>
      <c r="FP449" s="26"/>
      <c r="FQ449" s="1"/>
      <c r="FR449" s="1"/>
    </row>
    <row r="450" spans="2:174" ht="13.9" customHeight="1" x14ac:dyDescent="0.2">
      <c r="B450" s="33"/>
      <c r="C450" s="126">
        <v>4130</v>
      </c>
      <c r="D450" s="234" t="s">
        <v>204</v>
      </c>
      <c r="E450" s="234"/>
      <c r="F450" s="215">
        <f t="shared" ref="F450:H450" si="1402">+X18</f>
        <v>0</v>
      </c>
      <c r="G450" s="215">
        <f t="shared" si="1402"/>
        <v>0</v>
      </c>
      <c r="H450" s="215">
        <f t="shared" si="1402"/>
        <v>0</v>
      </c>
      <c r="I450" s="215">
        <f t="shared" ref="I450:K450" si="1403">+X90</f>
        <v>0</v>
      </c>
      <c r="J450" s="215">
        <f t="shared" si="1403"/>
        <v>0</v>
      </c>
      <c r="K450" s="215">
        <f t="shared" si="1403"/>
        <v>0</v>
      </c>
      <c r="L450" s="215">
        <f t="shared" ref="L450:N450" si="1404">+X162</f>
        <v>0</v>
      </c>
      <c r="M450" s="215">
        <f t="shared" si="1404"/>
        <v>0</v>
      </c>
      <c r="N450" s="215">
        <f t="shared" si="1404"/>
        <v>0</v>
      </c>
      <c r="O450" s="215">
        <f t="shared" ref="O450:Q450" si="1405">+X234</f>
        <v>0</v>
      </c>
      <c r="P450" s="215">
        <f t="shared" si="1405"/>
        <v>0</v>
      </c>
      <c r="Q450" s="215">
        <f t="shared" si="1405"/>
        <v>0</v>
      </c>
      <c r="R450" s="215">
        <f t="shared" ref="R450:T450" si="1406">+X306</f>
        <v>0</v>
      </c>
      <c r="S450" s="215">
        <f t="shared" si="1406"/>
        <v>0</v>
      </c>
      <c r="T450" s="215">
        <f t="shared" si="1406"/>
        <v>0</v>
      </c>
      <c r="U450" s="215">
        <f t="shared" ref="U450:W450" si="1407">+X378</f>
        <v>0</v>
      </c>
      <c r="V450" s="215">
        <f t="shared" si="1407"/>
        <v>0</v>
      </c>
      <c r="W450" s="215">
        <f t="shared" si="1407"/>
        <v>0</v>
      </c>
      <c r="X450" s="216">
        <f t="shared" si="1307"/>
        <v>0</v>
      </c>
      <c r="Y450" s="224">
        <f t="shared" si="1308"/>
        <v>0</v>
      </c>
      <c r="Z450" s="226">
        <f t="shared" si="1309"/>
        <v>0</v>
      </c>
      <c r="AA450" s="26"/>
      <c r="AC450" s="27"/>
      <c r="AD450" s="130">
        <v>1130</v>
      </c>
      <c r="AE450" s="223" t="s">
        <v>473</v>
      </c>
      <c r="AF450" s="223"/>
      <c r="AG450" s="215">
        <f t="shared" si="1310"/>
        <v>482569.62</v>
      </c>
      <c r="AH450" s="215">
        <f t="shared" si="1311"/>
        <v>0</v>
      </c>
      <c r="AI450" s="215">
        <f t="shared" si="1312"/>
        <v>289900</v>
      </c>
      <c r="AJ450" s="215">
        <f t="shared" si="1313"/>
        <v>0</v>
      </c>
      <c r="AK450" s="215">
        <f t="shared" si="1314"/>
        <v>0</v>
      </c>
      <c r="AL450" s="215">
        <f t="shared" si="1315"/>
        <v>0</v>
      </c>
      <c r="AM450" s="215">
        <f t="shared" si="1316"/>
        <v>0</v>
      </c>
      <c r="AN450" s="215">
        <f t="shared" si="1317"/>
        <v>0</v>
      </c>
      <c r="AO450" s="215">
        <f t="shared" si="1318"/>
        <v>0</v>
      </c>
      <c r="AP450" s="215">
        <f t="shared" si="1319"/>
        <v>0</v>
      </c>
      <c r="AQ450" s="215">
        <f t="shared" si="1320"/>
        <v>0</v>
      </c>
      <c r="AR450" s="215">
        <f t="shared" si="1321"/>
        <v>0</v>
      </c>
      <c r="AS450" s="215">
        <f t="shared" si="1322"/>
        <v>0</v>
      </c>
      <c r="AT450" s="215">
        <f t="shared" si="1323"/>
        <v>0</v>
      </c>
      <c r="AU450" s="215">
        <f t="shared" si="1324"/>
        <v>0</v>
      </c>
      <c r="AV450" s="215">
        <f t="shared" si="1325"/>
        <v>0</v>
      </c>
      <c r="AW450" s="215">
        <f t="shared" si="1326"/>
        <v>0</v>
      </c>
      <c r="AX450" s="215">
        <f t="shared" si="1327"/>
        <v>0</v>
      </c>
      <c r="AY450" s="216">
        <f t="shared" si="1328"/>
        <v>482569.62</v>
      </c>
      <c r="AZ450" s="224">
        <f t="shared" si="1329"/>
        <v>0</v>
      </c>
      <c r="BA450" s="226">
        <f t="shared" si="1330"/>
        <v>289900</v>
      </c>
      <c r="BB450" s="26"/>
      <c r="BD450" s="27"/>
      <c r="BE450" s="130">
        <v>4130</v>
      </c>
      <c r="BF450" s="223" t="s">
        <v>204</v>
      </c>
      <c r="BG450" s="223"/>
      <c r="BH450" s="215">
        <f t="shared" si="1362"/>
        <v>0</v>
      </c>
      <c r="BI450" s="215">
        <f t="shared" si="1363"/>
        <v>0</v>
      </c>
      <c r="BJ450" s="215">
        <f t="shared" si="1364"/>
        <v>0</v>
      </c>
      <c r="BK450" s="215">
        <f t="shared" si="1365"/>
        <v>0</v>
      </c>
      <c r="BL450" s="215">
        <f t="shared" si="1366"/>
        <v>0</v>
      </c>
      <c r="BM450" s="215">
        <f t="shared" si="1367"/>
        <v>0</v>
      </c>
      <c r="BN450" s="215">
        <f t="shared" si="1368"/>
        <v>0</v>
      </c>
      <c r="BO450" s="215">
        <f t="shared" si="1369"/>
        <v>0</v>
      </c>
      <c r="BP450" s="215">
        <f t="shared" si="1370"/>
        <v>0</v>
      </c>
      <c r="BQ450" s="215">
        <f t="shared" si="1371"/>
        <v>0</v>
      </c>
      <c r="BR450" s="215">
        <f t="shared" si="1372"/>
        <v>0</v>
      </c>
      <c r="BS450" s="215">
        <f t="shared" si="1373"/>
        <v>0</v>
      </c>
      <c r="BT450" s="215">
        <f t="shared" si="1374"/>
        <v>0</v>
      </c>
      <c r="BU450" s="215">
        <f t="shared" si="1375"/>
        <v>0</v>
      </c>
      <c r="BV450" s="215">
        <f t="shared" si="1376"/>
        <v>0</v>
      </c>
      <c r="BW450" s="215">
        <f t="shared" si="1377"/>
        <v>0</v>
      </c>
      <c r="BX450" s="215">
        <f t="shared" si="1378"/>
        <v>0</v>
      </c>
      <c r="BY450" s="215">
        <f t="shared" si="1379"/>
        <v>0</v>
      </c>
      <c r="BZ450" s="216">
        <f t="shared" si="1349"/>
        <v>0</v>
      </c>
      <c r="CA450" s="224">
        <f t="shared" si="1350"/>
        <v>0</v>
      </c>
      <c r="CB450" s="226">
        <f t="shared" si="1351"/>
        <v>0</v>
      </c>
      <c r="CC450" s="26"/>
      <c r="CE450" s="33"/>
      <c r="CF450" s="126" t="s">
        <v>64</v>
      </c>
      <c r="CG450" s="319" t="s">
        <v>17</v>
      </c>
      <c r="CH450" s="319"/>
      <c r="CI450" s="54">
        <f t="shared" si="1352"/>
        <v>0</v>
      </c>
      <c r="CJ450" s="54">
        <f t="shared" si="1352"/>
        <v>0</v>
      </c>
      <c r="CK450" s="54">
        <f t="shared" si="1352"/>
        <v>15.08</v>
      </c>
      <c r="CL450" s="143"/>
      <c r="CM450" s="325" t="s">
        <v>18</v>
      </c>
      <c r="CN450" s="325"/>
      <c r="CO450" s="50">
        <f>SUM(CO451:CO459)</f>
        <v>551385.56000000006</v>
      </c>
      <c r="CP450" s="50">
        <f t="shared" ref="CP450" si="1408">SUM(CP451:CP459)</f>
        <v>1882917.61</v>
      </c>
      <c r="CQ450" s="50">
        <f t="shared" ref="CQ450" si="1409">SUM(CQ451:CQ459)</f>
        <v>2115147.0199999996</v>
      </c>
      <c r="CR450" s="51"/>
      <c r="CS450" s="26"/>
      <c r="CT450" s="1"/>
      <c r="CU450" s="27"/>
      <c r="CV450" s="130" t="s">
        <v>162</v>
      </c>
      <c r="CW450" s="319" t="s">
        <v>114</v>
      </c>
      <c r="CX450" s="319"/>
      <c r="CY450" s="54">
        <f t="shared" si="1354"/>
        <v>275407.78000000003</v>
      </c>
      <c r="CZ450" s="54">
        <f t="shared" si="1354"/>
        <v>275407.78000000003</v>
      </c>
      <c r="DA450" s="54">
        <f t="shared" si="1354"/>
        <v>275407.78000000003</v>
      </c>
      <c r="DB450" s="143" t="s">
        <v>178</v>
      </c>
      <c r="DC450" s="319" t="s">
        <v>115</v>
      </c>
      <c r="DD450" s="319"/>
      <c r="DE450" s="54">
        <f t="shared" si="1355"/>
        <v>0</v>
      </c>
      <c r="DF450" s="54">
        <f t="shared" si="1355"/>
        <v>0</v>
      </c>
      <c r="DG450" s="54">
        <f t="shared" si="1355"/>
        <v>0</v>
      </c>
      <c r="DH450" s="42"/>
      <c r="DI450" s="77"/>
      <c r="DJ450" s="1"/>
      <c r="DK450" s="27"/>
      <c r="DL450" s="130" t="s">
        <v>162</v>
      </c>
      <c r="DM450" s="319" t="s">
        <v>114</v>
      </c>
      <c r="DN450" s="319"/>
      <c r="DO450" s="54">
        <f t="shared" si="1293"/>
        <v>0</v>
      </c>
      <c r="DP450" s="54">
        <f t="shared" si="1294"/>
        <v>0</v>
      </c>
      <c r="DQ450" s="54">
        <f t="shared" si="1295"/>
        <v>0</v>
      </c>
      <c r="DR450" s="54">
        <f t="shared" si="1296"/>
        <v>0</v>
      </c>
      <c r="DS450" s="143" t="s">
        <v>178</v>
      </c>
      <c r="DT450" s="319" t="s">
        <v>115</v>
      </c>
      <c r="DU450" s="319"/>
      <c r="DV450" s="54">
        <f t="shared" si="1297"/>
        <v>0</v>
      </c>
      <c r="DW450" s="54">
        <f t="shared" si="1298"/>
        <v>0</v>
      </c>
      <c r="DX450" s="54">
        <f t="shared" si="1299"/>
        <v>0</v>
      </c>
      <c r="DY450" s="54">
        <f t="shared" si="1300"/>
        <v>0</v>
      </c>
      <c r="DZ450" s="42"/>
      <c r="EA450" s="77"/>
      <c r="EB450" s="1"/>
      <c r="EC450" s="27"/>
      <c r="ED450" s="126" t="s">
        <v>62</v>
      </c>
      <c r="EE450" s="1"/>
      <c r="EF450" s="4" t="s">
        <v>204</v>
      </c>
      <c r="EG450" s="54">
        <f t="shared" si="1400"/>
        <v>0</v>
      </c>
      <c r="EH450" s="54">
        <f t="shared" si="1390"/>
        <v>0</v>
      </c>
      <c r="EI450" s="163" t="s">
        <v>188</v>
      </c>
      <c r="EJ450" s="1"/>
      <c r="EK450" s="9" t="s">
        <v>205</v>
      </c>
      <c r="EL450" s="173">
        <f>+DV469-DW469</f>
        <v>0</v>
      </c>
      <c r="EM450" s="173">
        <f>+DX469-DY469</f>
        <v>0</v>
      </c>
      <c r="EN450" s="42"/>
      <c r="EO450" s="26"/>
      <c r="EP450" s="1"/>
      <c r="EQ450" s="27"/>
      <c r="ER450" s="126" t="s">
        <v>62</v>
      </c>
      <c r="ES450" s="1"/>
      <c r="ET450" s="4" t="s">
        <v>204</v>
      </c>
      <c r="EU450" s="54">
        <f t="shared" si="1391"/>
        <v>0</v>
      </c>
      <c r="EV450" s="54">
        <f t="shared" si="1392"/>
        <v>0</v>
      </c>
      <c r="EW450" s="163" t="s">
        <v>188</v>
      </c>
      <c r="EX450" s="1"/>
      <c r="EY450" s="9" t="s">
        <v>205</v>
      </c>
      <c r="EZ450" s="54">
        <f t="shared" si="1393"/>
        <v>0</v>
      </c>
      <c r="FA450" s="54">
        <f t="shared" si="1393"/>
        <v>0</v>
      </c>
      <c r="FB450" s="42"/>
      <c r="FC450" s="26"/>
      <c r="FD450" s="26"/>
      <c r="FE450" s="1"/>
      <c r="FF450" s="27"/>
      <c r="FG450" s="130" t="s">
        <v>189</v>
      </c>
      <c r="FH450" s="319" t="s">
        <v>145</v>
      </c>
      <c r="FI450" s="319"/>
      <c r="FJ450" s="173">
        <f t="shared" ref="FJ450:FJ451" si="1410">+DF470</f>
        <v>3953712.43</v>
      </c>
      <c r="FK450" s="179"/>
      <c r="FL450" s="179"/>
      <c r="FM450" s="68">
        <v>0</v>
      </c>
      <c r="FN450" s="62">
        <f t="shared" si="1401"/>
        <v>3953712.43</v>
      </c>
      <c r="FO450" s="58"/>
      <c r="FP450" s="26"/>
      <c r="FQ450" s="1"/>
      <c r="FR450" s="1"/>
    </row>
    <row r="451" spans="2:174" ht="11.45" customHeight="1" x14ac:dyDescent="0.2">
      <c r="B451" s="33"/>
      <c r="C451" s="126">
        <v>4140</v>
      </c>
      <c r="D451" s="234" t="s">
        <v>16</v>
      </c>
      <c r="E451" s="234"/>
      <c r="F451" s="215">
        <f t="shared" ref="F451:H451" si="1411">+X19</f>
        <v>0</v>
      </c>
      <c r="G451" s="215">
        <f t="shared" si="1411"/>
        <v>0</v>
      </c>
      <c r="H451" s="215">
        <f t="shared" si="1411"/>
        <v>0</v>
      </c>
      <c r="I451" s="215">
        <f t="shared" ref="I451:K451" si="1412">+X91</f>
        <v>0</v>
      </c>
      <c r="J451" s="215">
        <f t="shared" si="1412"/>
        <v>0</v>
      </c>
      <c r="K451" s="215">
        <f t="shared" si="1412"/>
        <v>0</v>
      </c>
      <c r="L451" s="215">
        <f t="shared" ref="L451:N451" si="1413">+X163</f>
        <v>0</v>
      </c>
      <c r="M451" s="215">
        <f t="shared" si="1413"/>
        <v>0</v>
      </c>
      <c r="N451" s="215">
        <f t="shared" si="1413"/>
        <v>0</v>
      </c>
      <c r="O451" s="215">
        <f t="shared" ref="O451:Q451" si="1414">+X235</f>
        <v>0</v>
      </c>
      <c r="P451" s="215">
        <f t="shared" si="1414"/>
        <v>0</v>
      </c>
      <c r="Q451" s="215">
        <f t="shared" si="1414"/>
        <v>0</v>
      </c>
      <c r="R451" s="215">
        <f t="shared" ref="R451:T451" si="1415">+X307</f>
        <v>0</v>
      </c>
      <c r="S451" s="215">
        <f t="shared" si="1415"/>
        <v>0</v>
      </c>
      <c r="T451" s="215">
        <f t="shared" si="1415"/>
        <v>0</v>
      </c>
      <c r="U451" s="215">
        <f t="shared" ref="U451:W451" si="1416">+X379</f>
        <v>0</v>
      </c>
      <c r="V451" s="215">
        <f t="shared" si="1416"/>
        <v>0</v>
      </c>
      <c r="W451" s="215">
        <f t="shared" si="1416"/>
        <v>0</v>
      </c>
      <c r="X451" s="216">
        <f t="shared" si="1307"/>
        <v>0</v>
      </c>
      <c r="Y451" s="224">
        <f t="shared" si="1308"/>
        <v>0</v>
      </c>
      <c r="Z451" s="226">
        <f t="shared" si="1309"/>
        <v>0</v>
      </c>
      <c r="AA451" s="26"/>
      <c r="AC451" s="27"/>
      <c r="AD451" s="130">
        <v>1140</v>
      </c>
      <c r="AE451" s="223" t="s">
        <v>249</v>
      </c>
      <c r="AF451" s="223"/>
      <c r="AG451" s="215">
        <f t="shared" si="1310"/>
        <v>0</v>
      </c>
      <c r="AH451" s="215">
        <f t="shared" si="1311"/>
        <v>0</v>
      </c>
      <c r="AI451" s="215">
        <f t="shared" si="1312"/>
        <v>0</v>
      </c>
      <c r="AJ451" s="215">
        <f t="shared" si="1313"/>
        <v>0</v>
      </c>
      <c r="AK451" s="215">
        <f t="shared" si="1314"/>
        <v>0</v>
      </c>
      <c r="AL451" s="215">
        <f t="shared" si="1315"/>
        <v>0</v>
      </c>
      <c r="AM451" s="215">
        <f t="shared" si="1316"/>
        <v>0</v>
      </c>
      <c r="AN451" s="215">
        <f t="shared" si="1317"/>
        <v>0</v>
      </c>
      <c r="AO451" s="215">
        <f t="shared" si="1318"/>
        <v>0</v>
      </c>
      <c r="AP451" s="215">
        <f t="shared" si="1319"/>
        <v>0</v>
      </c>
      <c r="AQ451" s="215">
        <f t="shared" si="1320"/>
        <v>0</v>
      </c>
      <c r="AR451" s="215">
        <f t="shared" si="1321"/>
        <v>0</v>
      </c>
      <c r="AS451" s="215">
        <f t="shared" si="1322"/>
        <v>0</v>
      </c>
      <c r="AT451" s="215">
        <f t="shared" si="1323"/>
        <v>0</v>
      </c>
      <c r="AU451" s="215">
        <f t="shared" si="1324"/>
        <v>0</v>
      </c>
      <c r="AV451" s="215">
        <f t="shared" si="1325"/>
        <v>0</v>
      </c>
      <c r="AW451" s="215">
        <f t="shared" si="1326"/>
        <v>0</v>
      </c>
      <c r="AX451" s="215">
        <f t="shared" si="1327"/>
        <v>0</v>
      </c>
      <c r="AY451" s="216">
        <f t="shared" si="1328"/>
        <v>0</v>
      </c>
      <c r="AZ451" s="224">
        <f t="shared" si="1329"/>
        <v>0</v>
      </c>
      <c r="BA451" s="226">
        <f t="shared" si="1330"/>
        <v>0</v>
      </c>
      <c r="BB451" s="26"/>
      <c r="BD451" s="27"/>
      <c r="BE451" s="130">
        <v>4140</v>
      </c>
      <c r="BF451" s="223" t="s">
        <v>16</v>
      </c>
      <c r="BG451" s="223"/>
      <c r="BH451" s="215">
        <f t="shared" si="1362"/>
        <v>0</v>
      </c>
      <c r="BI451" s="215">
        <f t="shared" si="1363"/>
        <v>0</v>
      </c>
      <c r="BJ451" s="215">
        <f t="shared" si="1364"/>
        <v>0</v>
      </c>
      <c r="BK451" s="215">
        <f t="shared" si="1365"/>
        <v>0</v>
      </c>
      <c r="BL451" s="215">
        <f t="shared" si="1366"/>
        <v>0</v>
      </c>
      <c r="BM451" s="215">
        <f t="shared" si="1367"/>
        <v>0</v>
      </c>
      <c r="BN451" s="215">
        <f t="shared" si="1368"/>
        <v>0</v>
      </c>
      <c r="BO451" s="215">
        <f t="shared" si="1369"/>
        <v>0</v>
      </c>
      <c r="BP451" s="215">
        <f t="shared" si="1370"/>
        <v>0</v>
      </c>
      <c r="BQ451" s="215">
        <f t="shared" si="1371"/>
        <v>0</v>
      </c>
      <c r="BR451" s="215">
        <f t="shared" si="1372"/>
        <v>0</v>
      </c>
      <c r="BS451" s="215">
        <f t="shared" si="1373"/>
        <v>0</v>
      </c>
      <c r="BT451" s="215">
        <f t="shared" si="1374"/>
        <v>0</v>
      </c>
      <c r="BU451" s="215">
        <f t="shared" si="1375"/>
        <v>0</v>
      </c>
      <c r="BV451" s="215">
        <f t="shared" si="1376"/>
        <v>0</v>
      </c>
      <c r="BW451" s="215">
        <f t="shared" si="1377"/>
        <v>0</v>
      </c>
      <c r="BX451" s="215">
        <f t="shared" si="1378"/>
        <v>0</v>
      </c>
      <c r="BY451" s="215">
        <f t="shared" si="1379"/>
        <v>0</v>
      </c>
      <c r="BZ451" s="216">
        <f t="shared" si="1349"/>
        <v>0</v>
      </c>
      <c r="CA451" s="224">
        <f t="shared" si="1350"/>
        <v>0</v>
      </c>
      <c r="CB451" s="226">
        <f t="shared" si="1351"/>
        <v>0</v>
      </c>
      <c r="CC451" s="26"/>
      <c r="CE451" s="33"/>
      <c r="CF451" s="126" t="s">
        <v>65</v>
      </c>
      <c r="CG451" s="319" t="s">
        <v>19</v>
      </c>
      <c r="CH451" s="319"/>
      <c r="CI451" s="54">
        <f t="shared" si="1352"/>
        <v>0</v>
      </c>
      <c r="CJ451" s="54">
        <f t="shared" si="1352"/>
        <v>0</v>
      </c>
      <c r="CK451" s="54">
        <f t="shared" si="1352"/>
        <v>0</v>
      </c>
      <c r="CL451" s="143" t="s">
        <v>78</v>
      </c>
      <c r="CM451" s="319" t="s">
        <v>20</v>
      </c>
      <c r="CN451" s="319"/>
      <c r="CO451" s="173">
        <f t="shared" ref="CO451:CO459" si="1417">+X471</f>
        <v>12600</v>
      </c>
      <c r="CP451" s="173">
        <f t="shared" ref="CP451:CP459" si="1418">+Y471</f>
        <v>139023.78</v>
      </c>
      <c r="CQ451" s="173">
        <f t="shared" ref="CQ451:CQ459" si="1419">+Z471</f>
        <v>177466.25</v>
      </c>
      <c r="CR451" s="51"/>
      <c r="CS451" s="26"/>
      <c r="CT451" s="1"/>
      <c r="CU451" s="27"/>
      <c r="CV451" s="130" t="s">
        <v>163</v>
      </c>
      <c r="CW451" s="319" t="s">
        <v>116</v>
      </c>
      <c r="CX451" s="319"/>
      <c r="CY451" s="54">
        <f t="shared" si="1354"/>
        <v>0</v>
      </c>
      <c r="CZ451" s="54">
        <f t="shared" si="1354"/>
        <v>0</v>
      </c>
      <c r="DA451" s="54">
        <f t="shared" si="1354"/>
        <v>0</v>
      </c>
      <c r="DB451" s="143" t="s">
        <v>179</v>
      </c>
      <c r="DC451" s="321" t="s">
        <v>117</v>
      </c>
      <c r="DD451" s="321"/>
      <c r="DE451" s="54">
        <f t="shared" si="1355"/>
        <v>0</v>
      </c>
      <c r="DF451" s="54">
        <f t="shared" si="1355"/>
        <v>0</v>
      </c>
      <c r="DG451" s="54">
        <f t="shared" si="1355"/>
        <v>0</v>
      </c>
      <c r="DH451" s="42"/>
      <c r="DI451" s="77"/>
      <c r="DJ451" s="1"/>
      <c r="DK451" s="27"/>
      <c r="DL451" s="130" t="s">
        <v>163</v>
      </c>
      <c r="DM451" s="319" t="s">
        <v>116</v>
      </c>
      <c r="DN451" s="319"/>
      <c r="DO451" s="54">
        <f t="shared" si="1293"/>
        <v>0</v>
      </c>
      <c r="DP451" s="54">
        <f t="shared" si="1294"/>
        <v>0</v>
      </c>
      <c r="DQ451" s="54">
        <f t="shared" si="1295"/>
        <v>0</v>
      </c>
      <c r="DR451" s="54">
        <f t="shared" si="1296"/>
        <v>0</v>
      </c>
      <c r="DS451" s="143" t="s">
        <v>179</v>
      </c>
      <c r="DT451" s="321" t="s">
        <v>117</v>
      </c>
      <c r="DU451" s="321"/>
      <c r="DV451" s="54">
        <f t="shared" si="1297"/>
        <v>0</v>
      </c>
      <c r="DW451" s="54">
        <f t="shared" si="1298"/>
        <v>0</v>
      </c>
      <c r="DX451" s="54">
        <f t="shared" si="1299"/>
        <v>0</v>
      </c>
      <c r="DY451" s="54">
        <f t="shared" si="1300"/>
        <v>0</v>
      </c>
      <c r="DZ451" s="42"/>
      <c r="EA451" s="77"/>
      <c r="EB451" s="1"/>
      <c r="EC451" s="27"/>
      <c r="ED451" s="126" t="s">
        <v>63</v>
      </c>
      <c r="EE451" s="1"/>
      <c r="EF451" s="4" t="s">
        <v>16</v>
      </c>
      <c r="EG451" s="54">
        <f t="shared" si="1400"/>
        <v>0</v>
      </c>
      <c r="EH451" s="54">
        <f t="shared" si="1390"/>
        <v>0</v>
      </c>
      <c r="EI451" s="160"/>
      <c r="EJ451" s="1"/>
      <c r="EK451" s="8"/>
      <c r="EL451" s="181"/>
      <c r="EM451" s="181"/>
      <c r="EN451" s="42"/>
      <c r="EO451" s="26"/>
      <c r="EP451" s="1"/>
      <c r="EQ451" s="27"/>
      <c r="ER451" s="126" t="s">
        <v>63</v>
      </c>
      <c r="ES451" s="1"/>
      <c r="ET451" s="4" t="s">
        <v>16</v>
      </c>
      <c r="EU451" s="54">
        <f t="shared" si="1391"/>
        <v>0</v>
      </c>
      <c r="EV451" s="54">
        <f t="shared" si="1392"/>
        <v>0</v>
      </c>
      <c r="EW451" s="160"/>
      <c r="EX451" s="1"/>
      <c r="EY451" s="8"/>
      <c r="EZ451" s="181"/>
      <c r="FA451" s="181"/>
      <c r="FB451" s="42"/>
      <c r="FC451" s="26"/>
      <c r="FD451" s="26"/>
      <c r="FE451" s="1"/>
      <c r="FF451" s="27"/>
      <c r="FG451" s="130" t="s">
        <v>190</v>
      </c>
      <c r="FH451" s="319" t="s">
        <v>234</v>
      </c>
      <c r="FI451" s="319"/>
      <c r="FJ451" s="173">
        <f t="shared" si="1410"/>
        <v>0</v>
      </c>
      <c r="FK451" s="179"/>
      <c r="FL451" s="179"/>
      <c r="FM451" s="68">
        <v>0</v>
      </c>
      <c r="FN451" s="62">
        <f t="shared" si="1401"/>
        <v>0</v>
      </c>
      <c r="FO451" s="58"/>
      <c r="FP451" s="26"/>
      <c r="FQ451" s="1"/>
      <c r="FR451" s="1"/>
    </row>
    <row r="452" spans="2:174" ht="13.9" customHeight="1" x14ac:dyDescent="0.2">
      <c r="B452" s="33"/>
      <c r="C452" s="126">
        <v>4150</v>
      </c>
      <c r="D452" s="234" t="s">
        <v>427</v>
      </c>
      <c r="E452" s="234"/>
      <c r="F452" s="215">
        <f t="shared" ref="F452:H452" si="1420">+X20</f>
        <v>0</v>
      </c>
      <c r="G452" s="215">
        <f t="shared" si="1420"/>
        <v>0</v>
      </c>
      <c r="H452" s="215">
        <f t="shared" si="1420"/>
        <v>15.08</v>
      </c>
      <c r="I452" s="215">
        <f t="shared" ref="I452:K452" si="1421">+X92</f>
        <v>0</v>
      </c>
      <c r="J452" s="215">
        <f t="shared" si="1421"/>
        <v>0</v>
      </c>
      <c r="K452" s="215">
        <f t="shared" si="1421"/>
        <v>0</v>
      </c>
      <c r="L452" s="215">
        <f t="shared" ref="L452:N452" si="1422">+X164</f>
        <v>0</v>
      </c>
      <c r="M452" s="215">
        <f t="shared" si="1422"/>
        <v>0</v>
      </c>
      <c r="N452" s="215">
        <f t="shared" si="1422"/>
        <v>0</v>
      </c>
      <c r="O452" s="215">
        <f t="shared" ref="O452:Q452" si="1423">+X236</f>
        <v>0</v>
      </c>
      <c r="P452" s="215">
        <f t="shared" si="1423"/>
        <v>0</v>
      </c>
      <c r="Q452" s="215">
        <f t="shared" si="1423"/>
        <v>0</v>
      </c>
      <c r="R452" s="215">
        <f t="shared" ref="R452:T452" si="1424">+X308</f>
        <v>0</v>
      </c>
      <c r="S452" s="215">
        <f t="shared" si="1424"/>
        <v>0</v>
      </c>
      <c r="T452" s="215">
        <f t="shared" si="1424"/>
        <v>0</v>
      </c>
      <c r="U452" s="215">
        <f t="shared" ref="U452:W452" si="1425">+X380</f>
        <v>0</v>
      </c>
      <c r="V452" s="215">
        <f t="shared" si="1425"/>
        <v>0</v>
      </c>
      <c r="W452" s="215">
        <f t="shared" si="1425"/>
        <v>0</v>
      </c>
      <c r="X452" s="216">
        <f t="shared" si="1307"/>
        <v>0</v>
      </c>
      <c r="Y452" s="224">
        <f t="shared" si="1308"/>
        <v>0</v>
      </c>
      <c r="Z452" s="226">
        <f t="shared" si="1309"/>
        <v>15.08</v>
      </c>
      <c r="AA452" s="26"/>
      <c r="AC452" s="27"/>
      <c r="AD452" s="130">
        <v>1150</v>
      </c>
      <c r="AE452" s="223" t="s">
        <v>114</v>
      </c>
      <c r="AF452" s="223"/>
      <c r="AG452" s="215">
        <f t="shared" si="1310"/>
        <v>275407.78000000003</v>
      </c>
      <c r="AH452" s="215">
        <f t="shared" si="1311"/>
        <v>275407.78000000003</v>
      </c>
      <c r="AI452" s="215">
        <f t="shared" si="1312"/>
        <v>275407.78000000003</v>
      </c>
      <c r="AJ452" s="215">
        <f t="shared" si="1313"/>
        <v>0</v>
      </c>
      <c r="AK452" s="215">
        <f t="shared" si="1314"/>
        <v>0</v>
      </c>
      <c r="AL452" s="215">
        <f t="shared" si="1315"/>
        <v>0</v>
      </c>
      <c r="AM452" s="215">
        <f t="shared" si="1316"/>
        <v>0</v>
      </c>
      <c r="AN452" s="215">
        <f t="shared" si="1317"/>
        <v>0</v>
      </c>
      <c r="AO452" s="215">
        <f t="shared" si="1318"/>
        <v>0</v>
      </c>
      <c r="AP452" s="215">
        <f t="shared" si="1319"/>
        <v>0</v>
      </c>
      <c r="AQ452" s="215">
        <f t="shared" si="1320"/>
        <v>0</v>
      </c>
      <c r="AR452" s="215">
        <f t="shared" si="1321"/>
        <v>0</v>
      </c>
      <c r="AS452" s="215">
        <f t="shared" si="1322"/>
        <v>0</v>
      </c>
      <c r="AT452" s="215">
        <f t="shared" si="1323"/>
        <v>0</v>
      </c>
      <c r="AU452" s="215">
        <f t="shared" si="1324"/>
        <v>0</v>
      </c>
      <c r="AV452" s="215">
        <f t="shared" si="1325"/>
        <v>0</v>
      </c>
      <c r="AW452" s="215">
        <f t="shared" si="1326"/>
        <v>0</v>
      </c>
      <c r="AX452" s="215">
        <f t="shared" si="1327"/>
        <v>0</v>
      </c>
      <c r="AY452" s="216">
        <f t="shared" si="1328"/>
        <v>275407.78000000003</v>
      </c>
      <c r="AZ452" s="224">
        <f t="shared" si="1329"/>
        <v>275407.78000000003</v>
      </c>
      <c r="BA452" s="226">
        <f t="shared" si="1330"/>
        <v>275407.78000000003</v>
      </c>
      <c r="BB452" s="26"/>
      <c r="BD452" s="27"/>
      <c r="BE452" s="130">
        <v>4150</v>
      </c>
      <c r="BF452" s="223" t="s">
        <v>427</v>
      </c>
      <c r="BG452" s="223"/>
      <c r="BH452" s="215">
        <f t="shared" si="1362"/>
        <v>0</v>
      </c>
      <c r="BI452" s="215">
        <f t="shared" si="1363"/>
        <v>0</v>
      </c>
      <c r="BJ452" s="215">
        <f t="shared" si="1364"/>
        <v>0</v>
      </c>
      <c r="BK452" s="215">
        <f t="shared" si="1365"/>
        <v>0</v>
      </c>
      <c r="BL452" s="215">
        <f t="shared" si="1366"/>
        <v>0</v>
      </c>
      <c r="BM452" s="215">
        <f t="shared" si="1367"/>
        <v>0</v>
      </c>
      <c r="BN452" s="215">
        <f t="shared" si="1368"/>
        <v>0</v>
      </c>
      <c r="BO452" s="215">
        <f t="shared" si="1369"/>
        <v>0</v>
      </c>
      <c r="BP452" s="215">
        <f t="shared" si="1370"/>
        <v>0</v>
      </c>
      <c r="BQ452" s="215">
        <f t="shared" si="1371"/>
        <v>0</v>
      </c>
      <c r="BR452" s="215">
        <f t="shared" si="1372"/>
        <v>0</v>
      </c>
      <c r="BS452" s="215">
        <f t="shared" si="1373"/>
        <v>0</v>
      </c>
      <c r="BT452" s="215">
        <f t="shared" si="1374"/>
        <v>0</v>
      </c>
      <c r="BU452" s="215">
        <f t="shared" si="1375"/>
        <v>0</v>
      </c>
      <c r="BV452" s="215">
        <f t="shared" si="1376"/>
        <v>0</v>
      </c>
      <c r="BW452" s="215">
        <f t="shared" si="1377"/>
        <v>0</v>
      </c>
      <c r="BX452" s="215">
        <f t="shared" si="1378"/>
        <v>0</v>
      </c>
      <c r="BY452" s="215">
        <f t="shared" si="1379"/>
        <v>0</v>
      </c>
      <c r="BZ452" s="216">
        <f t="shared" si="1349"/>
        <v>0</v>
      </c>
      <c r="CA452" s="224">
        <f t="shared" si="1350"/>
        <v>0</v>
      </c>
      <c r="CB452" s="226">
        <f t="shared" si="1351"/>
        <v>0</v>
      </c>
      <c r="CC452" s="26"/>
      <c r="CE452" s="33"/>
      <c r="CF452" s="126" t="s">
        <v>66</v>
      </c>
      <c r="CG452" s="319" t="s">
        <v>21</v>
      </c>
      <c r="CH452" s="319"/>
      <c r="CI452" s="54">
        <f t="shared" si="1352"/>
        <v>42084006.879999995</v>
      </c>
      <c r="CJ452" s="54">
        <f t="shared" si="1352"/>
        <v>34875432</v>
      </c>
      <c r="CK452" s="54">
        <f t="shared" si="1352"/>
        <v>33415692.18</v>
      </c>
      <c r="CL452" s="143" t="s">
        <v>79</v>
      </c>
      <c r="CM452" s="319" t="s">
        <v>22</v>
      </c>
      <c r="CN452" s="319"/>
      <c r="CO452" s="173">
        <f t="shared" si="1417"/>
        <v>0</v>
      </c>
      <c r="CP452" s="173">
        <f t="shared" si="1418"/>
        <v>0</v>
      </c>
      <c r="CQ452" s="173">
        <f t="shared" si="1419"/>
        <v>0</v>
      </c>
      <c r="CR452" s="51"/>
      <c r="CS452" s="26"/>
      <c r="CT452" s="1"/>
      <c r="CU452" s="27"/>
      <c r="CV452" s="130" t="s">
        <v>164</v>
      </c>
      <c r="CW452" s="319" t="s">
        <v>118</v>
      </c>
      <c r="CX452" s="319"/>
      <c r="CY452" s="54">
        <f t="shared" si="1354"/>
        <v>0</v>
      </c>
      <c r="CZ452" s="54">
        <f t="shared" si="1354"/>
        <v>0</v>
      </c>
      <c r="DA452" s="54">
        <f t="shared" si="1354"/>
        <v>0</v>
      </c>
      <c r="DB452" s="143" t="s">
        <v>180</v>
      </c>
      <c r="DC452" s="319" t="s">
        <v>119</v>
      </c>
      <c r="DD452" s="319"/>
      <c r="DE452" s="54">
        <f t="shared" si="1355"/>
        <v>0</v>
      </c>
      <c r="DF452" s="54">
        <f t="shared" si="1355"/>
        <v>0</v>
      </c>
      <c r="DG452" s="54">
        <f t="shared" si="1355"/>
        <v>0</v>
      </c>
      <c r="DH452" s="42"/>
      <c r="DI452" s="77"/>
      <c r="DJ452" s="1"/>
      <c r="DK452" s="27"/>
      <c r="DL452" s="130" t="s">
        <v>164</v>
      </c>
      <c r="DM452" s="319" t="s">
        <v>118</v>
      </c>
      <c r="DN452" s="319"/>
      <c r="DO452" s="54">
        <f t="shared" si="1293"/>
        <v>0</v>
      </c>
      <c r="DP452" s="54">
        <f t="shared" si="1294"/>
        <v>0</v>
      </c>
      <c r="DQ452" s="54">
        <f t="shared" si="1295"/>
        <v>0</v>
      </c>
      <c r="DR452" s="54">
        <f t="shared" si="1296"/>
        <v>0</v>
      </c>
      <c r="DS452" s="143" t="s">
        <v>180</v>
      </c>
      <c r="DT452" s="319" t="s">
        <v>119</v>
      </c>
      <c r="DU452" s="319"/>
      <c r="DV452" s="54">
        <f t="shared" si="1297"/>
        <v>0</v>
      </c>
      <c r="DW452" s="54">
        <f t="shared" si="1298"/>
        <v>0</v>
      </c>
      <c r="DX452" s="54">
        <f t="shared" si="1299"/>
        <v>0</v>
      </c>
      <c r="DY452" s="54">
        <f t="shared" si="1300"/>
        <v>0</v>
      </c>
      <c r="DZ452" s="42"/>
      <c r="EA452" s="77"/>
      <c r="EB452" s="1"/>
      <c r="EC452" s="27"/>
      <c r="ED452" s="126" t="s">
        <v>64</v>
      </c>
      <c r="EE452" s="1"/>
      <c r="EF452" s="4" t="s">
        <v>17</v>
      </c>
      <c r="EG452" s="54">
        <f t="shared" si="1400"/>
        <v>0</v>
      </c>
      <c r="EH452" s="54">
        <f t="shared" si="1390"/>
        <v>0</v>
      </c>
      <c r="EI452" s="160"/>
      <c r="EJ452" s="279" t="s">
        <v>199</v>
      </c>
      <c r="EK452" s="279"/>
      <c r="EL452" s="182">
        <f>SUM(EL453:EL455)</f>
        <v>3178940.4400000051</v>
      </c>
      <c r="EM452" s="182">
        <f t="shared" ref="EM452" si="1426">SUM(EM453:EM455)</f>
        <v>1487703.169999996</v>
      </c>
      <c r="EN452" s="42"/>
      <c r="EO452" s="26"/>
      <c r="EP452" s="1"/>
      <c r="EQ452" s="27"/>
      <c r="ER452" s="126" t="s">
        <v>64</v>
      </c>
      <c r="ES452" s="1"/>
      <c r="ET452" s="4" t="s">
        <v>17</v>
      </c>
      <c r="EU452" s="54">
        <f t="shared" si="1391"/>
        <v>0</v>
      </c>
      <c r="EV452" s="54">
        <f t="shared" si="1392"/>
        <v>0</v>
      </c>
      <c r="EW452" s="160"/>
      <c r="EX452" s="279" t="s">
        <v>199</v>
      </c>
      <c r="EY452" s="279"/>
      <c r="EZ452" s="182">
        <f>SUM(EZ453:EZ455)</f>
        <v>0</v>
      </c>
      <c r="FA452" s="182">
        <f t="shared" ref="FA452" si="1427">SUM(FA453:FA455)</f>
        <v>0</v>
      </c>
      <c r="FB452" s="42"/>
      <c r="FC452" s="26"/>
      <c r="FD452" s="26"/>
      <c r="FE452" s="1"/>
      <c r="FF452" s="27"/>
      <c r="FG452" s="130"/>
      <c r="FH452" s="196"/>
      <c r="FI452" s="56"/>
      <c r="FJ452" s="177"/>
      <c r="FK452" s="177"/>
      <c r="FL452" s="177"/>
      <c r="FM452" s="62"/>
      <c r="FN452" s="62"/>
      <c r="FO452" s="58"/>
      <c r="FP452" s="26"/>
      <c r="FQ452" s="1"/>
      <c r="FR452" s="1"/>
    </row>
    <row r="453" spans="2:174" ht="13.9" customHeight="1" x14ac:dyDescent="0.2">
      <c r="B453" s="33"/>
      <c r="C453" s="126">
        <v>4160</v>
      </c>
      <c r="D453" s="234" t="s">
        <v>428</v>
      </c>
      <c r="E453" s="234"/>
      <c r="F453" s="215">
        <f t="shared" ref="F453:H453" si="1428">+X21</f>
        <v>0</v>
      </c>
      <c r="G453" s="215">
        <f t="shared" si="1428"/>
        <v>0</v>
      </c>
      <c r="H453" s="215">
        <f t="shared" si="1428"/>
        <v>0</v>
      </c>
      <c r="I453" s="215">
        <f t="shared" ref="I453:K453" si="1429">+X93</f>
        <v>0</v>
      </c>
      <c r="J453" s="215">
        <f t="shared" si="1429"/>
        <v>0</v>
      </c>
      <c r="K453" s="215">
        <f t="shared" si="1429"/>
        <v>0</v>
      </c>
      <c r="L453" s="215">
        <f t="shared" ref="L453:N453" si="1430">+X165</f>
        <v>0</v>
      </c>
      <c r="M453" s="215">
        <f t="shared" si="1430"/>
        <v>0</v>
      </c>
      <c r="N453" s="215">
        <f t="shared" si="1430"/>
        <v>0</v>
      </c>
      <c r="O453" s="215">
        <f t="shared" ref="O453:Q453" si="1431">+X237</f>
        <v>0</v>
      </c>
      <c r="P453" s="215">
        <f t="shared" si="1431"/>
        <v>0</v>
      </c>
      <c r="Q453" s="215">
        <f t="shared" si="1431"/>
        <v>0</v>
      </c>
      <c r="R453" s="215">
        <f t="shared" ref="R453:T453" si="1432">+X309</f>
        <v>0</v>
      </c>
      <c r="S453" s="215">
        <f t="shared" si="1432"/>
        <v>0</v>
      </c>
      <c r="T453" s="215">
        <f t="shared" si="1432"/>
        <v>0</v>
      </c>
      <c r="U453" s="215">
        <f t="shared" ref="U453:W453" si="1433">+X381</f>
        <v>0</v>
      </c>
      <c r="V453" s="215">
        <f t="shared" si="1433"/>
        <v>0</v>
      </c>
      <c r="W453" s="215">
        <f t="shared" si="1433"/>
        <v>0</v>
      </c>
      <c r="X453" s="216">
        <f t="shared" si="1307"/>
        <v>0</v>
      </c>
      <c r="Y453" s="224">
        <f t="shared" si="1308"/>
        <v>0</v>
      </c>
      <c r="Z453" s="226">
        <f t="shared" si="1309"/>
        <v>0</v>
      </c>
      <c r="AA453" s="26"/>
      <c r="AC453" s="27"/>
      <c r="AD453" s="130">
        <v>1160</v>
      </c>
      <c r="AE453" s="223" t="s">
        <v>474</v>
      </c>
      <c r="AF453" s="223"/>
      <c r="AG453" s="215">
        <f t="shared" si="1310"/>
        <v>0</v>
      </c>
      <c r="AH453" s="215">
        <f t="shared" si="1311"/>
        <v>0</v>
      </c>
      <c r="AI453" s="215">
        <f t="shared" si="1312"/>
        <v>0</v>
      </c>
      <c r="AJ453" s="215">
        <f t="shared" si="1313"/>
        <v>0</v>
      </c>
      <c r="AK453" s="215">
        <f t="shared" si="1314"/>
        <v>0</v>
      </c>
      <c r="AL453" s="215">
        <f t="shared" si="1315"/>
        <v>0</v>
      </c>
      <c r="AM453" s="215">
        <f t="shared" si="1316"/>
        <v>0</v>
      </c>
      <c r="AN453" s="215">
        <f t="shared" si="1317"/>
        <v>0</v>
      </c>
      <c r="AO453" s="215">
        <f t="shared" si="1318"/>
        <v>0</v>
      </c>
      <c r="AP453" s="215">
        <f t="shared" si="1319"/>
        <v>0</v>
      </c>
      <c r="AQ453" s="215">
        <f t="shared" si="1320"/>
        <v>0</v>
      </c>
      <c r="AR453" s="215">
        <f t="shared" si="1321"/>
        <v>0</v>
      </c>
      <c r="AS453" s="215">
        <f t="shared" si="1322"/>
        <v>0</v>
      </c>
      <c r="AT453" s="215">
        <f t="shared" si="1323"/>
        <v>0</v>
      </c>
      <c r="AU453" s="215">
        <f t="shared" si="1324"/>
        <v>0</v>
      </c>
      <c r="AV453" s="215">
        <f t="shared" si="1325"/>
        <v>0</v>
      </c>
      <c r="AW453" s="215">
        <f t="shared" si="1326"/>
        <v>0</v>
      </c>
      <c r="AX453" s="215">
        <f t="shared" si="1327"/>
        <v>0</v>
      </c>
      <c r="AY453" s="216">
        <f t="shared" si="1328"/>
        <v>0</v>
      </c>
      <c r="AZ453" s="224">
        <f t="shared" si="1329"/>
        <v>0</v>
      </c>
      <c r="BA453" s="226">
        <f t="shared" si="1330"/>
        <v>0</v>
      </c>
      <c r="BB453" s="26"/>
      <c r="BD453" s="27"/>
      <c r="BE453" s="130">
        <v>4160</v>
      </c>
      <c r="BF453" s="223" t="s">
        <v>428</v>
      </c>
      <c r="BG453" s="223"/>
      <c r="BH453" s="215">
        <f t="shared" si="1362"/>
        <v>0</v>
      </c>
      <c r="BI453" s="215">
        <f t="shared" si="1363"/>
        <v>0</v>
      </c>
      <c r="BJ453" s="215">
        <f t="shared" si="1364"/>
        <v>0</v>
      </c>
      <c r="BK453" s="215">
        <f t="shared" si="1365"/>
        <v>0</v>
      </c>
      <c r="BL453" s="215">
        <f t="shared" si="1366"/>
        <v>0</v>
      </c>
      <c r="BM453" s="215">
        <f t="shared" si="1367"/>
        <v>0</v>
      </c>
      <c r="BN453" s="215">
        <f t="shared" si="1368"/>
        <v>0</v>
      </c>
      <c r="BO453" s="215">
        <f t="shared" si="1369"/>
        <v>0</v>
      </c>
      <c r="BP453" s="215">
        <f t="shared" si="1370"/>
        <v>0</v>
      </c>
      <c r="BQ453" s="215">
        <f t="shared" si="1371"/>
        <v>0</v>
      </c>
      <c r="BR453" s="215">
        <f t="shared" si="1372"/>
        <v>0</v>
      </c>
      <c r="BS453" s="215">
        <f t="shared" si="1373"/>
        <v>0</v>
      </c>
      <c r="BT453" s="215">
        <f t="shared" si="1374"/>
        <v>0</v>
      </c>
      <c r="BU453" s="215">
        <f t="shared" si="1375"/>
        <v>0</v>
      </c>
      <c r="BV453" s="215">
        <f t="shared" si="1376"/>
        <v>0</v>
      </c>
      <c r="BW453" s="215">
        <f t="shared" si="1377"/>
        <v>0</v>
      </c>
      <c r="BX453" s="215">
        <f t="shared" si="1378"/>
        <v>0</v>
      </c>
      <c r="BY453" s="215">
        <f t="shared" si="1379"/>
        <v>0</v>
      </c>
      <c r="BZ453" s="216">
        <f t="shared" si="1349"/>
        <v>0</v>
      </c>
      <c r="CA453" s="224">
        <f t="shared" si="1350"/>
        <v>0</v>
      </c>
      <c r="CB453" s="226">
        <f t="shared" si="1351"/>
        <v>0</v>
      </c>
      <c r="CC453" s="26"/>
      <c r="CE453" s="33"/>
      <c r="CF453" s="126" t="s">
        <v>67</v>
      </c>
      <c r="CG453" s="321" t="s">
        <v>23</v>
      </c>
      <c r="CH453" s="321"/>
      <c r="CI453" s="54">
        <f t="shared" si="1352"/>
        <v>0</v>
      </c>
      <c r="CJ453" s="54">
        <f t="shared" si="1352"/>
        <v>0</v>
      </c>
      <c r="CK453" s="54">
        <f t="shared" si="1352"/>
        <v>0</v>
      </c>
      <c r="CL453" s="143" t="s">
        <v>80</v>
      </c>
      <c r="CM453" s="319" t="s">
        <v>24</v>
      </c>
      <c r="CN453" s="319"/>
      <c r="CO453" s="173">
        <f t="shared" si="1417"/>
        <v>0</v>
      </c>
      <c r="CP453" s="173">
        <f t="shared" si="1418"/>
        <v>0</v>
      </c>
      <c r="CQ453" s="173">
        <f t="shared" si="1419"/>
        <v>0</v>
      </c>
      <c r="CR453" s="51"/>
      <c r="CS453" s="26"/>
      <c r="CT453" s="1"/>
      <c r="CU453" s="27"/>
      <c r="CV453" s="131"/>
      <c r="CW453" s="308" t="s">
        <v>121</v>
      </c>
      <c r="CX453" s="308"/>
      <c r="CY453" s="48">
        <f>+CY445</f>
        <v>31015041.280000005</v>
      </c>
      <c r="CZ453" s="48">
        <f t="shared" ref="CZ453:DA453" si="1434">+CZ445</f>
        <v>23177667.43</v>
      </c>
      <c r="DA453" s="48">
        <f t="shared" si="1434"/>
        <v>20945065.66</v>
      </c>
      <c r="DB453" s="143" t="s">
        <v>181</v>
      </c>
      <c r="DC453" s="319" t="s">
        <v>120</v>
      </c>
      <c r="DD453" s="319"/>
      <c r="DE453" s="54">
        <f t="shared" si="1355"/>
        <v>0</v>
      </c>
      <c r="DF453" s="54">
        <f t="shared" si="1355"/>
        <v>0</v>
      </c>
      <c r="DG453" s="54">
        <f t="shared" si="1355"/>
        <v>0</v>
      </c>
      <c r="DH453" s="42"/>
      <c r="DI453" s="77"/>
      <c r="DJ453" s="1"/>
      <c r="DK453" s="27"/>
      <c r="DL453" s="130"/>
      <c r="DM453" s="308"/>
      <c r="DN453" s="308"/>
      <c r="DO453" s="54"/>
      <c r="DP453" s="54"/>
      <c r="DQ453" s="54"/>
      <c r="DR453" s="54"/>
      <c r="DS453" s="143" t="s">
        <v>181</v>
      </c>
      <c r="DT453" s="319" t="s">
        <v>120</v>
      </c>
      <c r="DU453" s="319"/>
      <c r="DV453" s="54">
        <f t="shared" si="1297"/>
        <v>0</v>
      </c>
      <c r="DW453" s="54">
        <f t="shared" si="1298"/>
        <v>0</v>
      </c>
      <c r="DX453" s="54">
        <f t="shared" si="1299"/>
        <v>0</v>
      </c>
      <c r="DY453" s="54">
        <f t="shared" si="1300"/>
        <v>0</v>
      </c>
      <c r="DZ453" s="42"/>
      <c r="EA453" s="77"/>
      <c r="EB453" s="1"/>
      <c r="EC453" s="27"/>
      <c r="ED453" s="126" t="s">
        <v>65</v>
      </c>
      <c r="EE453" s="1"/>
      <c r="EF453" s="4" t="s">
        <v>19</v>
      </c>
      <c r="EG453" s="54">
        <f t="shared" si="1400"/>
        <v>0</v>
      </c>
      <c r="EH453" s="54">
        <f t="shared" si="1390"/>
        <v>0</v>
      </c>
      <c r="EI453" s="163" t="s">
        <v>167</v>
      </c>
      <c r="EJ453" s="1"/>
      <c r="EK453" s="9" t="s">
        <v>202</v>
      </c>
      <c r="EL453" s="173">
        <f>+DP459-DO459+CO482</f>
        <v>2450469.1700000018</v>
      </c>
      <c r="EM453" s="173">
        <f>+DR459-DQ459+CP482</f>
        <v>1006074.3299999982</v>
      </c>
      <c r="EN453" s="42"/>
      <c r="EO453" s="26"/>
      <c r="EP453" s="1"/>
      <c r="EQ453" s="27"/>
      <c r="ER453" s="126" t="s">
        <v>65</v>
      </c>
      <c r="ES453" s="1"/>
      <c r="ET453" s="4" t="s">
        <v>19</v>
      </c>
      <c r="EU453" s="54">
        <f t="shared" si="1391"/>
        <v>0</v>
      </c>
      <c r="EV453" s="54">
        <f t="shared" si="1392"/>
        <v>0</v>
      </c>
      <c r="EW453" s="163" t="s">
        <v>167</v>
      </c>
      <c r="EX453" s="1"/>
      <c r="EY453" s="9" t="s">
        <v>202</v>
      </c>
      <c r="EZ453" s="173">
        <f t="shared" ref="EZ453:FA455" si="1435">+BZ483</f>
        <v>0</v>
      </c>
      <c r="FA453" s="173">
        <f t="shared" si="1435"/>
        <v>0</v>
      </c>
      <c r="FB453" s="42"/>
      <c r="FC453" s="26"/>
      <c r="FD453" s="26"/>
      <c r="FE453" s="1"/>
      <c r="FF453" s="27"/>
      <c r="FG453" s="130"/>
      <c r="FH453" s="322" t="s">
        <v>235</v>
      </c>
      <c r="FI453" s="322"/>
      <c r="FJ453" s="178"/>
      <c r="FK453" s="178">
        <f>SUM(FK454:FK457)+FK446</f>
        <v>15397234.58</v>
      </c>
      <c r="FL453" s="178"/>
      <c r="FM453" s="67">
        <f>SUM(FM454:FM457)</f>
        <v>0</v>
      </c>
      <c r="FN453" s="67">
        <f t="shared" ref="FN453:FN457" si="1436">SUM(FJ453:FM453)</f>
        <v>15397234.58</v>
      </c>
      <c r="FO453" s="58"/>
      <c r="FP453" s="26"/>
      <c r="FQ453" s="1"/>
      <c r="FR453" s="1"/>
    </row>
    <row r="454" spans="2:174" ht="13.9" customHeight="1" x14ac:dyDescent="0.2">
      <c r="B454" s="33"/>
      <c r="C454" s="126">
        <v>4170</v>
      </c>
      <c r="D454" s="234" t="s">
        <v>429</v>
      </c>
      <c r="E454" s="234"/>
      <c r="F454" s="215">
        <f t="shared" ref="F454:H454" si="1437">+X22</f>
        <v>42084006.879999995</v>
      </c>
      <c r="G454" s="215">
        <f t="shared" si="1437"/>
        <v>34875432</v>
      </c>
      <c r="H454" s="215">
        <f t="shared" si="1437"/>
        <v>33415692.18</v>
      </c>
      <c r="I454" s="215">
        <f t="shared" ref="I454:K454" si="1438">+X94</f>
        <v>0</v>
      </c>
      <c r="J454" s="215">
        <f t="shared" si="1438"/>
        <v>0</v>
      </c>
      <c r="K454" s="215">
        <f t="shared" si="1438"/>
        <v>0</v>
      </c>
      <c r="L454" s="215">
        <f t="shared" ref="L454:N454" si="1439">+X166</f>
        <v>0</v>
      </c>
      <c r="M454" s="215">
        <f t="shared" si="1439"/>
        <v>0</v>
      </c>
      <c r="N454" s="215">
        <f t="shared" si="1439"/>
        <v>0</v>
      </c>
      <c r="O454" s="215">
        <f t="shared" ref="O454:Q454" si="1440">+X238</f>
        <v>0</v>
      </c>
      <c r="P454" s="215">
        <f t="shared" si="1440"/>
        <v>0</v>
      </c>
      <c r="Q454" s="215">
        <f t="shared" si="1440"/>
        <v>0</v>
      </c>
      <c r="R454" s="215">
        <f t="shared" ref="R454:T454" si="1441">+X310</f>
        <v>0</v>
      </c>
      <c r="S454" s="215">
        <f t="shared" si="1441"/>
        <v>0</v>
      </c>
      <c r="T454" s="215">
        <f t="shared" si="1441"/>
        <v>0</v>
      </c>
      <c r="U454" s="215">
        <f t="shared" ref="U454:W454" si="1442">+X382</f>
        <v>0</v>
      </c>
      <c r="V454" s="215">
        <f t="shared" si="1442"/>
        <v>0</v>
      </c>
      <c r="W454" s="215">
        <f t="shared" si="1442"/>
        <v>0</v>
      </c>
      <c r="X454" s="216">
        <f t="shared" si="1307"/>
        <v>42084006.879999995</v>
      </c>
      <c r="Y454" s="224">
        <f t="shared" si="1308"/>
        <v>34875432</v>
      </c>
      <c r="Z454" s="226">
        <f t="shared" si="1309"/>
        <v>33415692.18</v>
      </c>
      <c r="AA454" s="26"/>
      <c r="AC454" s="27"/>
      <c r="AD454" s="130">
        <v>1190</v>
      </c>
      <c r="AE454" s="223" t="s">
        <v>475</v>
      </c>
      <c r="AF454" s="223"/>
      <c r="AG454" s="215">
        <f t="shared" si="1310"/>
        <v>0</v>
      </c>
      <c r="AH454" s="215">
        <f t="shared" si="1311"/>
        <v>0</v>
      </c>
      <c r="AI454" s="215">
        <f t="shared" si="1312"/>
        <v>0</v>
      </c>
      <c r="AJ454" s="215">
        <f t="shared" si="1313"/>
        <v>0</v>
      </c>
      <c r="AK454" s="215">
        <f t="shared" si="1314"/>
        <v>0</v>
      </c>
      <c r="AL454" s="215">
        <f t="shared" si="1315"/>
        <v>0</v>
      </c>
      <c r="AM454" s="215">
        <f t="shared" si="1316"/>
        <v>0</v>
      </c>
      <c r="AN454" s="215">
        <f t="shared" si="1317"/>
        <v>0</v>
      </c>
      <c r="AO454" s="215">
        <f t="shared" si="1318"/>
        <v>0</v>
      </c>
      <c r="AP454" s="215">
        <f t="shared" si="1319"/>
        <v>0</v>
      </c>
      <c r="AQ454" s="215">
        <f t="shared" si="1320"/>
        <v>0</v>
      </c>
      <c r="AR454" s="215">
        <f t="shared" si="1321"/>
        <v>0</v>
      </c>
      <c r="AS454" s="215">
        <f t="shared" si="1322"/>
        <v>0</v>
      </c>
      <c r="AT454" s="215">
        <f t="shared" si="1323"/>
        <v>0</v>
      </c>
      <c r="AU454" s="215">
        <f t="shared" si="1324"/>
        <v>0</v>
      </c>
      <c r="AV454" s="215">
        <f t="shared" si="1325"/>
        <v>0</v>
      </c>
      <c r="AW454" s="215">
        <f t="shared" si="1326"/>
        <v>0</v>
      </c>
      <c r="AX454" s="215">
        <f t="shared" si="1327"/>
        <v>0</v>
      </c>
      <c r="AY454" s="216">
        <f t="shared" si="1328"/>
        <v>0</v>
      </c>
      <c r="AZ454" s="224">
        <f t="shared" si="1329"/>
        <v>0</v>
      </c>
      <c r="BA454" s="226">
        <f t="shared" si="1330"/>
        <v>0</v>
      </c>
      <c r="BB454" s="26"/>
      <c r="BD454" s="27"/>
      <c r="BE454" s="130">
        <v>4170</v>
      </c>
      <c r="BF454" s="223" t="s">
        <v>429</v>
      </c>
      <c r="BG454" s="223"/>
      <c r="BH454" s="215">
        <f t="shared" si="1362"/>
        <v>0</v>
      </c>
      <c r="BI454" s="215">
        <f t="shared" si="1363"/>
        <v>0</v>
      </c>
      <c r="BJ454" s="215">
        <f t="shared" si="1364"/>
        <v>0</v>
      </c>
      <c r="BK454" s="215">
        <f t="shared" si="1365"/>
        <v>0</v>
      </c>
      <c r="BL454" s="215">
        <f t="shared" si="1366"/>
        <v>0</v>
      </c>
      <c r="BM454" s="215">
        <f t="shared" si="1367"/>
        <v>0</v>
      </c>
      <c r="BN454" s="215">
        <f t="shared" si="1368"/>
        <v>0</v>
      </c>
      <c r="BO454" s="215">
        <f t="shared" si="1369"/>
        <v>0</v>
      </c>
      <c r="BP454" s="215">
        <f t="shared" si="1370"/>
        <v>0</v>
      </c>
      <c r="BQ454" s="215">
        <f t="shared" si="1371"/>
        <v>0</v>
      </c>
      <c r="BR454" s="215">
        <f t="shared" si="1372"/>
        <v>0</v>
      </c>
      <c r="BS454" s="215">
        <f t="shared" si="1373"/>
        <v>0</v>
      </c>
      <c r="BT454" s="215">
        <f t="shared" si="1374"/>
        <v>0</v>
      </c>
      <c r="BU454" s="215">
        <f t="shared" si="1375"/>
        <v>0</v>
      </c>
      <c r="BV454" s="215">
        <f t="shared" si="1376"/>
        <v>0</v>
      </c>
      <c r="BW454" s="215">
        <f t="shared" si="1377"/>
        <v>0</v>
      </c>
      <c r="BX454" s="215">
        <f t="shared" si="1378"/>
        <v>0</v>
      </c>
      <c r="BY454" s="215">
        <f t="shared" si="1379"/>
        <v>0</v>
      </c>
      <c r="BZ454" s="216">
        <f t="shared" si="1349"/>
        <v>0</v>
      </c>
      <c r="CA454" s="224">
        <f t="shared" si="1350"/>
        <v>0</v>
      </c>
      <c r="CB454" s="226">
        <f t="shared" si="1351"/>
        <v>0</v>
      </c>
      <c r="CC454" s="26"/>
      <c r="CE454" s="33"/>
      <c r="CF454" s="127"/>
      <c r="CG454" s="195"/>
      <c r="CH454" s="200"/>
      <c r="CI454" s="66"/>
      <c r="CJ454" s="66"/>
      <c r="CK454" s="66"/>
      <c r="CL454" s="143" t="s">
        <v>240</v>
      </c>
      <c r="CM454" s="319" t="s">
        <v>25</v>
      </c>
      <c r="CN454" s="319"/>
      <c r="CO454" s="173">
        <f t="shared" si="1417"/>
        <v>538785.56000000006</v>
      </c>
      <c r="CP454" s="173">
        <f t="shared" si="1418"/>
        <v>1743893.83</v>
      </c>
      <c r="CQ454" s="173">
        <f t="shared" si="1419"/>
        <v>1937680.7699999998</v>
      </c>
      <c r="CR454" s="51"/>
      <c r="CS454" s="26"/>
      <c r="CT454" s="1"/>
      <c r="CU454" s="27"/>
      <c r="CV454" s="131"/>
      <c r="CW454" s="195"/>
      <c r="CX454" s="196"/>
      <c r="CY454" s="50"/>
      <c r="CZ454" s="50"/>
      <c r="DA454" s="50"/>
      <c r="DB454" s="149"/>
      <c r="DC454" s="308" t="s">
        <v>122</v>
      </c>
      <c r="DD454" s="308"/>
      <c r="DE454" s="48">
        <f>+DE445</f>
        <v>5874701.5199999996</v>
      </c>
      <c r="DF454" s="48">
        <f t="shared" ref="DF454:DG454" si="1443">+DF445</f>
        <v>4209282.25</v>
      </c>
      <c r="DG454" s="48">
        <f t="shared" si="1443"/>
        <v>3195972.29</v>
      </c>
      <c r="DH454" s="42"/>
      <c r="DI454" s="77"/>
      <c r="DJ454" s="1"/>
      <c r="DK454" s="27"/>
      <c r="DL454" s="130"/>
      <c r="DM454" s="195"/>
      <c r="DN454" s="196"/>
      <c r="DO454" s="54"/>
      <c r="DP454" s="54"/>
      <c r="DQ454" s="54"/>
      <c r="DR454" s="54"/>
      <c r="DS454" s="149"/>
      <c r="DT454" s="308"/>
      <c r="DU454" s="308"/>
      <c r="DV454" s="54"/>
      <c r="DW454" s="54"/>
      <c r="DX454" s="54"/>
      <c r="DY454" s="54"/>
      <c r="DZ454" s="42"/>
      <c r="EA454" s="77"/>
      <c r="EB454" s="1"/>
      <c r="EC454" s="27"/>
      <c r="ED454" s="126" t="s">
        <v>66</v>
      </c>
      <c r="EE454" s="1"/>
      <c r="EF454" s="4" t="s">
        <v>21</v>
      </c>
      <c r="EG454" s="54">
        <f t="shared" si="1400"/>
        <v>42084006.879999995</v>
      </c>
      <c r="EH454" s="54">
        <f t="shared" si="1390"/>
        <v>34875432</v>
      </c>
      <c r="EI454" s="163" t="s">
        <v>168</v>
      </c>
      <c r="EJ454" s="1"/>
      <c r="EK454" s="9" t="s">
        <v>131</v>
      </c>
      <c r="EL454" s="173">
        <f>+DP460+DP461-DO460-DO461</f>
        <v>728471.27000000328</v>
      </c>
      <c r="EM454" s="173">
        <f>+DR460+DR461-DQ460-DQ461</f>
        <v>481628.83999999776</v>
      </c>
      <c r="EN454" s="42"/>
      <c r="EO454" s="26"/>
      <c r="EP454" s="1"/>
      <c r="EQ454" s="27"/>
      <c r="ER454" s="126" t="s">
        <v>66</v>
      </c>
      <c r="ES454" s="1"/>
      <c r="ET454" s="4" t="s">
        <v>21</v>
      </c>
      <c r="EU454" s="54">
        <f t="shared" si="1391"/>
        <v>0</v>
      </c>
      <c r="EV454" s="54">
        <f t="shared" si="1392"/>
        <v>0</v>
      </c>
      <c r="EW454" s="163" t="s">
        <v>168</v>
      </c>
      <c r="EX454" s="1"/>
      <c r="EY454" s="9" t="s">
        <v>131</v>
      </c>
      <c r="EZ454" s="173">
        <f t="shared" si="1435"/>
        <v>0</v>
      </c>
      <c r="FA454" s="173">
        <f t="shared" si="1435"/>
        <v>0</v>
      </c>
      <c r="FB454" s="42"/>
      <c r="FC454" s="26"/>
      <c r="FD454" s="26"/>
      <c r="FE454" s="1"/>
      <c r="FF454" s="27"/>
      <c r="FG454" s="130" t="s">
        <v>191</v>
      </c>
      <c r="FH454" s="319" t="s">
        <v>236</v>
      </c>
      <c r="FI454" s="319"/>
      <c r="FJ454" s="179"/>
      <c r="FK454" s="173">
        <f>+DF474</f>
        <v>2695329.8900000006</v>
      </c>
      <c r="FL454" s="179"/>
      <c r="FM454" s="68">
        <v>0</v>
      </c>
      <c r="FN454" s="62">
        <f t="shared" si="1436"/>
        <v>2695329.8900000006</v>
      </c>
      <c r="FO454" s="58"/>
      <c r="FP454" s="26"/>
      <c r="FQ454" s="1"/>
      <c r="FR454" s="1"/>
    </row>
    <row r="455" spans="2:174" ht="13.9" customHeight="1" x14ac:dyDescent="0.2">
      <c r="B455" s="33"/>
      <c r="C455" s="126">
        <v>4190</v>
      </c>
      <c r="D455" s="234" t="s">
        <v>430</v>
      </c>
      <c r="E455" s="234"/>
      <c r="F455" s="215">
        <f t="shared" ref="F455:H455" si="1444">+X23</f>
        <v>0</v>
      </c>
      <c r="G455" s="215">
        <f t="shared" si="1444"/>
        <v>0</v>
      </c>
      <c r="H455" s="215">
        <f t="shared" si="1444"/>
        <v>0</v>
      </c>
      <c r="I455" s="215">
        <f t="shared" ref="I455:K455" si="1445">+X95</f>
        <v>0</v>
      </c>
      <c r="J455" s="215">
        <f t="shared" si="1445"/>
        <v>0</v>
      </c>
      <c r="K455" s="215">
        <f t="shared" si="1445"/>
        <v>0</v>
      </c>
      <c r="L455" s="215">
        <f t="shared" ref="L455:N455" si="1446">+X167</f>
        <v>0</v>
      </c>
      <c r="M455" s="215">
        <f t="shared" si="1446"/>
        <v>0</v>
      </c>
      <c r="N455" s="215">
        <f t="shared" si="1446"/>
        <v>0</v>
      </c>
      <c r="O455" s="215">
        <f t="shared" ref="O455:Q455" si="1447">+X239</f>
        <v>0</v>
      </c>
      <c r="P455" s="215">
        <f t="shared" si="1447"/>
        <v>0</v>
      </c>
      <c r="Q455" s="215">
        <f t="shared" si="1447"/>
        <v>0</v>
      </c>
      <c r="R455" s="215">
        <f t="shared" ref="R455:T455" si="1448">+X311</f>
        <v>0</v>
      </c>
      <c r="S455" s="215">
        <f t="shared" si="1448"/>
        <v>0</v>
      </c>
      <c r="T455" s="215">
        <f t="shared" si="1448"/>
        <v>0</v>
      </c>
      <c r="U455" s="215">
        <f t="shared" ref="U455:W455" si="1449">+X383</f>
        <v>0</v>
      </c>
      <c r="V455" s="215">
        <f t="shared" si="1449"/>
        <v>0</v>
      </c>
      <c r="W455" s="215">
        <f t="shared" si="1449"/>
        <v>0</v>
      </c>
      <c r="X455" s="216">
        <f t="shared" si="1307"/>
        <v>0</v>
      </c>
      <c r="Y455" s="224">
        <f t="shared" si="1308"/>
        <v>0</v>
      </c>
      <c r="Z455" s="226">
        <f t="shared" si="1309"/>
        <v>0</v>
      </c>
      <c r="AA455" s="26"/>
      <c r="AC455" s="27"/>
      <c r="AD455" s="131">
        <v>1200</v>
      </c>
      <c r="AE455" s="232" t="s">
        <v>476</v>
      </c>
      <c r="AF455" s="232"/>
      <c r="AG455" s="235">
        <f t="shared" si="1310"/>
        <v>42976379.630000003</v>
      </c>
      <c r="AH455" s="235">
        <f t="shared" si="1311"/>
        <v>40138271.679999992</v>
      </c>
      <c r="AI455" s="235">
        <f t="shared" si="1312"/>
        <v>38649955.879999995</v>
      </c>
      <c r="AJ455" s="235">
        <f t="shared" si="1313"/>
        <v>0</v>
      </c>
      <c r="AK455" s="235">
        <f t="shared" si="1314"/>
        <v>0</v>
      </c>
      <c r="AL455" s="235">
        <f t="shared" si="1315"/>
        <v>0</v>
      </c>
      <c r="AM455" s="220">
        <f t="shared" si="1316"/>
        <v>0</v>
      </c>
      <c r="AN455" s="220">
        <f t="shared" si="1317"/>
        <v>0</v>
      </c>
      <c r="AO455" s="220">
        <f t="shared" si="1318"/>
        <v>0</v>
      </c>
      <c r="AP455" s="220">
        <f t="shared" si="1319"/>
        <v>0</v>
      </c>
      <c r="AQ455" s="220">
        <f t="shared" si="1320"/>
        <v>0</v>
      </c>
      <c r="AR455" s="220">
        <f t="shared" si="1321"/>
        <v>0</v>
      </c>
      <c r="AS455" s="220">
        <f t="shared" si="1322"/>
        <v>0</v>
      </c>
      <c r="AT455" s="220">
        <f t="shared" si="1323"/>
        <v>0</v>
      </c>
      <c r="AU455" s="220">
        <f t="shared" si="1324"/>
        <v>0</v>
      </c>
      <c r="AV455" s="220">
        <f t="shared" si="1325"/>
        <v>0</v>
      </c>
      <c r="AW455" s="220">
        <f t="shared" si="1326"/>
        <v>0</v>
      </c>
      <c r="AX455" s="220">
        <f t="shared" si="1327"/>
        <v>0</v>
      </c>
      <c r="AY455" s="221">
        <f t="shared" si="1328"/>
        <v>42976379.630000003</v>
      </c>
      <c r="AZ455" s="210">
        <f t="shared" si="1329"/>
        <v>40138271.679999992</v>
      </c>
      <c r="BA455" s="212">
        <f t="shared" si="1330"/>
        <v>38649955.879999995</v>
      </c>
      <c r="BB455" s="26"/>
      <c r="BD455" s="27"/>
      <c r="BE455" s="130">
        <v>4190</v>
      </c>
      <c r="BF455" s="223" t="s">
        <v>515</v>
      </c>
      <c r="BG455" s="223"/>
      <c r="BH455" s="245">
        <f t="shared" si="1362"/>
        <v>0</v>
      </c>
      <c r="BI455" s="245">
        <f t="shared" si="1363"/>
        <v>0</v>
      </c>
      <c r="BJ455" s="245">
        <f t="shared" si="1364"/>
        <v>0</v>
      </c>
      <c r="BK455" s="245">
        <f t="shared" si="1365"/>
        <v>0</v>
      </c>
      <c r="BL455" s="245">
        <f t="shared" si="1366"/>
        <v>0</v>
      </c>
      <c r="BM455" s="245">
        <f t="shared" si="1367"/>
        <v>0</v>
      </c>
      <c r="BN455" s="215">
        <f t="shared" si="1368"/>
        <v>0</v>
      </c>
      <c r="BO455" s="215">
        <f t="shared" si="1369"/>
        <v>0</v>
      </c>
      <c r="BP455" s="215">
        <f t="shared" si="1370"/>
        <v>0</v>
      </c>
      <c r="BQ455" s="215">
        <f t="shared" si="1371"/>
        <v>0</v>
      </c>
      <c r="BR455" s="215">
        <f t="shared" si="1372"/>
        <v>0</v>
      </c>
      <c r="BS455" s="215">
        <f t="shared" si="1373"/>
        <v>0</v>
      </c>
      <c r="BT455" s="215">
        <f t="shared" si="1374"/>
        <v>0</v>
      </c>
      <c r="BU455" s="215">
        <f t="shared" si="1375"/>
        <v>0</v>
      </c>
      <c r="BV455" s="215">
        <f t="shared" si="1376"/>
        <v>0</v>
      </c>
      <c r="BW455" s="215">
        <f t="shared" si="1377"/>
        <v>0</v>
      </c>
      <c r="BX455" s="215">
        <f t="shared" si="1378"/>
        <v>0</v>
      </c>
      <c r="BY455" s="215">
        <f t="shared" si="1379"/>
        <v>0</v>
      </c>
      <c r="BZ455" s="216">
        <f t="shared" si="1349"/>
        <v>0</v>
      </c>
      <c r="CA455" s="224">
        <f t="shared" si="1350"/>
        <v>0</v>
      </c>
      <c r="CB455" s="226">
        <f t="shared" si="1351"/>
        <v>0</v>
      </c>
      <c r="CC455" s="26"/>
      <c r="CE455" s="33"/>
      <c r="CF455" s="127"/>
      <c r="CG455" s="322" t="s">
        <v>26</v>
      </c>
      <c r="CH455" s="322"/>
      <c r="CI455" s="50">
        <f>SUM(CI456:CI457)</f>
        <v>11218541.780000001</v>
      </c>
      <c r="CJ455" s="50">
        <f t="shared" ref="CJ455" si="1450">SUM(CJ456:CJ457)</f>
        <v>12217603.920000002</v>
      </c>
      <c r="CK455" s="50">
        <f t="shared" ref="CK455" si="1451">SUM(CK456:CK457)</f>
        <v>12185422.470000001</v>
      </c>
      <c r="CL455" s="143" t="s">
        <v>81</v>
      </c>
      <c r="CM455" s="319" t="s">
        <v>27</v>
      </c>
      <c r="CN455" s="319"/>
      <c r="CO455" s="173">
        <f t="shared" si="1417"/>
        <v>0</v>
      </c>
      <c r="CP455" s="173">
        <f t="shared" si="1418"/>
        <v>0</v>
      </c>
      <c r="CQ455" s="173">
        <f t="shared" si="1419"/>
        <v>0</v>
      </c>
      <c r="CR455" s="51"/>
      <c r="CS455" s="26"/>
      <c r="CT455" s="1"/>
      <c r="CU455" s="27"/>
      <c r="CV455" s="131"/>
      <c r="CW455" s="195"/>
      <c r="CX455" s="196"/>
      <c r="CY455" s="50"/>
      <c r="CZ455" s="50"/>
      <c r="DA455" s="50"/>
      <c r="DB455" s="149"/>
      <c r="DC455" s="1"/>
      <c r="DD455" s="1"/>
      <c r="DE455" s="1"/>
      <c r="DF455" s="1"/>
      <c r="DG455" s="1"/>
      <c r="DH455" s="42"/>
      <c r="DI455" s="77"/>
      <c r="DJ455" s="1"/>
      <c r="DK455" s="27"/>
      <c r="DL455" s="130"/>
      <c r="DM455" s="195"/>
      <c r="DN455" s="196"/>
      <c r="DO455" s="54"/>
      <c r="DP455" s="54"/>
      <c r="DQ455" s="54"/>
      <c r="DR455" s="54"/>
      <c r="DS455" s="149"/>
      <c r="DT455" s="202"/>
      <c r="DU455" s="202"/>
      <c r="DV455" s="54"/>
      <c r="DW455" s="54"/>
      <c r="DX455" s="54"/>
      <c r="DY455" s="54"/>
      <c r="DZ455" s="42"/>
      <c r="EA455" s="77"/>
      <c r="EB455" s="1"/>
      <c r="EC455" s="27"/>
      <c r="ED455" s="126" t="s">
        <v>67</v>
      </c>
      <c r="EE455" s="1"/>
      <c r="EF455" s="4" t="s">
        <v>23</v>
      </c>
      <c r="EG455" s="54">
        <f t="shared" si="1400"/>
        <v>0</v>
      </c>
      <c r="EH455" s="54">
        <f t="shared" si="1390"/>
        <v>0</v>
      </c>
      <c r="EI455" s="163" t="s">
        <v>169</v>
      </c>
      <c r="EJ455" s="1"/>
      <c r="EK455" s="9" t="s">
        <v>206</v>
      </c>
      <c r="EL455" s="173">
        <f>+DP457</f>
        <v>0</v>
      </c>
      <c r="EM455" s="173">
        <f>+DR457</f>
        <v>0</v>
      </c>
      <c r="EN455" s="42"/>
      <c r="EO455" s="26"/>
      <c r="EP455" s="1"/>
      <c r="EQ455" s="27"/>
      <c r="ER455" s="126" t="s">
        <v>67</v>
      </c>
      <c r="ES455" s="1"/>
      <c r="ET455" s="4" t="s">
        <v>23</v>
      </c>
      <c r="EU455" s="54">
        <f t="shared" si="1391"/>
        <v>0</v>
      </c>
      <c r="EV455" s="54">
        <f t="shared" si="1392"/>
        <v>0</v>
      </c>
      <c r="EW455" s="163" t="s">
        <v>169</v>
      </c>
      <c r="EX455" s="1"/>
      <c r="EY455" s="9" t="s">
        <v>206</v>
      </c>
      <c r="EZ455" s="173">
        <f t="shared" si="1435"/>
        <v>0</v>
      </c>
      <c r="FA455" s="173">
        <f t="shared" si="1435"/>
        <v>0</v>
      </c>
      <c r="FB455" s="42"/>
      <c r="FC455" s="26"/>
      <c r="FD455" s="26"/>
      <c r="FE455" s="1"/>
      <c r="FF455" s="27"/>
      <c r="FG455" s="130" t="s">
        <v>192</v>
      </c>
      <c r="FH455" s="319" t="s">
        <v>149</v>
      </c>
      <c r="FI455" s="319"/>
      <c r="FJ455" s="179"/>
      <c r="FK455" s="173">
        <f t="shared" ref="FK455:FK457" si="1452">+DF475</f>
        <v>12701904.689999999</v>
      </c>
      <c r="FL455" s="179"/>
      <c r="FM455" s="68">
        <v>0</v>
      </c>
      <c r="FN455" s="62">
        <f t="shared" si="1436"/>
        <v>12701904.689999999</v>
      </c>
      <c r="FO455" s="58"/>
      <c r="FP455" s="26"/>
      <c r="FQ455" s="1"/>
      <c r="FR455" s="1"/>
    </row>
    <row r="456" spans="2:174" ht="13.9" customHeight="1" x14ac:dyDescent="0.2">
      <c r="B456" s="33"/>
      <c r="C456" s="127">
        <v>4200</v>
      </c>
      <c r="D456" s="233" t="s">
        <v>431</v>
      </c>
      <c r="E456" s="233"/>
      <c r="F456" s="210">
        <f t="shared" ref="F456:H456" si="1453">+X24</f>
        <v>11218541.779999999</v>
      </c>
      <c r="G456" s="210">
        <f t="shared" si="1453"/>
        <v>12217603.92</v>
      </c>
      <c r="H456" s="210">
        <f t="shared" si="1453"/>
        <v>12185422.470000001</v>
      </c>
      <c r="I456" s="231">
        <f t="shared" ref="I456:K456" si="1454">+X96</f>
        <v>0</v>
      </c>
      <c r="J456" s="231">
        <f t="shared" si="1454"/>
        <v>0</v>
      </c>
      <c r="K456" s="231">
        <f t="shared" si="1454"/>
        <v>0</v>
      </c>
      <c r="L456" s="231">
        <f t="shared" ref="L456:N456" si="1455">+X168</f>
        <v>0</v>
      </c>
      <c r="M456" s="231">
        <f t="shared" si="1455"/>
        <v>0</v>
      </c>
      <c r="N456" s="231">
        <f t="shared" si="1455"/>
        <v>0</v>
      </c>
      <c r="O456" s="231">
        <f t="shared" ref="O456:Q456" si="1456">+X240</f>
        <v>0</v>
      </c>
      <c r="P456" s="231">
        <f t="shared" si="1456"/>
        <v>0</v>
      </c>
      <c r="Q456" s="231">
        <f t="shared" si="1456"/>
        <v>0</v>
      </c>
      <c r="R456" s="231">
        <f t="shared" ref="R456:T456" si="1457">+X312</f>
        <v>0</v>
      </c>
      <c r="S456" s="231">
        <f t="shared" si="1457"/>
        <v>0</v>
      </c>
      <c r="T456" s="231">
        <f t="shared" si="1457"/>
        <v>0</v>
      </c>
      <c r="U456" s="231">
        <f t="shared" ref="U456:W456" si="1458">+X384</f>
        <v>0</v>
      </c>
      <c r="V456" s="231">
        <f t="shared" si="1458"/>
        <v>0</v>
      </c>
      <c r="W456" s="231">
        <f t="shared" si="1458"/>
        <v>0</v>
      </c>
      <c r="X456" s="221">
        <f t="shared" si="1307"/>
        <v>11218541.779999999</v>
      </c>
      <c r="Y456" s="210">
        <f t="shared" si="1308"/>
        <v>12217603.92</v>
      </c>
      <c r="Z456" s="212">
        <f t="shared" si="1309"/>
        <v>12185422.470000001</v>
      </c>
      <c r="AA456" s="26"/>
      <c r="AC456" s="27"/>
      <c r="AD456" s="130">
        <v>1210</v>
      </c>
      <c r="AE456" s="223" t="s">
        <v>477</v>
      </c>
      <c r="AF456" s="223"/>
      <c r="AG456" s="224">
        <f t="shared" si="1310"/>
        <v>0</v>
      </c>
      <c r="AH456" s="224">
        <f t="shared" si="1311"/>
        <v>0</v>
      </c>
      <c r="AI456" s="224">
        <f t="shared" si="1312"/>
        <v>0</v>
      </c>
      <c r="AJ456" s="224">
        <f t="shared" si="1313"/>
        <v>0</v>
      </c>
      <c r="AK456" s="224">
        <f t="shared" si="1314"/>
        <v>0</v>
      </c>
      <c r="AL456" s="224">
        <f t="shared" si="1315"/>
        <v>0</v>
      </c>
      <c r="AM456" s="224">
        <f t="shared" si="1316"/>
        <v>0</v>
      </c>
      <c r="AN456" s="224">
        <f t="shared" si="1317"/>
        <v>0</v>
      </c>
      <c r="AO456" s="224">
        <f t="shared" si="1318"/>
        <v>0</v>
      </c>
      <c r="AP456" s="224">
        <f t="shared" si="1319"/>
        <v>0</v>
      </c>
      <c r="AQ456" s="224">
        <f t="shared" si="1320"/>
        <v>0</v>
      </c>
      <c r="AR456" s="224">
        <f t="shared" si="1321"/>
        <v>0</v>
      </c>
      <c r="AS456" s="224">
        <f t="shared" si="1322"/>
        <v>0</v>
      </c>
      <c r="AT456" s="224">
        <f t="shared" si="1323"/>
        <v>0</v>
      </c>
      <c r="AU456" s="224">
        <f t="shared" si="1324"/>
        <v>0</v>
      </c>
      <c r="AV456" s="224">
        <f t="shared" si="1325"/>
        <v>0</v>
      </c>
      <c r="AW456" s="224">
        <f t="shared" si="1326"/>
        <v>0</v>
      </c>
      <c r="AX456" s="224">
        <f t="shared" si="1327"/>
        <v>0</v>
      </c>
      <c r="AY456" s="216">
        <f t="shared" si="1328"/>
        <v>0</v>
      </c>
      <c r="AZ456" s="224">
        <f t="shared" si="1329"/>
        <v>0</v>
      </c>
      <c r="BA456" s="226">
        <f t="shared" si="1330"/>
        <v>0</v>
      </c>
      <c r="BB456" s="100"/>
      <c r="BD456" s="27"/>
      <c r="BE456" s="130">
        <v>4210</v>
      </c>
      <c r="BF456" s="223" t="s">
        <v>432</v>
      </c>
      <c r="BG456" s="223"/>
      <c r="BH456" s="224">
        <f t="shared" si="1362"/>
        <v>0</v>
      </c>
      <c r="BI456" s="224">
        <f t="shared" si="1363"/>
        <v>0</v>
      </c>
      <c r="BJ456" s="224">
        <f t="shared" si="1364"/>
        <v>0</v>
      </c>
      <c r="BK456" s="224">
        <f t="shared" si="1365"/>
        <v>0</v>
      </c>
      <c r="BL456" s="224">
        <f t="shared" si="1366"/>
        <v>0</v>
      </c>
      <c r="BM456" s="224">
        <f t="shared" si="1367"/>
        <v>0</v>
      </c>
      <c r="BN456" s="224">
        <f t="shared" si="1368"/>
        <v>0</v>
      </c>
      <c r="BO456" s="224">
        <f t="shared" si="1369"/>
        <v>0</v>
      </c>
      <c r="BP456" s="224">
        <f t="shared" si="1370"/>
        <v>0</v>
      </c>
      <c r="BQ456" s="224">
        <f t="shared" si="1371"/>
        <v>0</v>
      </c>
      <c r="BR456" s="224">
        <f t="shared" si="1372"/>
        <v>0</v>
      </c>
      <c r="BS456" s="224">
        <f t="shared" si="1373"/>
        <v>0</v>
      </c>
      <c r="BT456" s="224">
        <f t="shared" si="1374"/>
        <v>0</v>
      </c>
      <c r="BU456" s="224">
        <f t="shared" si="1375"/>
        <v>0</v>
      </c>
      <c r="BV456" s="224">
        <f t="shared" si="1376"/>
        <v>0</v>
      </c>
      <c r="BW456" s="224">
        <f t="shared" si="1377"/>
        <v>0</v>
      </c>
      <c r="BX456" s="224">
        <f t="shared" si="1378"/>
        <v>0</v>
      </c>
      <c r="BY456" s="224">
        <f t="shared" si="1379"/>
        <v>0</v>
      </c>
      <c r="BZ456" s="216">
        <f t="shared" si="1349"/>
        <v>0</v>
      </c>
      <c r="CA456" s="224">
        <f t="shared" si="1350"/>
        <v>0</v>
      </c>
      <c r="CB456" s="226">
        <f t="shared" si="1351"/>
        <v>0</v>
      </c>
      <c r="CC456" s="100"/>
      <c r="CE456" s="33"/>
      <c r="CF456" s="126" t="s">
        <v>68</v>
      </c>
      <c r="CG456" s="319" t="s">
        <v>28</v>
      </c>
      <c r="CH456" s="319"/>
      <c r="CI456" s="54">
        <f t="shared" ref="CI456:CK457" si="1459">+X457</f>
        <v>1095089.82</v>
      </c>
      <c r="CJ456" s="54">
        <f t="shared" si="1459"/>
        <v>2070941.96</v>
      </c>
      <c r="CK456" s="54">
        <f t="shared" si="1459"/>
        <v>2627016.4700000002</v>
      </c>
      <c r="CL456" s="143" t="s">
        <v>82</v>
      </c>
      <c r="CM456" s="319" t="s">
        <v>29</v>
      </c>
      <c r="CN456" s="319"/>
      <c r="CO456" s="173">
        <f t="shared" si="1417"/>
        <v>0</v>
      </c>
      <c r="CP456" s="173">
        <f t="shared" si="1418"/>
        <v>0</v>
      </c>
      <c r="CQ456" s="173">
        <f t="shared" si="1419"/>
        <v>0</v>
      </c>
      <c r="CR456" s="51"/>
      <c r="CS456" s="26"/>
      <c r="CT456" s="1"/>
      <c r="CU456" s="27"/>
      <c r="CV456" s="130"/>
      <c r="CW456" s="308" t="s">
        <v>123</v>
      </c>
      <c r="CX456" s="308"/>
      <c r="CY456" s="47">
        <f>SUM(CY457:CY465)</f>
        <v>42976379.630000003</v>
      </c>
      <c r="CZ456" s="47">
        <f t="shared" ref="CZ456" si="1460">SUM(CZ457:CZ465)</f>
        <v>40138271.679999992</v>
      </c>
      <c r="DA456" s="47">
        <f t="shared" ref="DA456" si="1461">SUM(DA457:DA465)</f>
        <v>38649955.879999995</v>
      </c>
      <c r="DB456" s="143"/>
      <c r="DC456" s="308" t="s">
        <v>124</v>
      </c>
      <c r="DD456" s="308"/>
      <c r="DE456" s="174">
        <f>SUM(DE457:DE462)</f>
        <v>0</v>
      </c>
      <c r="DF456" s="174">
        <f t="shared" ref="DF456" si="1462">SUM(DF457:DF462)</f>
        <v>0</v>
      </c>
      <c r="DG456" s="174">
        <f t="shared" ref="DG456" si="1463">SUM(DG457:DG462)</f>
        <v>0</v>
      </c>
      <c r="DH456" s="42"/>
      <c r="DI456" s="77"/>
      <c r="DJ456" s="1"/>
      <c r="DK456" s="27"/>
      <c r="DL456" s="130"/>
      <c r="DM456" s="308" t="s">
        <v>123</v>
      </c>
      <c r="DN456" s="308"/>
      <c r="DO456" s="49">
        <f t="shared" ref="DO456:DO465" si="1464">IF((CY456-CZ456)&gt;0,0,-CY456+CZ456)</f>
        <v>0</v>
      </c>
      <c r="DP456" s="49">
        <f t="shared" ref="DP456:DP465" si="1465">IF((CY456-CZ456)&gt;0,+CY456-CZ456,0)</f>
        <v>2838107.9500000104</v>
      </c>
      <c r="DQ456" s="49">
        <f t="shared" ref="DQ456:DQ465" si="1466">IF((CZ456-DA456)&gt;0,0,-CZ456+DA456)</f>
        <v>0</v>
      </c>
      <c r="DR456" s="49">
        <f t="shared" ref="DR456:DR465" si="1467">IF((CZ456-DA456)&gt;0,+CZ456-DA456,0)</f>
        <v>1488315.799999997</v>
      </c>
      <c r="DS456" s="143"/>
      <c r="DT456" s="308" t="s">
        <v>124</v>
      </c>
      <c r="DU456" s="308"/>
      <c r="DV456" s="49">
        <f t="shared" ref="DV456:DV462" si="1468">IF((DE456-DF456)&gt;0,+DE456-DF456,0)</f>
        <v>0</v>
      </c>
      <c r="DW456" s="49">
        <f t="shared" ref="DW456:DW462" si="1469">IF((DE456-DF456)&gt;0,0,-DE456+DF456)</f>
        <v>0</v>
      </c>
      <c r="DX456" s="49">
        <f t="shared" ref="DX456:DX462" si="1470">IF((DF456-DG456)&gt;0,+DF456-DG456,0)</f>
        <v>0</v>
      </c>
      <c r="DY456" s="49">
        <f t="shared" ref="DY456:DY462" si="1471">IF((DF456-DG456)&gt;0,0,-DF456+DG456)</f>
        <v>0</v>
      </c>
      <c r="DZ456" s="42"/>
      <c r="EA456" s="77"/>
      <c r="EB456" s="1"/>
      <c r="EC456" s="27"/>
      <c r="ED456" s="126" t="s">
        <v>68</v>
      </c>
      <c r="EE456" s="1"/>
      <c r="EF456" s="4" t="s">
        <v>28</v>
      </c>
      <c r="EG456" s="54">
        <f>+CI456</f>
        <v>1095089.82</v>
      </c>
      <c r="EH456" s="54">
        <f t="shared" ref="EH456:EH457" si="1472">+CJ456</f>
        <v>2070941.96</v>
      </c>
      <c r="EI456" s="160"/>
      <c r="EJ456" s="312" t="s">
        <v>245</v>
      </c>
      <c r="EK456" s="312"/>
      <c r="EL456" s="182">
        <f>EL447-EL452</f>
        <v>-3178940.4400000051</v>
      </c>
      <c r="EM456" s="182">
        <f t="shared" ref="EM456" si="1473">EM447-EM452</f>
        <v>-1487703.169999996</v>
      </c>
      <c r="EN456" s="42"/>
      <c r="EO456" s="26"/>
      <c r="EP456" s="1"/>
      <c r="EQ456" s="27"/>
      <c r="ER456" s="126" t="s">
        <v>68</v>
      </c>
      <c r="ES456" s="1"/>
      <c r="ET456" s="4" t="s">
        <v>28</v>
      </c>
      <c r="EU456" s="54">
        <f t="shared" si="1391"/>
        <v>0</v>
      </c>
      <c r="EV456" s="54">
        <f t="shared" si="1392"/>
        <v>0</v>
      </c>
      <c r="EW456" s="160"/>
      <c r="EX456" s="312" t="s">
        <v>245</v>
      </c>
      <c r="EY456" s="312"/>
      <c r="EZ456" s="182">
        <f>EZ447-EZ452</f>
        <v>0</v>
      </c>
      <c r="FA456" s="182">
        <f t="shared" ref="FA456" si="1474">FA447-FA452</f>
        <v>0</v>
      </c>
      <c r="FB456" s="42"/>
      <c r="FC456" s="26"/>
      <c r="FD456" s="26"/>
      <c r="FE456" s="1"/>
      <c r="FF456" s="27"/>
      <c r="FG456" s="130" t="s">
        <v>193</v>
      </c>
      <c r="FH456" s="319" t="s">
        <v>237</v>
      </c>
      <c r="FI456" s="319"/>
      <c r="FJ456" s="179"/>
      <c r="FK456" s="173">
        <f t="shared" si="1452"/>
        <v>0</v>
      </c>
      <c r="FL456" s="179"/>
      <c r="FM456" s="68">
        <v>0</v>
      </c>
      <c r="FN456" s="62">
        <f t="shared" si="1436"/>
        <v>0</v>
      </c>
      <c r="FO456" s="58"/>
      <c r="FP456" s="26"/>
      <c r="FQ456" s="1"/>
      <c r="FR456" s="1"/>
    </row>
    <row r="457" spans="2:174" ht="13.9" customHeight="1" x14ac:dyDescent="0.2">
      <c r="B457" s="33"/>
      <c r="C457" s="126">
        <v>4210</v>
      </c>
      <c r="D457" s="234" t="s">
        <v>432</v>
      </c>
      <c r="E457" s="234"/>
      <c r="F457" s="224">
        <f t="shared" ref="F457:H457" si="1475">+X25</f>
        <v>1095089.82</v>
      </c>
      <c r="G457" s="224">
        <f t="shared" si="1475"/>
        <v>2070941.96</v>
      </c>
      <c r="H457" s="224">
        <f t="shared" si="1475"/>
        <v>2627016.4700000002</v>
      </c>
      <c r="I457" s="224">
        <f t="shared" ref="I457:K457" si="1476">+X97</f>
        <v>0</v>
      </c>
      <c r="J457" s="224">
        <f t="shared" si="1476"/>
        <v>0</v>
      </c>
      <c r="K457" s="224">
        <f t="shared" si="1476"/>
        <v>0</v>
      </c>
      <c r="L457" s="224">
        <f t="shared" ref="L457:N457" si="1477">+X169</f>
        <v>0</v>
      </c>
      <c r="M457" s="224">
        <f t="shared" si="1477"/>
        <v>0</v>
      </c>
      <c r="N457" s="224">
        <f t="shared" si="1477"/>
        <v>0</v>
      </c>
      <c r="O457" s="224">
        <f t="shared" ref="O457:Q457" si="1478">+X241</f>
        <v>0</v>
      </c>
      <c r="P457" s="224">
        <f t="shared" si="1478"/>
        <v>0</v>
      </c>
      <c r="Q457" s="224">
        <f t="shared" si="1478"/>
        <v>0</v>
      </c>
      <c r="R457" s="224">
        <f t="shared" ref="R457:T457" si="1479">+X313</f>
        <v>0</v>
      </c>
      <c r="S457" s="224">
        <f t="shared" si="1479"/>
        <v>0</v>
      </c>
      <c r="T457" s="224">
        <f t="shared" si="1479"/>
        <v>0</v>
      </c>
      <c r="U457" s="224">
        <f t="shared" ref="U457:W457" si="1480">+X385</f>
        <v>0</v>
      </c>
      <c r="V457" s="224">
        <f t="shared" si="1480"/>
        <v>0</v>
      </c>
      <c r="W457" s="224">
        <f t="shared" si="1480"/>
        <v>0</v>
      </c>
      <c r="X457" s="216">
        <f t="shared" si="1307"/>
        <v>1095089.82</v>
      </c>
      <c r="Y457" s="224">
        <f t="shared" si="1308"/>
        <v>2070941.96</v>
      </c>
      <c r="Z457" s="226">
        <f t="shared" si="1309"/>
        <v>2627016.4700000002</v>
      </c>
      <c r="AA457" s="26"/>
      <c r="AC457" s="27"/>
      <c r="AD457" s="130">
        <v>1220</v>
      </c>
      <c r="AE457" s="223" t="s">
        <v>478</v>
      </c>
      <c r="AF457" s="223"/>
      <c r="AG457" s="245">
        <f t="shared" si="1310"/>
        <v>0</v>
      </c>
      <c r="AH457" s="245">
        <f t="shared" si="1311"/>
        <v>0</v>
      </c>
      <c r="AI457" s="245">
        <f t="shared" si="1312"/>
        <v>0</v>
      </c>
      <c r="AJ457" s="245">
        <f t="shared" si="1313"/>
        <v>0</v>
      </c>
      <c r="AK457" s="245">
        <f t="shared" si="1314"/>
        <v>0</v>
      </c>
      <c r="AL457" s="245">
        <f t="shared" si="1315"/>
        <v>0</v>
      </c>
      <c r="AM457" s="224">
        <f t="shared" si="1316"/>
        <v>0</v>
      </c>
      <c r="AN457" s="224">
        <f t="shared" si="1317"/>
        <v>0</v>
      </c>
      <c r="AO457" s="224">
        <f t="shared" si="1318"/>
        <v>0</v>
      </c>
      <c r="AP457" s="224">
        <f t="shared" si="1319"/>
        <v>0</v>
      </c>
      <c r="AQ457" s="224">
        <f t="shared" si="1320"/>
        <v>0</v>
      </c>
      <c r="AR457" s="224">
        <f t="shared" si="1321"/>
        <v>0</v>
      </c>
      <c r="AS457" s="224">
        <f t="shared" si="1322"/>
        <v>0</v>
      </c>
      <c r="AT457" s="224">
        <f t="shared" si="1323"/>
        <v>0</v>
      </c>
      <c r="AU457" s="224">
        <f t="shared" si="1324"/>
        <v>0</v>
      </c>
      <c r="AV457" s="224">
        <f t="shared" si="1325"/>
        <v>0</v>
      </c>
      <c r="AW457" s="224">
        <f t="shared" si="1326"/>
        <v>0</v>
      </c>
      <c r="AX457" s="224">
        <f t="shared" si="1327"/>
        <v>0</v>
      </c>
      <c r="AY457" s="216">
        <f t="shared" si="1328"/>
        <v>0</v>
      </c>
      <c r="AZ457" s="224">
        <f t="shared" si="1329"/>
        <v>0</v>
      </c>
      <c r="BA457" s="226">
        <f t="shared" si="1330"/>
        <v>0</v>
      </c>
      <c r="BB457" s="100"/>
      <c r="BD457" s="27"/>
      <c r="BE457" s="130">
        <v>4220</v>
      </c>
      <c r="BF457" s="223" t="s">
        <v>433</v>
      </c>
      <c r="BG457" s="223"/>
      <c r="BH457" s="245">
        <f t="shared" si="1362"/>
        <v>0</v>
      </c>
      <c r="BI457" s="245">
        <f t="shared" si="1363"/>
        <v>0</v>
      </c>
      <c r="BJ457" s="245">
        <f t="shared" si="1364"/>
        <v>0</v>
      </c>
      <c r="BK457" s="245">
        <f t="shared" si="1365"/>
        <v>0</v>
      </c>
      <c r="BL457" s="245">
        <f t="shared" si="1366"/>
        <v>0</v>
      </c>
      <c r="BM457" s="245">
        <f t="shared" si="1367"/>
        <v>0</v>
      </c>
      <c r="BN457" s="224">
        <f t="shared" si="1368"/>
        <v>0</v>
      </c>
      <c r="BO457" s="224">
        <f t="shared" si="1369"/>
        <v>0</v>
      </c>
      <c r="BP457" s="224">
        <f t="shared" si="1370"/>
        <v>0</v>
      </c>
      <c r="BQ457" s="224">
        <f t="shared" si="1371"/>
        <v>0</v>
      </c>
      <c r="BR457" s="224">
        <f t="shared" si="1372"/>
        <v>0</v>
      </c>
      <c r="BS457" s="224">
        <f t="shared" si="1373"/>
        <v>0</v>
      </c>
      <c r="BT457" s="224">
        <f t="shared" si="1374"/>
        <v>0</v>
      </c>
      <c r="BU457" s="224">
        <f t="shared" si="1375"/>
        <v>0</v>
      </c>
      <c r="BV457" s="224">
        <f t="shared" si="1376"/>
        <v>0</v>
      </c>
      <c r="BW457" s="224">
        <f t="shared" si="1377"/>
        <v>0</v>
      </c>
      <c r="BX457" s="224">
        <f t="shared" si="1378"/>
        <v>0</v>
      </c>
      <c r="BY457" s="224">
        <f t="shared" si="1379"/>
        <v>0</v>
      </c>
      <c r="BZ457" s="216">
        <f t="shared" si="1349"/>
        <v>0</v>
      </c>
      <c r="CA457" s="224">
        <f t="shared" si="1350"/>
        <v>0</v>
      </c>
      <c r="CB457" s="226">
        <f t="shared" si="1351"/>
        <v>0</v>
      </c>
      <c r="CC457" s="100"/>
      <c r="CE457" s="33"/>
      <c r="CF457" s="126" t="s">
        <v>69</v>
      </c>
      <c r="CG457" s="319" t="s">
        <v>30</v>
      </c>
      <c r="CH457" s="319"/>
      <c r="CI457" s="54">
        <f t="shared" si="1459"/>
        <v>10123451.960000001</v>
      </c>
      <c r="CJ457" s="54">
        <f t="shared" si="1459"/>
        <v>10146661.960000001</v>
      </c>
      <c r="CK457" s="54">
        <f t="shared" si="1459"/>
        <v>9558406</v>
      </c>
      <c r="CL457" s="143" t="s">
        <v>83</v>
      </c>
      <c r="CM457" s="319" t="s">
        <v>31</v>
      </c>
      <c r="CN457" s="319"/>
      <c r="CO457" s="173">
        <f t="shared" si="1417"/>
        <v>0</v>
      </c>
      <c r="CP457" s="173">
        <f t="shared" si="1418"/>
        <v>0</v>
      </c>
      <c r="CQ457" s="173">
        <f t="shared" si="1419"/>
        <v>0</v>
      </c>
      <c r="CR457" s="51"/>
      <c r="CS457" s="26"/>
      <c r="CT457" s="1"/>
      <c r="CU457" s="27"/>
      <c r="CV457" s="130" t="s">
        <v>165</v>
      </c>
      <c r="CW457" s="319" t="s">
        <v>125</v>
      </c>
      <c r="CX457" s="319"/>
      <c r="CY457" s="173">
        <f t="shared" ref="CY457:CY465" si="1481">+AY456</f>
        <v>0</v>
      </c>
      <c r="CZ457" s="173">
        <f t="shared" ref="CZ457:CZ465" si="1482">+AZ456</f>
        <v>0</v>
      </c>
      <c r="DA457" s="173">
        <f t="shared" ref="DA457:DA465" si="1483">+BA456</f>
        <v>0</v>
      </c>
      <c r="DB457" s="143" t="s">
        <v>182</v>
      </c>
      <c r="DC457" s="319" t="s">
        <v>126</v>
      </c>
      <c r="DD457" s="319"/>
      <c r="DE457" s="54">
        <f t="shared" ref="DE457:DG462" si="1484">+AY476</f>
        <v>0</v>
      </c>
      <c r="DF457" s="54">
        <f t="shared" si="1484"/>
        <v>0</v>
      </c>
      <c r="DG457" s="54">
        <f t="shared" si="1484"/>
        <v>0</v>
      </c>
      <c r="DH457" s="42"/>
      <c r="DI457" s="77"/>
      <c r="DJ457" s="1"/>
      <c r="DK457" s="27"/>
      <c r="DL457" s="130" t="s">
        <v>165</v>
      </c>
      <c r="DM457" s="319" t="s">
        <v>125</v>
      </c>
      <c r="DN457" s="319"/>
      <c r="DO457" s="54">
        <f t="shared" si="1464"/>
        <v>0</v>
      </c>
      <c r="DP457" s="54">
        <f t="shared" si="1465"/>
        <v>0</v>
      </c>
      <c r="DQ457" s="54">
        <f t="shared" si="1466"/>
        <v>0</v>
      </c>
      <c r="DR457" s="54">
        <f t="shared" si="1467"/>
        <v>0</v>
      </c>
      <c r="DS457" s="143" t="s">
        <v>182</v>
      </c>
      <c r="DT457" s="319" t="s">
        <v>126</v>
      </c>
      <c r="DU457" s="319"/>
      <c r="DV457" s="54">
        <f t="shared" si="1468"/>
        <v>0</v>
      </c>
      <c r="DW457" s="54">
        <f t="shared" si="1469"/>
        <v>0</v>
      </c>
      <c r="DX457" s="54">
        <f t="shared" si="1470"/>
        <v>0</v>
      </c>
      <c r="DY457" s="54">
        <f t="shared" si="1471"/>
        <v>0</v>
      </c>
      <c r="DZ457" s="42"/>
      <c r="EA457" s="77"/>
      <c r="EB457" s="1"/>
      <c r="EC457" s="27"/>
      <c r="ED457" s="126" t="s">
        <v>69</v>
      </c>
      <c r="EE457" s="1"/>
      <c r="EF457" s="4" t="s">
        <v>207</v>
      </c>
      <c r="EG457" s="173">
        <f>+CI457</f>
        <v>10123451.960000001</v>
      </c>
      <c r="EH457" s="173">
        <f t="shared" si="1472"/>
        <v>10146661.960000001</v>
      </c>
      <c r="EI457" s="160"/>
      <c r="EJ457" s="200"/>
      <c r="EK457" s="8"/>
      <c r="EL457" s="181"/>
      <c r="EM457" s="181"/>
      <c r="EN457" s="42"/>
      <c r="EO457" s="26"/>
      <c r="EP457" s="1"/>
      <c r="EQ457" s="27"/>
      <c r="ER457" s="126" t="s">
        <v>69</v>
      </c>
      <c r="ES457" s="1"/>
      <c r="ET457" s="4" t="s">
        <v>207</v>
      </c>
      <c r="EU457" s="54">
        <f t="shared" si="1391"/>
        <v>0</v>
      </c>
      <c r="EV457" s="54">
        <f t="shared" si="1392"/>
        <v>0</v>
      </c>
      <c r="EW457" s="160"/>
      <c r="EX457" s="200"/>
      <c r="EY457" s="8"/>
      <c r="EZ457" s="181"/>
      <c r="FA457" s="181"/>
      <c r="FB457" s="42"/>
      <c r="FC457" s="26"/>
      <c r="FD457" s="26"/>
      <c r="FE457" s="1"/>
      <c r="FF457" s="27"/>
      <c r="FG457" s="130" t="s">
        <v>194</v>
      </c>
      <c r="FH457" s="319" t="s">
        <v>151</v>
      </c>
      <c r="FI457" s="319"/>
      <c r="FJ457" s="179"/>
      <c r="FK457" s="173">
        <f t="shared" si="1452"/>
        <v>0</v>
      </c>
      <c r="FL457" s="179"/>
      <c r="FM457" s="68">
        <v>0</v>
      </c>
      <c r="FN457" s="62">
        <f t="shared" si="1436"/>
        <v>0</v>
      </c>
      <c r="FO457" s="58"/>
      <c r="FP457" s="26"/>
      <c r="FQ457" s="1"/>
      <c r="FR457" s="1"/>
    </row>
    <row r="458" spans="2:174" ht="13.9" customHeight="1" x14ac:dyDescent="0.2">
      <c r="B458" s="33"/>
      <c r="C458" s="126">
        <v>4220</v>
      </c>
      <c r="D458" s="234" t="s">
        <v>433</v>
      </c>
      <c r="E458" s="234"/>
      <c r="F458" s="215">
        <f t="shared" ref="F458:H458" si="1485">+X26</f>
        <v>10123451.960000001</v>
      </c>
      <c r="G458" s="215">
        <f t="shared" si="1485"/>
        <v>10146661.960000001</v>
      </c>
      <c r="H458" s="215">
        <f t="shared" si="1485"/>
        <v>9558406</v>
      </c>
      <c r="I458" s="215">
        <f t="shared" ref="I458:K458" si="1486">+X98</f>
        <v>0</v>
      </c>
      <c r="J458" s="215">
        <f t="shared" si="1486"/>
        <v>0</v>
      </c>
      <c r="K458" s="215">
        <f t="shared" si="1486"/>
        <v>0</v>
      </c>
      <c r="L458" s="215">
        <f t="shared" ref="L458:N458" si="1487">+X170</f>
        <v>0</v>
      </c>
      <c r="M458" s="215">
        <f t="shared" si="1487"/>
        <v>0</v>
      </c>
      <c r="N458" s="215">
        <f t="shared" si="1487"/>
        <v>0</v>
      </c>
      <c r="O458" s="215">
        <f t="shared" ref="O458:Q458" si="1488">+X242</f>
        <v>0</v>
      </c>
      <c r="P458" s="215">
        <f t="shared" si="1488"/>
        <v>0</v>
      </c>
      <c r="Q458" s="215">
        <f t="shared" si="1488"/>
        <v>0</v>
      </c>
      <c r="R458" s="215">
        <f t="shared" ref="R458:T458" si="1489">+X314</f>
        <v>0</v>
      </c>
      <c r="S458" s="215">
        <f t="shared" si="1489"/>
        <v>0</v>
      </c>
      <c r="T458" s="215">
        <f t="shared" si="1489"/>
        <v>0</v>
      </c>
      <c r="U458" s="215">
        <f t="shared" ref="U458:W458" si="1490">+X386</f>
        <v>0</v>
      </c>
      <c r="V458" s="215">
        <f t="shared" si="1490"/>
        <v>0</v>
      </c>
      <c r="W458" s="215">
        <f t="shared" si="1490"/>
        <v>0</v>
      </c>
      <c r="X458" s="216">
        <f t="shared" si="1307"/>
        <v>10123451.960000001</v>
      </c>
      <c r="Y458" s="224">
        <f t="shared" si="1308"/>
        <v>10146661.960000001</v>
      </c>
      <c r="Z458" s="226">
        <f t="shared" si="1309"/>
        <v>9558406</v>
      </c>
      <c r="AA458" s="26"/>
      <c r="AC458" s="27"/>
      <c r="AD458" s="130">
        <v>1230</v>
      </c>
      <c r="AE458" s="223" t="s">
        <v>479</v>
      </c>
      <c r="AF458" s="223"/>
      <c r="AG458" s="215">
        <f t="shared" si="1310"/>
        <v>21646382.739999998</v>
      </c>
      <c r="AH458" s="215">
        <f t="shared" si="1311"/>
        <v>19195913.569999997</v>
      </c>
      <c r="AI458" s="215">
        <f t="shared" si="1312"/>
        <v>18189839.239999998</v>
      </c>
      <c r="AJ458" s="215">
        <f t="shared" si="1313"/>
        <v>0</v>
      </c>
      <c r="AK458" s="215">
        <f t="shared" si="1314"/>
        <v>0</v>
      </c>
      <c r="AL458" s="215">
        <f t="shared" si="1315"/>
        <v>0</v>
      </c>
      <c r="AM458" s="215">
        <f t="shared" si="1316"/>
        <v>0</v>
      </c>
      <c r="AN458" s="215">
        <f t="shared" si="1317"/>
        <v>0</v>
      </c>
      <c r="AO458" s="215">
        <f t="shared" si="1318"/>
        <v>0</v>
      </c>
      <c r="AP458" s="215">
        <f t="shared" si="1319"/>
        <v>0</v>
      </c>
      <c r="AQ458" s="215">
        <f t="shared" si="1320"/>
        <v>0</v>
      </c>
      <c r="AR458" s="215">
        <f t="shared" si="1321"/>
        <v>0</v>
      </c>
      <c r="AS458" s="215">
        <f t="shared" si="1322"/>
        <v>0</v>
      </c>
      <c r="AT458" s="215">
        <f t="shared" si="1323"/>
        <v>0</v>
      </c>
      <c r="AU458" s="215">
        <f t="shared" si="1324"/>
        <v>0</v>
      </c>
      <c r="AV458" s="215">
        <f t="shared" si="1325"/>
        <v>0</v>
      </c>
      <c r="AW458" s="215">
        <f t="shared" si="1326"/>
        <v>0</v>
      </c>
      <c r="AX458" s="215">
        <f t="shared" si="1327"/>
        <v>0</v>
      </c>
      <c r="AY458" s="216">
        <f t="shared" si="1328"/>
        <v>21646382.739999998</v>
      </c>
      <c r="AZ458" s="224">
        <f t="shared" si="1329"/>
        <v>19195913.569999997</v>
      </c>
      <c r="BA458" s="226">
        <f t="shared" si="1330"/>
        <v>18189839.239999998</v>
      </c>
      <c r="BB458" s="100"/>
      <c r="BD458" s="27"/>
      <c r="BE458" s="130">
        <v>4400</v>
      </c>
      <c r="BF458" s="223" t="s">
        <v>516</v>
      </c>
      <c r="BG458" s="223"/>
      <c r="BH458" s="215">
        <f t="shared" si="1362"/>
        <v>0</v>
      </c>
      <c r="BI458" s="215">
        <f t="shared" si="1363"/>
        <v>0</v>
      </c>
      <c r="BJ458" s="215">
        <f t="shared" si="1364"/>
        <v>0</v>
      </c>
      <c r="BK458" s="215">
        <f t="shared" si="1365"/>
        <v>0</v>
      </c>
      <c r="BL458" s="215">
        <f t="shared" si="1366"/>
        <v>0</v>
      </c>
      <c r="BM458" s="215">
        <f t="shared" si="1367"/>
        <v>0</v>
      </c>
      <c r="BN458" s="215">
        <f t="shared" si="1368"/>
        <v>0</v>
      </c>
      <c r="BO458" s="215">
        <f t="shared" si="1369"/>
        <v>0</v>
      </c>
      <c r="BP458" s="215">
        <f t="shared" si="1370"/>
        <v>0</v>
      </c>
      <c r="BQ458" s="215">
        <f t="shared" si="1371"/>
        <v>0</v>
      </c>
      <c r="BR458" s="215">
        <f t="shared" si="1372"/>
        <v>0</v>
      </c>
      <c r="BS458" s="215">
        <f t="shared" si="1373"/>
        <v>0</v>
      </c>
      <c r="BT458" s="215">
        <f t="shared" si="1374"/>
        <v>0</v>
      </c>
      <c r="BU458" s="215">
        <f t="shared" si="1375"/>
        <v>0</v>
      </c>
      <c r="BV458" s="215">
        <f t="shared" si="1376"/>
        <v>0</v>
      </c>
      <c r="BW458" s="215">
        <f t="shared" si="1377"/>
        <v>0</v>
      </c>
      <c r="BX458" s="215">
        <f t="shared" si="1378"/>
        <v>0</v>
      </c>
      <c r="BY458" s="215">
        <f t="shared" si="1379"/>
        <v>0</v>
      </c>
      <c r="BZ458" s="216">
        <f t="shared" si="1349"/>
        <v>0</v>
      </c>
      <c r="CA458" s="224">
        <f t="shared" si="1350"/>
        <v>0</v>
      </c>
      <c r="CB458" s="226">
        <f t="shared" si="1351"/>
        <v>0</v>
      </c>
      <c r="CC458" s="100"/>
      <c r="CE458" s="33"/>
      <c r="CF458" s="127"/>
      <c r="CG458" s="195"/>
      <c r="CH458" s="200"/>
      <c r="CI458" s="54"/>
      <c r="CJ458" s="54"/>
      <c r="CK458" s="54"/>
      <c r="CL458" s="143" t="s">
        <v>84</v>
      </c>
      <c r="CM458" s="319" t="s">
        <v>32</v>
      </c>
      <c r="CN458" s="319"/>
      <c r="CO458" s="173">
        <f t="shared" si="1417"/>
        <v>0</v>
      </c>
      <c r="CP458" s="173">
        <f t="shared" si="1418"/>
        <v>0</v>
      </c>
      <c r="CQ458" s="173">
        <f t="shared" si="1419"/>
        <v>0</v>
      </c>
      <c r="CR458" s="51"/>
      <c r="CS458" s="26"/>
      <c r="CT458" s="1"/>
      <c r="CU458" s="27"/>
      <c r="CV458" s="130" t="s">
        <v>166</v>
      </c>
      <c r="CW458" s="319" t="s">
        <v>127</v>
      </c>
      <c r="CX458" s="319"/>
      <c r="CY458" s="173">
        <f t="shared" si="1481"/>
        <v>0</v>
      </c>
      <c r="CZ458" s="173">
        <f t="shared" si="1482"/>
        <v>0</v>
      </c>
      <c r="DA458" s="173">
        <f t="shared" si="1483"/>
        <v>0</v>
      </c>
      <c r="DB458" s="143" t="s">
        <v>183</v>
      </c>
      <c r="DC458" s="319" t="s">
        <v>128</v>
      </c>
      <c r="DD458" s="319"/>
      <c r="DE458" s="54">
        <f t="shared" si="1484"/>
        <v>0</v>
      </c>
      <c r="DF458" s="54">
        <f t="shared" si="1484"/>
        <v>0</v>
      </c>
      <c r="DG458" s="54">
        <f t="shared" si="1484"/>
        <v>0</v>
      </c>
      <c r="DH458" s="42"/>
      <c r="DI458" s="77"/>
      <c r="DJ458" s="1"/>
      <c r="DK458" s="27"/>
      <c r="DL458" s="130" t="s">
        <v>166</v>
      </c>
      <c r="DM458" s="319" t="s">
        <v>127</v>
      </c>
      <c r="DN458" s="319"/>
      <c r="DO458" s="54">
        <f t="shared" si="1464"/>
        <v>0</v>
      </c>
      <c r="DP458" s="54">
        <f t="shared" si="1465"/>
        <v>0</v>
      </c>
      <c r="DQ458" s="54">
        <f t="shared" si="1466"/>
        <v>0</v>
      </c>
      <c r="DR458" s="54">
        <f t="shared" si="1467"/>
        <v>0</v>
      </c>
      <c r="DS458" s="143" t="s">
        <v>183</v>
      </c>
      <c r="DT458" s="319" t="s">
        <v>128</v>
      </c>
      <c r="DU458" s="319"/>
      <c r="DV458" s="54">
        <f t="shared" si="1468"/>
        <v>0</v>
      </c>
      <c r="DW458" s="54">
        <f t="shared" si="1469"/>
        <v>0</v>
      </c>
      <c r="DX458" s="54">
        <f t="shared" si="1470"/>
        <v>0</v>
      </c>
      <c r="DY458" s="54">
        <f t="shared" si="1471"/>
        <v>0</v>
      </c>
      <c r="DZ458" s="42"/>
      <c r="EA458" s="77"/>
      <c r="EB458" s="1"/>
      <c r="EC458" s="27"/>
      <c r="ED458" s="126" t="s">
        <v>224</v>
      </c>
      <c r="EE458" s="1"/>
      <c r="EF458" s="4" t="s">
        <v>208</v>
      </c>
      <c r="EG458" s="54">
        <f>+CI459</f>
        <v>0</v>
      </c>
      <c r="EH458" s="54">
        <f t="shared" ref="EH458" si="1491">+CJ459</f>
        <v>0</v>
      </c>
      <c r="EI458" s="160"/>
      <c r="EJ458" s="8"/>
      <c r="EK458" s="8"/>
      <c r="EL458" s="181"/>
      <c r="EM458" s="181"/>
      <c r="EN458" s="42"/>
      <c r="EO458" s="26"/>
      <c r="EP458" s="1"/>
      <c r="EQ458" s="27"/>
      <c r="ER458" s="126" t="s">
        <v>224</v>
      </c>
      <c r="ES458" s="1"/>
      <c r="ET458" s="4" t="s">
        <v>208</v>
      </c>
      <c r="EU458" s="54">
        <f t="shared" si="1391"/>
        <v>0</v>
      </c>
      <c r="EV458" s="54">
        <f t="shared" si="1392"/>
        <v>0</v>
      </c>
      <c r="EW458" s="160"/>
      <c r="EX458" s="8"/>
      <c r="EY458" s="8"/>
      <c r="EZ458" s="181"/>
      <c r="FA458" s="181"/>
      <c r="FB458" s="42"/>
      <c r="FC458" s="26"/>
      <c r="FD458" s="26"/>
      <c r="FE458" s="1"/>
      <c r="FF458" s="27"/>
      <c r="FG458" s="158"/>
      <c r="FH458" s="196"/>
      <c r="FI458" s="56"/>
      <c r="FJ458" s="177"/>
      <c r="FK458" s="177"/>
      <c r="FL458" s="177"/>
      <c r="FM458" s="62"/>
      <c r="FN458" s="62"/>
      <c r="FO458" s="58"/>
      <c r="FP458" s="26"/>
      <c r="FQ458" s="1"/>
      <c r="FR458" s="1"/>
    </row>
    <row r="459" spans="2:174" ht="13.9" customHeight="1" thickBot="1" x14ac:dyDescent="0.25">
      <c r="B459" s="33"/>
      <c r="C459" s="127">
        <v>4300</v>
      </c>
      <c r="D459" s="233" t="s">
        <v>434</v>
      </c>
      <c r="E459" s="233"/>
      <c r="F459" s="220">
        <f t="shared" ref="F459:H459" si="1492">+X27</f>
        <v>0</v>
      </c>
      <c r="G459" s="220">
        <f t="shared" si="1492"/>
        <v>0</v>
      </c>
      <c r="H459" s="220">
        <f t="shared" si="1492"/>
        <v>0</v>
      </c>
      <c r="I459" s="220">
        <f t="shared" ref="I459:K459" si="1493">+X99</f>
        <v>0</v>
      </c>
      <c r="J459" s="220">
        <f t="shared" si="1493"/>
        <v>0</v>
      </c>
      <c r="K459" s="220">
        <f t="shared" si="1493"/>
        <v>0</v>
      </c>
      <c r="L459" s="220">
        <f t="shared" ref="L459:N459" si="1494">+X171</f>
        <v>0</v>
      </c>
      <c r="M459" s="220">
        <f t="shared" si="1494"/>
        <v>0</v>
      </c>
      <c r="N459" s="220">
        <f t="shared" si="1494"/>
        <v>0</v>
      </c>
      <c r="O459" s="220">
        <f t="shared" ref="O459:Q459" si="1495">+X243</f>
        <v>0</v>
      </c>
      <c r="P459" s="220">
        <f t="shared" si="1495"/>
        <v>0</v>
      </c>
      <c r="Q459" s="220">
        <f t="shared" si="1495"/>
        <v>0</v>
      </c>
      <c r="R459" s="220">
        <f t="shared" ref="R459:T459" si="1496">+X315</f>
        <v>0</v>
      </c>
      <c r="S459" s="220">
        <f t="shared" si="1496"/>
        <v>0</v>
      </c>
      <c r="T459" s="220">
        <f t="shared" si="1496"/>
        <v>0</v>
      </c>
      <c r="U459" s="220">
        <f t="shared" ref="U459:W459" si="1497">+X387</f>
        <v>0</v>
      </c>
      <c r="V459" s="220">
        <f t="shared" si="1497"/>
        <v>0</v>
      </c>
      <c r="W459" s="220">
        <f t="shared" si="1497"/>
        <v>0</v>
      </c>
      <c r="X459" s="221">
        <f t="shared" si="1307"/>
        <v>0</v>
      </c>
      <c r="Y459" s="210">
        <f t="shared" si="1308"/>
        <v>0</v>
      </c>
      <c r="Z459" s="212">
        <f t="shared" si="1309"/>
        <v>0</v>
      </c>
      <c r="AA459" s="26"/>
      <c r="AC459" s="27"/>
      <c r="AD459" s="130">
        <v>1240</v>
      </c>
      <c r="AE459" s="223" t="s">
        <v>480</v>
      </c>
      <c r="AF459" s="223"/>
      <c r="AG459" s="215">
        <f t="shared" si="1310"/>
        <v>19612925.93</v>
      </c>
      <c r="AH459" s="215">
        <f t="shared" si="1311"/>
        <v>18884454.659999996</v>
      </c>
      <c r="AI459" s="215">
        <f t="shared" si="1312"/>
        <v>18438123.059999999</v>
      </c>
      <c r="AJ459" s="215">
        <f t="shared" si="1313"/>
        <v>0</v>
      </c>
      <c r="AK459" s="215">
        <f t="shared" si="1314"/>
        <v>0</v>
      </c>
      <c r="AL459" s="215">
        <f t="shared" si="1315"/>
        <v>0</v>
      </c>
      <c r="AM459" s="215">
        <f t="shared" si="1316"/>
        <v>0</v>
      </c>
      <c r="AN459" s="215">
        <f t="shared" si="1317"/>
        <v>0</v>
      </c>
      <c r="AO459" s="215">
        <f t="shared" si="1318"/>
        <v>0</v>
      </c>
      <c r="AP459" s="215">
        <f t="shared" si="1319"/>
        <v>0</v>
      </c>
      <c r="AQ459" s="215">
        <f t="shared" si="1320"/>
        <v>0</v>
      </c>
      <c r="AR459" s="215">
        <f t="shared" si="1321"/>
        <v>0</v>
      </c>
      <c r="AS459" s="215">
        <f t="shared" si="1322"/>
        <v>0</v>
      </c>
      <c r="AT459" s="215">
        <f t="shared" si="1323"/>
        <v>0</v>
      </c>
      <c r="AU459" s="215">
        <f t="shared" si="1324"/>
        <v>0</v>
      </c>
      <c r="AV459" s="215">
        <f t="shared" si="1325"/>
        <v>0</v>
      </c>
      <c r="AW459" s="215">
        <f t="shared" si="1326"/>
        <v>0</v>
      </c>
      <c r="AX459" s="215">
        <f t="shared" si="1327"/>
        <v>0</v>
      </c>
      <c r="AY459" s="216">
        <f t="shared" si="1328"/>
        <v>19612925.93</v>
      </c>
      <c r="AZ459" s="224">
        <f t="shared" si="1329"/>
        <v>18884454.659999996</v>
      </c>
      <c r="BA459" s="226">
        <f t="shared" si="1330"/>
        <v>18438123.059999999</v>
      </c>
      <c r="BB459" s="100"/>
      <c r="BD459" s="27"/>
      <c r="BE459" s="131"/>
      <c r="BF459" s="232" t="s">
        <v>517</v>
      </c>
      <c r="BG459" s="232"/>
      <c r="BH459" s="220">
        <f t="shared" si="1362"/>
        <v>0</v>
      </c>
      <c r="BI459" s="220">
        <f t="shared" si="1363"/>
        <v>0</v>
      </c>
      <c r="BJ459" s="220">
        <f t="shared" si="1364"/>
        <v>0</v>
      </c>
      <c r="BK459" s="220">
        <f t="shared" si="1365"/>
        <v>0</v>
      </c>
      <c r="BL459" s="220">
        <f t="shared" si="1366"/>
        <v>0</v>
      </c>
      <c r="BM459" s="220">
        <f t="shared" si="1367"/>
        <v>0</v>
      </c>
      <c r="BN459" s="220">
        <f t="shared" si="1368"/>
        <v>0</v>
      </c>
      <c r="BO459" s="220">
        <f t="shared" si="1369"/>
        <v>0</v>
      </c>
      <c r="BP459" s="220">
        <f t="shared" si="1370"/>
        <v>0</v>
      </c>
      <c r="BQ459" s="220">
        <f t="shared" si="1371"/>
        <v>0</v>
      </c>
      <c r="BR459" s="220">
        <f t="shared" si="1372"/>
        <v>0</v>
      </c>
      <c r="BS459" s="220">
        <f t="shared" si="1373"/>
        <v>0</v>
      </c>
      <c r="BT459" s="220">
        <f t="shared" si="1374"/>
        <v>0</v>
      </c>
      <c r="BU459" s="220">
        <f t="shared" si="1375"/>
        <v>0</v>
      </c>
      <c r="BV459" s="220">
        <f t="shared" si="1376"/>
        <v>0</v>
      </c>
      <c r="BW459" s="220">
        <f t="shared" si="1377"/>
        <v>0</v>
      </c>
      <c r="BX459" s="220">
        <f t="shared" si="1378"/>
        <v>0</v>
      </c>
      <c r="BY459" s="220">
        <f t="shared" si="1379"/>
        <v>0</v>
      </c>
      <c r="BZ459" s="221">
        <f t="shared" si="1349"/>
        <v>0</v>
      </c>
      <c r="CA459" s="210">
        <f t="shared" si="1350"/>
        <v>0</v>
      </c>
      <c r="CB459" s="212">
        <f t="shared" si="1351"/>
        <v>0</v>
      </c>
      <c r="CC459" s="100"/>
      <c r="CE459" s="33"/>
      <c r="CF459" s="126"/>
      <c r="CG459" s="322" t="s">
        <v>33</v>
      </c>
      <c r="CH459" s="322"/>
      <c r="CI459" s="49">
        <f>SUM(CI460:CI464)</f>
        <v>0</v>
      </c>
      <c r="CJ459" s="49">
        <f t="shared" ref="CJ459" si="1498">SUM(CJ460:CJ464)</f>
        <v>0</v>
      </c>
      <c r="CK459" s="49">
        <f t="shared" ref="CK459" si="1499">SUM(CK460:CK464)</f>
        <v>0</v>
      </c>
      <c r="CL459" s="143" t="s">
        <v>85</v>
      </c>
      <c r="CM459" s="319" t="s">
        <v>34</v>
      </c>
      <c r="CN459" s="319"/>
      <c r="CO459" s="173">
        <f t="shared" si="1417"/>
        <v>0</v>
      </c>
      <c r="CP459" s="173">
        <f t="shared" si="1418"/>
        <v>0</v>
      </c>
      <c r="CQ459" s="173">
        <f t="shared" si="1419"/>
        <v>0</v>
      </c>
      <c r="CR459" s="51"/>
      <c r="CS459" s="26"/>
      <c r="CT459" s="1"/>
      <c r="CU459" s="27"/>
      <c r="CV459" s="130" t="s">
        <v>167</v>
      </c>
      <c r="CW459" s="319" t="s">
        <v>129</v>
      </c>
      <c r="CX459" s="319"/>
      <c r="CY459" s="173">
        <f t="shared" si="1481"/>
        <v>21646382.739999998</v>
      </c>
      <c r="CZ459" s="173">
        <f t="shared" si="1482"/>
        <v>19195913.569999997</v>
      </c>
      <c r="DA459" s="173">
        <f t="shared" si="1483"/>
        <v>18189839.239999998</v>
      </c>
      <c r="DB459" s="143" t="s">
        <v>184</v>
      </c>
      <c r="DC459" s="319" t="s">
        <v>130</v>
      </c>
      <c r="DD459" s="319"/>
      <c r="DE459" s="54">
        <f t="shared" si="1484"/>
        <v>0</v>
      </c>
      <c r="DF459" s="54">
        <f t="shared" si="1484"/>
        <v>0</v>
      </c>
      <c r="DG459" s="54">
        <f t="shared" si="1484"/>
        <v>0</v>
      </c>
      <c r="DH459" s="42"/>
      <c r="DI459" s="77"/>
      <c r="DJ459" s="1"/>
      <c r="DK459" s="27"/>
      <c r="DL459" s="130" t="s">
        <v>167</v>
      </c>
      <c r="DM459" s="319" t="s">
        <v>129</v>
      </c>
      <c r="DN459" s="319"/>
      <c r="DO459" s="54">
        <f t="shared" si="1464"/>
        <v>0</v>
      </c>
      <c r="DP459" s="54">
        <f t="shared" si="1465"/>
        <v>2450469.1700000018</v>
      </c>
      <c r="DQ459" s="54">
        <f t="shared" si="1466"/>
        <v>0</v>
      </c>
      <c r="DR459" s="54">
        <f t="shared" si="1467"/>
        <v>1006074.3299999982</v>
      </c>
      <c r="DS459" s="143" t="s">
        <v>184</v>
      </c>
      <c r="DT459" s="319" t="s">
        <v>130</v>
      </c>
      <c r="DU459" s="319"/>
      <c r="DV459" s="54">
        <f t="shared" si="1468"/>
        <v>0</v>
      </c>
      <c r="DW459" s="54">
        <f t="shared" si="1469"/>
        <v>0</v>
      </c>
      <c r="DX459" s="54">
        <f t="shared" si="1470"/>
        <v>0</v>
      </c>
      <c r="DY459" s="54">
        <f t="shared" si="1471"/>
        <v>0</v>
      </c>
      <c r="DZ459" s="42"/>
      <c r="EA459" s="77"/>
      <c r="EB459" s="1"/>
      <c r="EC459" s="27"/>
      <c r="ED459" s="157"/>
      <c r="EE459" s="200"/>
      <c r="EF459" s="200"/>
      <c r="EG459" s="52"/>
      <c r="EH459" s="52"/>
      <c r="EI459" s="160"/>
      <c r="EJ459" s="312" t="s">
        <v>209</v>
      </c>
      <c r="EK459" s="312"/>
      <c r="EL459" s="181"/>
      <c r="EM459" s="181"/>
      <c r="EN459" s="42"/>
      <c r="EO459" s="26"/>
      <c r="EP459" s="1"/>
      <c r="EQ459" s="27"/>
      <c r="ER459" s="157"/>
      <c r="ES459" s="200"/>
      <c r="ET459" s="200"/>
      <c r="EU459" s="52"/>
      <c r="EV459" s="52"/>
      <c r="EW459" s="160"/>
      <c r="EX459" s="312" t="s">
        <v>209</v>
      </c>
      <c r="EY459" s="312"/>
      <c r="EZ459" s="181"/>
      <c r="FA459" s="181"/>
      <c r="FB459" s="42"/>
      <c r="FC459" s="26"/>
      <c r="FD459" s="26"/>
      <c r="FE459" s="1"/>
      <c r="FF459" s="27"/>
      <c r="FG459" s="130"/>
      <c r="FH459" s="326" t="s">
        <v>258</v>
      </c>
      <c r="FI459" s="326"/>
      <c r="FJ459" s="180">
        <f>+FJ448+FJ453</f>
        <v>43709422.280000001</v>
      </c>
      <c r="FK459" s="180">
        <f>+FK448+FK453</f>
        <v>15397234.58</v>
      </c>
      <c r="FL459" s="180">
        <f>+FL448+FL453</f>
        <v>0</v>
      </c>
      <c r="FM459" s="69">
        <f>+FM448+FM453</f>
        <v>0</v>
      </c>
      <c r="FN459" s="69">
        <f>SUM(FJ459:FM459)</f>
        <v>59106656.859999999</v>
      </c>
      <c r="FO459" s="58"/>
      <c r="FP459" s="26"/>
      <c r="FQ459" s="1"/>
      <c r="FR459" s="1"/>
    </row>
    <row r="460" spans="2:174" ht="13.9" customHeight="1" x14ac:dyDescent="0.2">
      <c r="B460" s="33"/>
      <c r="C460" s="126">
        <v>4310</v>
      </c>
      <c r="D460" s="234" t="s">
        <v>435</v>
      </c>
      <c r="E460" s="234"/>
      <c r="F460" s="215">
        <f t="shared" ref="F460:H460" si="1500">+X28</f>
        <v>0</v>
      </c>
      <c r="G460" s="215">
        <f t="shared" si="1500"/>
        <v>0</v>
      </c>
      <c r="H460" s="215">
        <f t="shared" si="1500"/>
        <v>0</v>
      </c>
      <c r="I460" s="215">
        <f t="shared" ref="I460:K460" si="1501">+X100</f>
        <v>0</v>
      </c>
      <c r="J460" s="215">
        <f t="shared" si="1501"/>
        <v>0</v>
      </c>
      <c r="K460" s="215">
        <f t="shared" si="1501"/>
        <v>0</v>
      </c>
      <c r="L460" s="215">
        <f t="shared" ref="L460:N460" si="1502">+X172</f>
        <v>0</v>
      </c>
      <c r="M460" s="215">
        <f t="shared" si="1502"/>
        <v>0</v>
      </c>
      <c r="N460" s="215">
        <f t="shared" si="1502"/>
        <v>0</v>
      </c>
      <c r="O460" s="215">
        <f t="shared" ref="O460:Q460" si="1503">+X244</f>
        <v>0</v>
      </c>
      <c r="P460" s="215">
        <f t="shared" si="1503"/>
        <v>0</v>
      </c>
      <c r="Q460" s="215">
        <f t="shared" si="1503"/>
        <v>0</v>
      </c>
      <c r="R460" s="215">
        <f t="shared" ref="R460:T460" si="1504">+X316</f>
        <v>0</v>
      </c>
      <c r="S460" s="215">
        <f t="shared" si="1504"/>
        <v>0</v>
      </c>
      <c r="T460" s="215">
        <f t="shared" si="1504"/>
        <v>0</v>
      </c>
      <c r="U460" s="215">
        <f t="shared" ref="U460:W460" si="1505">+X388</f>
        <v>0</v>
      </c>
      <c r="V460" s="215">
        <f t="shared" si="1505"/>
        <v>0</v>
      </c>
      <c r="W460" s="215">
        <f t="shared" si="1505"/>
        <v>0</v>
      </c>
      <c r="X460" s="216">
        <f t="shared" si="1307"/>
        <v>0</v>
      </c>
      <c r="Y460" s="224">
        <f t="shared" si="1308"/>
        <v>0</v>
      </c>
      <c r="Z460" s="226">
        <f t="shared" si="1309"/>
        <v>0</v>
      </c>
      <c r="AA460" s="26"/>
      <c r="AC460" s="27"/>
      <c r="AD460" s="130">
        <v>1250</v>
      </c>
      <c r="AE460" s="223" t="s">
        <v>481</v>
      </c>
      <c r="AF460" s="223"/>
      <c r="AG460" s="215">
        <f t="shared" si="1310"/>
        <v>1169446.82</v>
      </c>
      <c r="AH460" s="215">
        <f t="shared" si="1311"/>
        <v>1169446.82</v>
      </c>
      <c r="AI460" s="215">
        <f t="shared" si="1312"/>
        <v>1134149.58</v>
      </c>
      <c r="AJ460" s="215">
        <f t="shared" si="1313"/>
        <v>0</v>
      </c>
      <c r="AK460" s="215">
        <f t="shared" si="1314"/>
        <v>0</v>
      </c>
      <c r="AL460" s="215">
        <f t="shared" si="1315"/>
        <v>0</v>
      </c>
      <c r="AM460" s="215">
        <f t="shared" si="1316"/>
        <v>0</v>
      </c>
      <c r="AN460" s="215">
        <f t="shared" si="1317"/>
        <v>0</v>
      </c>
      <c r="AO460" s="215">
        <f t="shared" si="1318"/>
        <v>0</v>
      </c>
      <c r="AP460" s="215">
        <f t="shared" si="1319"/>
        <v>0</v>
      </c>
      <c r="AQ460" s="215">
        <f t="shared" si="1320"/>
        <v>0</v>
      </c>
      <c r="AR460" s="215">
        <f t="shared" si="1321"/>
        <v>0</v>
      </c>
      <c r="AS460" s="215">
        <f t="shared" si="1322"/>
        <v>0</v>
      </c>
      <c r="AT460" s="215">
        <f t="shared" si="1323"/>
        <v>0</v>
      </c>
      <c r="AU460" s="215">
        <f t="shared" si="1324"/>
        <v>0</v>
      </c>
      <c r="AV460" s="215">
        <f t="shared" si="1325"/>
        <v>0</v>
      </c>
      <c r="AW460" s="215">
        <f t="shared" si="1326"/>
        <v>0</v>
      </c>
      <c r="AX460" s="215">
        <f t="shared" si="1327"/>
        <v>0</v>
      </c>
      <c r="AY460" s="216">
        <f t="shared" si="1328"/>
        <v>1169446.82</v>
      </c>
      <c r="AZ460" s="224">
        <f t="shared" si="1329"/>
        <v>1169446.82</v>
      </c>
      <c r="BA460" s="226">
        <f t="shared" si="1330"/>
        <v>1134149.58</v>
      </c>
      <c r="BB460" s="100"/>
      <c r="BD460" s="27"/>
      <c r="BE460" s="130">
        <v>5110</v>
      </c>
      <c r="BF460" s="223" t="s">
        <v>441</v>
      </c>
      <c r="BG460" s="223"/>
      <c r="BH460" s="215">
        <f t="shared" si="1362"/>
        <v>0</v>
      </c>
      <c r="BI460" s="215">
        <f t="shared" si="1363"/>
        <v>0</v>
      </c>
      <c r="BJ460" s="215">
        <f t="shared" si="1364"/>
        <v>0</v>
      </c>
      <c r="BK460" s="215">
        <f t="shared" si="1365"/>
        <v>0</v>
      </c>
      <c r="BL460" s="215">
        <f t="shared" si="1366"/>
        <v>0</v>
      </c>
      <c r="BM460" s="215">
        <f t="shared" si="1367"/>
        <v>0</v>
      </c>
      <c r="BN460" s="215">
        <f t="shared" si="1368"/>
        <v>0</v>
      </c>
      <c r="BO460" s="215">
        <f t="shared" si="1369"/>
        <v>0</v>
      </c>
      <c r="BP460" s="215">
        <f t="shared" si="1370"/>
        <v>0</v>
      </c>
      <c r="BQ460" s="215">
        <f t="shared" si="1371"/>
        <v>0</v>
      </c>
      <c r="BR460" s="215">
        <f t="shared" si="1372"/>
        <v>0</v>
      </c>
      <c r="BS460" s="215">
        <f t="shared" si="1373"/>
        <v>0</v>
      </c>
      <c r="BT460" s="215">
        <f t="shared" si="1374"/>
        <v>0</v>
      </c>
      <c r="BU460" s="215">
        <f t="shared" si="1375"/>
        <v>0</v>
      </c>
      <c r="BV460" s="215">
        <f t="shared" si="1376"/>
        <v>0</v>
      </c>
      <c r="BW460" s="215">
        <f t="shared" si="1377"/>
        <v>0</v>
      </c>
      <c r="BX460" s="215">
        <f t="shared" si="1378"/>
        <v>0</v>
      </c>
      <c r="BY460" s="215">
        <f t="shared" si="1379"/>
        <v>0</v>
      </c>
      <c r="BZ460" s="216">
        <f t="shared" si="1349"/>
        <v>0</v>
      </c>
      <c r="CA460" s="224">
        <f t="shared" si="1350"/>
        <v>0</v>
      </c>
      <c r="CB460" s="226">
        <f t="shared" si="1351"/>
        <v>0</v>
      </c>
      <c r="CC460" s="100"/>
      <c r="CE460" s="33"/>
      <c r="CF460" s="126" t="s">
        <v>70</v>
      </c>
      <c r="CG460" s="319" t="s">
        <v>35</v>
      </c>
      <c r="CH460" s="319"/>
      <c r="CI460" s="54">
        <f t="shared" ref="CI460:CK464" si="1506">+X460</f>
        <v>0</v>
      </c>
      <c r="CJ460" s="54">
        <f t="shared" si="1506"/>
        <v>0</v>
      </c>
      <c r="CK460" s="54">
        <f t="shared" si="1506"/>
        <v>0</v>
      </c>
      <c r="CL460" s="143"/>
      <c r="CM460" s="195"/>
      <c r="CN460" s="200"/>
      <c r="CO460" s="66"/>
      <c r="CP460" s="66"/>
      <c r="CQ460" s="66"/>
      <c r="CR460" s="51"/>
      <c r="CS460" s="26"/>
      <c r="CT460" s="1"/>
      <c r="CU460" s="27"/>
      <c r="CV460" s="130" t="s">
        <v>168</v>
      </c>
      <c r="CW460" s="319" t="s">
        <v>131</v>
      </c>
      <c r="CX460" s="319"/>
      <c r="CY460" s="173">
        <f t="shared" si="1481"/>
        <v>19612925.93</v>
      </c>
      <c r="CZ460" s="173">
        <f t="shared" si="1482"/>
        <v>18884454.659999996</v>
      </c>
      <c r="DA460" s="173">
        <f t="shared" si="1483"/>
        <v>18438123.059999999</v>
      </c>
      <c r="DB460" s="143" t="s">
        <v>185</v>
      </c>
      <c r="DC460" s="319" t="s">
        <v>132</v>
      </c>
      <c r="DD460" s="319"/>
      <c r="DE460" s="54">
        <f t="shared" si="1484"/>
        <v>0</v>
      </c>
      <c r="DF460" s="54">
        <f t="shared" si="1484"/>
        <v>0</v>
      </c>
      <c r="DG460" s="54">
        <f t="shared" si="1484"/>
        <v>0</v>
      </c>
      <c r="DH460" s="42"/>
      <c r="DI460" s="77"/>
      <c r="DJ460" s="1"/>
      <c r="DK460" s="27"/>
      <c r="DL460" s="130" t="s">
        <v>168</v>
      </c>
      <c r="DM460" s="319" t="s">
        <v>131</v>
      </c>
      <c r="DN460" s="319"/>
      <c r="DO460" s="54">
        <f t="shared" si="1464"/>
        <v>0</v>
      </c>
      <c r="DP460" s="54">
        <f t="shared" si="1465"/>
        <v>728471.27000000328</v>
      </c>
      <c r="DQ460" s="54">
        <f t="shared" si="1466"/>
        <v>0</v>
      </c>
      <c r="DR460" s="54">
        <f t="shared" si="1467"/>
        <v>446331.59999999776</v>
      </c>
      <c r="DS460" s="143" t="s">
        <v>185</v>
      </c>
      <c r="DT460" s="319" t="s">
        <v>132</v>
      </c>
      <c r="DU460" s="319"/>
      <c r="DV460" s="54">
        <f t="shared" si="1468"/>
        <v>0</v>
      </c>
      <c r="DW460" s="54">
        <f t="shared" si="1469"/>
        <v>0</v>
      </c>
      <c r="DX460" s="54">
        <f t="shared" si="1470"/>
        <v>0</v>
      </c>
      <c r="DY460" s="54">
        <f t="shared" si="1471"/>
        <v>0</v>
      </c>
      <c r="DZ460" s="42"/>
      <c r="EA460" s="77"/>
      <c r="EB460" s="1"/>
      <c r="EC460" s="27"/>
      <c r="ED460" s="157"/>
      <c r="EE460" s="279" t="s">
        <v>199</v>
      </c>
      <c r="EF460" s="279"/>
      <c r="EG460" s="50">
        <f>SUM(EG461:EG476)</f>
        <v>43658648.640000001</v>
      </c>
      <c r="EH460" s="50">
        <f t="shared" ref="EH460" si="1507">SUM(EH461:EH476)</f>
        <v>43444160.090000004</v>
      </c>
      <c r="EI460" s="160"/>
      <c r="EJ460" s="200"/>
      <c r="EK460" s="200"/>
      <c r="EL460" s="183"/>
      <c r="EM460" s="183"/>
      <c r="EN460" s="42"/>
      <c r="EO460" s="26"/>
      <c r="EP460" s="1"/>
      <c r="EQ460" s="27"/>
      <c r="ER460" s="157"/>
      <c r="ES460" s="279" t="s">
        <v>199</v>
      </c>
      <c r="ET460" s="279"/>
      <c r="EU460" s="50">
        <f>SUM(EU461:EU476)</f>
        <v>0</v>
      </c>
      <c r="EV460" s="50">
        <f t="shared" ref="EV460" si="1508">SUM(EV461:EV476)</f>
        <v>0</v>
      </c>
      <c r="EW460" s="160"/>
      <c r="EX460" s="200"/>
      <c r="EY460" s="200"/>
      <c r="EZ460" s="183"/>
      <c r="FA460" s="183"/>
      <c r="FB460" s="42"/>
      <c r="FC460" s="26"/>
      <c r="FD460" s="26"/>
      <c r="FE460" s="1"/>
      <c r="FF460" s="27"/>
      <c r="FG460" s="130"/>
      <c r="FH460" s="56"/>
      <c r="FI460" s="200"/>
      <c r="FJ460" s="177"/>
      <c r="FK460" s="177"/>
      <c r="FL460" s="177"/>
      <c r="FM460" s="62"/>
      <c r="FN460" s="62"/>
      <c r="FO460" s="58"/>
      <c r="FP460" s="26"/>
      <c r="FQ460" s="1"/>
      <c r="FR460" s="1"/>
    </row>
    <row r="461" spans="2:174" ht="13.9" customHeight="1" x14ac:dyDescent="0.2">
      <c r="B461" s="33"/>
      <c r="C461" s="126">
        <v>4320</v>
      </c>
      <c r="D461" s="234" t="s">
        <v>436</v>
      </c>
      <c r="E461" s="234"/>
      <c r="F461" s="215">
        <f t="shared" ref="F461:H461" si="1509">+X29</f>
        <v>0</v>
      </c>
      <c r="G461" s="215">
        <f t="shared" si="1509"/>
        <v>0</v>
      </c>
      <c r="H461" s="215">
        <f t="shared" si="1509"/>
        <v>0</v>
      </c>
      <c r="I461" s="215">
        <f t="shared" ref="I461:K461" si="1510">+X101</f>
        <v>0</v>
      </c>
      <c r="J461" s="215">
        <f t="shared" si="1510"/>
        <v>0</v>
      </c>
      <c r="K461" s="215">
        <f t="shared" si="1510"/>
        <v>0</v>
      </c>
      <c r="L461" s="215">
        <f t="shared" ref="L461:N461" si="1511">+X173</f>
        <v>0</v>
      </c>
      <c r="M461" s="215">
        <f t="shared" si="1511"/>
        <v>0</v>
      </c>
      <c r="N461" s="215">
        <f t="shared" si="1511"/>
        <v>0</v>
      </c>
      <c r="O461" s="215">
        <f t="shared" ref="O461:Q461" si="1512">+X245</f>
        <v>0</v>
      </c>
      <c r="P461" s="215">
        <f t="shared" si="1512"/>
        <v>0</v>
      </c>
      <c r="Q461" s="215">
        <f t="shared" si="1512"/>
        <v>0</v>
      </c>
      <c r="R461" s="215">
        <f t="shared" ref="R461:T461" si="1513">+X317</f>
        <v>0</v>
      </c>
      <c r="S461" s="215">
        <f t="shared" si="1513"/>
        <v>0</v>
      </c>
      <c r="T461" s="215">
        <f t="shared" si="1513"/>
        <v>0</v>
      </c>
      <c r="U461" s="215">
        <f t="shared" ref="U461:W461" si="1514">+X389</f>
        <v>0</v>
      </c>
      <c r="V461" s="215">
        <f t="shared" si="1514"/>
        <v>0</v>
      </c>
      <c r="W461" s="215">
        <f t="shared" si="1514"/>
        <v>0</v>
      </c>
      <c r="X461" s="216">
        <f t="shared" si="1307"/>
        <v>0</v>
      </c>
      <c r="Y461" s="224">
        <f t="shared" si="1308"/>
        <v>0</v>
      </c>
      <c r="Z461" s="226">
        <f t="shared" si="1309"/>
        <v>0</v>
      </c>
      <c r="AA461" s="26"/>
      <c r="AC461" s="27"/>
      <c r="AD461" s="130">
        <v>1260</v>
      </c>
      <c r="AE461" s="223" t="s">
        <v>482</v>
      </c>
      <c r="AF461" s="223"/>
      <c r="AG461" s="215">
        <f t="shared" si="1310"/>
        <v>-654365.89000000013</v>
      </c>
      <c r="AH461" s="215">
        <f t="shared" si="1311"/>
        <v>-313533.40000000002</v>
      </c>
      <c r="AI461" s="215">
        <f t="shared" si="1312"/>
        <v>-44884.03</v>
      </c>
      <c r="AJ461" s="215">
        <f t="shared" si="1313"/>
        <v>0</v>
      </c>
      <c r="AK461" s="215">
        <f t="shared" si="1314"/>
        <v>0</v>
      </c>
      <c r="AL461" s="215">
        <f t="shared" si="1315"/>
        <v>0</v>
      </c>
      <c r="AM461" s="215">
        <f t="shared" si="1316"/>
        <v>0</v>
      </c>
      <c r="AN461" s="215">
        <f t="shared" si="1317"/>
        <v>0</v>
      </c>
      <c r="AO461" s="215">
        <f t="shared" si="1318"/>
        <v>0</v>
      </c>
      <c r="AP461" s="215">
        <f t="shared" si="1319"/>
        <v>0</v>
      </c>
      <c r="AQ461" s="215">
        <f t="shared" si="1320"/>
        <v>0</v>
      </c>
      <c r="AR461" s="215">
        <f t="shared" si="1321"/>
        <v>0</v>
      </c>
      <c r="AS461" s="215">
        <f t="shared" si="1322"/>
        <v>0</v>
      </c>
      <c r="AT461" s="215">
        <f t="shared" si="1323"/>
        <v>0</v>
      </c>
      <c r="AU461" s="215">
        <f t="shared" si="1324"/>
        <v>0</v>
      </c>
      <c r="AV461" s="215">
        <f t="shared" si="1325"/>
        <v>0</v>
      </c>
      <c r="AW461" s="215">
        <f t="shared" si="1326"/>
        <v>0</v>
      </c>
      <c r="AX461" s="215">
        <f t="shared" si="1327"/>
        <v>0</v>
      </c>
      <c r="AY461" s="216">
        <f t="shared" si="1328"/>
        <v>-654365.89000000013</v>
      </c>
      <c r="AZ461" s="224">
        <f t="shared" si="1329"/>
        <v>-313533.40000000002</v>
      </c>
      <c r="BA461" s="226">
        <f t="shared" si="1330"/>
        <v>-44884.03</v>
      </c>
      <c r="BB461" s="100"/>
      <c r="BD461" s="27"/>
      <c r="BE461" s="130">
        <v>5120</v>
      </c>
      <c r="BF461" s="223" t="s">
        <v>442</v>
      </c>
      <c r="BG461" s="223"/>
      <c r="BH461" s="215">
        <f t="shared" si="1362"/>
        <v>0</v>
      </c>
      <c r="BI461" s="215">
        <f t="shared" si="1363"/>
        <v>0</v>
      </c>
      <c r="BJ461" s="215">
        <f t="shared" si="1364"/>
        <v>0</v>
      </c>
      <c r="BK461" s="215">
        <f t="shared" si="1365"/>
        <v>0</v>
      </c>
      <c r="BL461" s="215">
        <f t="shared" si="1366"/>
        <v>0</v>
      </c>
      <c r="BM461" s="215">
        <f t="shared" si="1367"/>
        <v>0</v>
      </c>
      <c r="BN461" s="215">
        <f t="shared" si="1368"/>
        <v>0</v>
      </c>
      <c r="BO461" s="215">
        <f t="shared" si="1369"/>
        <v>0</v>
      </c>
      <c r="BP461" s="215">
        <f t="shared" si="1370"/>
        <v>0</v>
      </c>
      <c r="BQ461" s="215">
        <f t="shared" si="1371"/>
        <v>0</v>
      </c>
      <c r="BR461" s="215">
        <f t="shared" si="1372"/>
        <v>0</v>
      </c>
      <c r="BS461" s="215">
        <f t="shared" si="1373"/>
        <v>0</v>
      </c>
      <c r="BT461" s="215">
        <f t="shared" si="1374"/>
        <v>0</v>
      </c>
      <c r="BU461" s="215">
        <f t="shared" si="1375"/>
        <v>0</v>
      </c>
      <c r="BV461" s="215">
        <f t="shared" si="1376"/>
        <v>0</v>
      </c>
      <c r="BW461" s="215">
        <f t="shared" si="1377"/>
        <v>0</v>
      </c>
      <c r="BX461" s="215">
        <f t="shared" si="1378"/>
        <v>0</v>
      </c>
      <c r="BY461" s="215">
        <f t="shared" si="1379"/>
        <v>0</v>
      </c>
      <c r="BZ461" s="216">
        <f t="shared" si="1349"/>
        <v>0</v>
      </c>
      <c r="CA461" s="224">
        <f t="shared" si="1350"/>
        <v>0</v>
      </c>
      <c r="CB461" s="226">
        <f t="shared" si="1351"/>
        <v>0</v>
      </c>
      <c r="CC461" s="100"/>
      <c r="CE461" s="33"/>
      <c r="CF461" s="126" t="s">
        <v>71</v>
      </c>
      <c r="CG461" s="319" t="s">
        <v>36</v>
      </c>
      <c r="CH461" s="319"/>
      <c r="CI461" s="54">
        <f t="shared" si="1506"/>
        <v>0</v>
      </c>
      <c r="CJ461" s="54">
        <f t="shared" si="1506"/>
        <v>0</v>
      </c>
      <c r="CK461" s="54">
        <f t="shared" si="1506"/>
        <v>0</v>
      </c>
      <c r="CL461" s="143"/>
      <c r="CM461" s="322" t="s">
        <v>28</v>
      </c>
      <c r="CN461" s="322"/>
      <c r="CO461" s="50">
        <f>SUM(CO462:CO464)</f>
        <v>70000</v>
      </c>
      <c r="CP461" s="50">
        <f t="shared" ref="CP461" si="1515">SUM(CP462:CP464)</f>
        <v>0</v>
      </c>
      <c r="CQ461" s="50">
        <f t="shared" ref="CQ461" si="1516">SUM(CQ462:CQ464)</f>
        <v>59503.31</v>
      </c>
      <c r="CR461" s="51"/>
      <c r="CS461" s="26"/>
      <c r="CT461" s="1"/>
      <c r="CU461" s="27"/>
      <c r="CV461" s="130" t="s">
        <v>169</v>
      </c>
      <c r="CW461" s="319" t="s">
        <v>133</v>
      </c>
      <c r="CX461" s="319"/>
      <c r="CY461" s="173">
        <f t="shared" si="1481"/>
        <v>1169446.82</v>
      </c>
      <c r="CZ461" s="173">
        <f t="shared" si="1482"/>
        <v>1169446.82</v>
      </c>
      <c r="DA461" s="173">
        <f t="shared" si="1483"/>
        <v>1134149.58</v>
      </c>
      <c r="DB461" s="143" t="s">
        <v>186</v>
      </c>
      <c r="DC461" s="321" t="s">
        <v>134</v>
      </c>
      <c r="DD461" s="321"/>
      <c r="DE461" s="54">
        <f t="shared" si="1484"/>
        <v>0</v>
      </c>
      <c r="DF461" s="54">
        <f t="shared" si="1484"/>
        <v>0</v>
      </c>
      <c r="DG461" s="54">
        <f t="shared" si="1484"/>
        <v>0</v>
      </c>
      <c r="DH461" s="42"/>
      <c r="DI461" s="77"/>
      <c r="DJ461" s="1"/>
      <c r="DK461" s="27"/>
      <c r="DL461" s="130" t="s">
        <v>169</v>
      </c>
      <c r="DM461" s="319" t="s">
        <v>133</v>
      </c>
      <c r="DN461" s="319"/>
      <c r="DO461" s="54">
        <f t="shared" si="1464"/>
        <v>0</v>
      </c>
      <c r="DP461" s="54">
        <f t="shared" si="1465"/>
        <v>0</v>
      </c>
      <c r="DQ461" s="54">
        <f t="shared" si="1466"/>
        <v>0</v>
      </c>
      <c r="DR461" s="54">
        <f t="shared" si="1467"/>
        <v>35297.239999999991</v>
      </c>
      <c r="DS461" s="143" t="s">
        <v>186</v>
      </c>
      <c r="DT461" s="321" t="s">
        <v>134</v>
      </c>
      <c r="DU461" s="321"/>
      <c r="DV461" s="54">
        <f t="shared" si="1468"/>
        <v>0</v>
      </c>
      <c r="DW461" s="54">
        <f t="shared" si="1469"/>
        <v>0</v>
      </c>
      <c r="DX461" s="54">
        <f t="shared" si="1470"/>
        <v>0</v>
      </c>
      <c r="DY461" s="54">
        <f t="shared" si="1471"/>
        <v>0</v>
      </c>
      <c r="DZ461" s="42"/>
      <c r="EA461" s="77"/>
      <c r="EB461" s="1"/>
      <c r="EC461" s="27"/>
      <c r="ED461" s="130" t="s">
        <v>75</v>
      </c>
      <c r="EE461" s="1"/>
      <c r="EF461" s="4" t="s">
        <v>210</v>
      </c>
      <c r="EG461" s="54">
        <f>+CO446</f>
        <v>27495147.93</v>
      </c>
      <c r="EH461" s="54">
        <f t="shared" ref="EH461:EH463" si="1517">+CP446</f>
        <v>25583935.060000002</v>
      </c>
      <c r="EI461" s="160"/>
      <c r="EJ461" s="279" t="s">
        <v>198</v>
      </c>
      <c r="EK461" s="279"/>
      <c r="EL461" s="182">
        <f>EL462+EL465</f>
        <v>1372414.2700000023</v>
      </c>
      <c r="EM461" s="182">
        <f t="shared" ref="EM461" si="1518">EM462+EM465</f>
        <v>630591.11000000173</v>
      </c>
      <c r="EN461" s="42"/>
      <c r="EO461" s="26"/>
      <c r="EP461" s="1"/>
      <c r="EQ461" s="27"/>
      <c r="ER461" s="130" t="s">
        <v>75</v>
      </c>
      <c r="ES461" s="1"/>
      <c r="ET461" s="4" t="s">
        <v>210</v>
      </c>
      <c r="EU461" s="54">
        <f t="shared" ref="EU461:EU476" si="1519">+BZ460</f>
        <v>0</v>
      </c>
      <c r="EV461" s="54">
        <f t="shared" ref="EV461:EV476" si="1520">+CA460</f>
        <v>0</v>
      </c>
      <c r="EW461" s="160"/>
      <c r="EX461" s="279" t="s">
        <v>198</v>
      </c>
      <c r="EY461" s="279"/>
      <c r="EZ461" s="182">
        <f>EZ462+EZ465</f>
        <v>0</v>
      </c>
      <c r="FA461" s="182">
        <f t="shared" ref="FA461" si="1521">FA462+FA465</f>
        <v>0</v>
      </c>
      <c r="FB461" s="42"/>
      <c r="FC461" s="26"/>
      <c r="FD461" s="26"/>
      <c r="FE461" s="1"/>
      <c r="FF461" s="27"/>
      <c r="FG461" s="130"/>
      <c r="FH461" s="322" t="s">
        <v>259</v>
      </c>
      <c r="FI461" s="322"/>
      <c r="FJ461" s="178">
        <f>SUM(FJ462:FJ464)</f>
        <v>0</v>
      </c>
      <c r="FK461" s="178"/>
      <c r="FL461" s="178"/>
      <c r="FM461" s="67">
        <f>SUM(FM462:FM464)</f>
        <v>0</v>
      </c>
      <c r="FN461" s="67">
        <f>SUM(FJ461:FM461)</f>
        <v>0</v>
      </c>
      <c r="FO461" s="58"/>
      <c r="FP461" s="26"/>
      <c r="FQ461" s="1"/>
      <c r="FR461" s="1"/>
    </row>
    <row r="462" spans="2:174" ht="13.9" customHeight="1" x14ac:dyDescent="0.2">
      <c r="B462" s="33"/>
      <c r="C462" s="126">
        <v>4330</v>
      </c>
      <c r="D462" s="234" t="s">
        <v>437</v>
      </c>
      <c r="E462" s="234"/>
      <c r="F462" s="215">
        <f t="shared" ref="F462:H462" si="1522">+X30</f>
        <v>0</v>
      </c>
      <c r="G462" s="215">
        <f t="shared" si="1522"/>
        <v>0</v>
      </c>
      <c r="H462" s="215">
        <f t="shared" si="1522"/>
        <v>0</v>
      </c>
      <c r="I462" s="215">
        <f t="shared" ref="I462:K462" si="1523">+X102</f>
        <v>0</v>
      </c>
      <c r="J462" s="215">
        <f t="shared" si="1523"/>
        <v>0</v>
      </c>
      <c r="K462" s="215">
        <f t="shared" si="1523"/>
        <v>0</v>
      </c>
      <c r="L462" s="215">
        <f t="shared" ref="L462:N462" si="1524">+X174</f>
        <v>0</v>
      </c>
      <c r="M462" s="215">
        <f t="shared" si="1524"/>
        <v>0</v>
      </c>
      <c r="N462" s="215">
        <f t="shared" si="1524"/>
        <v>0</v>
      </c>
      <c r="O462" s="215">
        <f t="shared" ref="O462:Q462" si="1525">+X246</f>
        <v>0</v>
      </c>
      <c r="P462" s="215">
        <f t="shared" si="1525"/>
        <v>0</v>
      </c>
      <c r="Q462" s="215">
        <f t="shared" si="1525"/>
        <v>0</v>
      </c>
      <c r="R462" s="215">
        <f t="shared" ref="R462:T462" si="1526">+X318</f>
        <v>0</v>
      </c>
      <c r="S462" s="215">
        <f t="shared" si="1526"/>
        <v>0</v>
      </c>
      <c r="T462" s="215">
        <f t="shared" si="1526"/>
        <v>0</v>
      </c>
      <c r="U462" s="215">
        <f t="shared" ref="U462:W462" si="1527">+X390</f>
        <v>0</v>
      </c>
      <c r="V462" s="215">
        <f t="shared" si="1527"/>
        <v>0</v>
      </c>
      <c r="W462" s="215">
        <f t="shared" si="1527"/>
        <v>0</v>
      </c>
      <c r="X462" s="216">
        <f t="shared" si="1307"/>
        <v>0</v>
      </c>
      <c r="Y462" s="224">
        <f t="shared" si="1308"/>
        <v>0</v>
      </c>
      <c r="Z462" s="226">
        <f t="shared" si="1309"/>
        <v>0</v>
      </c>
      <c r="AA462" s="26"/>
      <c r="AC462" s="27"/>
      <c r="AD462" s="130">
        <v>1270</v>
      </c>
      <c r="AE462" s="223" t="s">
        <v>483</v>
      </c>
      <c r="AF462" s="223"/>
      <c r="AG462" s="215">
        <f t="shared" si="1310"/>
        <v>1201990.03</v>
      </c>
      <c r="AH462" s="215">
        <f t="shared" si="1311"/>
        <v>1201990.03</v>
      </c>
      <c r="AI462" s="215">
        <f t="shared" si="1312"/>
        <v>932728.03</v>
      </c>
      <c r="AJ462" s="215">
        <f t="shared" si="1313"/>
        <v>0</v>
      </c>
      <c r="AK462" s="215">
        <f t="shared" si="1314"/>
        <v>0</v>
      </c>
      <c r="AL462" s="215">
        <f t="shared" si="1315"/>
        <v>0</v>
      </c>
      <c r="AM462" s="215">
        <f t="shared" si="1316"/>
        <v>0</v>
      </c>
      <c r="AN462" s="215">
        <f t="shared" si="1317"/>
        <v>0</v>
      </c>
      <c r="AO462" s="215">
        <f t="shared" si="1318"/>
        <v>0</v>
      </c>
      <c r="AP462" s="215">
        <f t="shared" si="1319"/>
        <v>0</v>
      </c>
      <c r="AQ462" s="215">
        <f t="shared" si="1320"/>
        <v>0</v>
      </c>
      <c r="AR462" s="215">
        <f t="shared" si="1321"/>
        <v>0</v>
      </c>
      <c r="AS462" s="215">
        <f t="shared" si="1322"/>
        <v>0</v>
      </c>
      <c r="AT462" s="215">
        <f t="shared" si="1323"/>
        <v>0</v>
      </c>
      <c r="AU462" s="215">
        <f t="shared" si="1324"/>
        <v>0</v>
      </c>
      <c r="AV462" s="215">
        <f t="shared" si="1325"/>
        <v>0</v>
      </c>
      <c r="AW462" s="215">
        <f t="shared" si="1326"/>
        <v>0</v>
      </c>
      <c r="AX462" s="215">
        <f t="shared" si="1327"/>
        <v>0</v>
      </c>
      <c r="AY462" s="216">
        <f t="shared" si="1328"/>
        <v>1201990.03</v>
      </c>
      <c r="AZ462" s="224">
        <f t="shared" si="1329"/>
        <v>1201990.03</v>
      </c>
      <c r="BA462" s="226">
        <f t="shared" si="1330"/>
        <v>932728.03</v>
      </c>
      <c r="BB462" s="100"/>
      <c r="BD462" s="27"/>
      <c r="BE462" s="130">
        <v>5130</v>
      </c>
      <c r="BF462" s="223" t="s">
        <v>443</v>
      </c>
      <c r="BG462" s="223"/>
      <c r="BH462" s="215">
        <f t="shared" si="1362"/>
        <v>0</v>
      </c>
      <c r="BI462" s="215">
        <f t="shared" si="1363"/>
        <v>0</v>
      </c>
      <c r="BJ462" s="215">
        <f t="shared" si="1364"/>
        <v>0</v>
      </c>
      <c r="BK462" s="215">
        <f t="shared" si="1365"/>
        <v>0</v>
      </c>
      <c r="BL462" s="215">
        <f t="shared" si="1366"/>
        <v>0</v>
      </c>
      <c r="BM462" s="215">
        <f t="shared" si="1367"/>
        <v>0</v>
      </c>
      <c r="BN462" s="215">
        <f t="shared" si="1368"/>
        <v>0</v>
      </c>
      <c r="BO462" s="215">
        <f t="shared" si="1369"/>
        <v>0</v>
      </c>
      <c r="BP462" s="215">
        <f t="shared" si="1370"/>
        <v>0</v>
      </c>
      <c r="BQ462" s="215">
        <f t="shared" si="1371"/>
        <v>0</v>
      </c>
      <c r="BR462" s="215">
        <f t="shared" si="1372"/>
        <v>0</v>
      </c>
      <c r="BS462" s="215">
        <f t="shared" si="1373"/>
        <v>0</v>
      </c>
      <c r="BT462" s="215">
        <f t="shared" si="1374"/>
        <v>0</v>
      </c>
      <c r="BU462" s="215">
        <f t="shared" si="1375"/>
        <v>0</v>
      </c>
      <c r="BV462" s="215">
        <f t="shared" si="1376"/>
        <v>0</v>
      </c>
      <c r="BW462" s="215">
        <f t="shared" si="1377"/>
        <v>0</v>
      </c>
      <c r="BX462" s="215">
        <f t="shared" si="1378"/>
        <v>0</v>
      </c>
      <c r="BY462" s="215">
        <f t="shared" si="1379"/>
        <v>0</v>
      </c>
      <c r="BZ462" s="216">
        <f t="shared" si="1349"/>
        <v>0</v>
      </c>
      <c r="CA462" s="224">
        <f t="shared" si="1350"/>
        <v>0</v>
      </c>
      <c r="CB462" s="226">
        <f t="shared" si="1351"/>
        <v>0</v>
      </c>
      <c r="CC462" s="100"/>
      <c r="CE462" s="33"/>
      <c r="CF462" s="126" t="s">
        <v>72</v>
      </c>
      <c r="CG462" s="321" t="s">
        <v>37</v>
      </c>
      <c r="CH462" s="321"/>
      <c r="CI462" s="54">
        <f t="shared" si="1506"/>
        <v>0</v>
      </c>
      <c r="CJ462" s="54">
        <f t="shared" si="1506"/>
        <v>0</v>
      </c>
      <c r="CK462" s="54">
        <f t="shared" si="1506"/>
        <v>0</v>
      </c>
      <c r="CL462" s="143" t="s">
        <v>86</v>
      </c>
      <c r="CM462" s="319" t="s">
        <v>38</v>
      </c>
      <c r="CN462" s="319"/>
      <c r="CO462" s="54">
        <f t="shared" ref="CO462:CQ464" si="1528">+X481</f>
        <v>0</v>
      </c>
      <c r="CP462" s="54">
        <f t="shared" si="1528"/>
        <v>0</v>
      </c>
      <c r="CQ462" s="54">
        <f t="shared" si="1528"/>
        <v>0</v>
      </c>
      <c r="CR462" s="51"/>
      <c r="CS462" s="26"/>
      <c r="CT462" s="1"/>
      <c r="CU462" s="27"/>
      <c r="CV462" s="130" t="s">
        <v>170</v>
      </c>
      <c r="CW462" s="319" t="s">
        <v>135</v>
      </c>
      <c r="CX462" s="319"/>
      <c r="CY462" s="173">
        <f t="shared" si="1481"/>
        <v>-654365.89000000013</v>
      </c>
      <c r="CZ462" s="173">
        <f t="shared" si="1482"/>
        <v>-313533.40000000002</v>
      </c>
      <c r="DA462" s="173">
        <f t="shared" si="1483"/>
        <v>-44884.03</v>
      </c>
      <c r="DB462" s="143" t="s">
        <v>187</v>
      </c>
      <c r="DC462" s="319" t="s">
        <v>136</v>
      </c>
      <c r="DD462" s="319"/>
      <c r="DE462" s="54">
        <f t="shared" si="1484"/>
        <v>0</v>
      </c>
      <c r="DF462" s="54">
        <f t="shared" si="1484"/>
        <v>0</v>
      </c>
      <c r="DG462" s="54">
        <f t="shared" si="1484"/>
        <v>0</v>
      </c>
      <c r="DH462" s="42"/>
      <c r="DI462" s="77"/>
      <c r="DJ462" s="1"/>
      <c r="DK462" s="27"/>
      <c r="DL462" s="130" t="s">
        <v>170</v>
      </c>
      <c r="DM462" s="319" t="s">
        <v>135</v>
      </c>
      <c r="DN462" s="319"/>
      <c r="DO462" s="54">
        <f t="shared" si="1464"/>
        <v>340832.49000000011</v>
      </c>
      <c r="DP462" s="54">
        <f t="shared" si="1465"/>
        <v>0</v>
      </c>
      <c r="DQ462" s="54">
        <f t="shared" si="1466"/>
        <v>268649.37</v>
      </c>
      <c r="DR462" s="54">
        <f t="shared" si="1467"/>
        <v>0</v>
      </c>
      <c r="DS462" s="143" t="s">
        <v>187</v>
      </c>
      <c r="DT462" s="319" t="s">
        <v>136</v>
      </c>
      <c r="DU462" s="319"/>
      <c r="DV462" s="54">
        <f t="shared" si="1468"/>
        <v>0</v>
      </c>
      <c r="DW462" s="54">
        <f t="shared" si="1469"/>
        <v>0</v>
      </c>
      <c r="DX462" s="54">
        <f t="shared" si="1470"/>
        <v>0</v>
      </c>
      <c r="DY462" s="54">
        <f t="shared" si="1471"/>
        <v>0</v>
      </c>
      <c r="DZ462" s="42"/>
      <c r="EA462" s="77"/>
      <c r="EB462" s="1"/>
      <c r="EC462" s="27"/>
      <c r="ED462" s="130" t="s">
        <v>76</v>
      </c>
      <c r="EE462" s="1"/>
      <c r="EF462" s="4" t="s">
        <v>13</v>
      </c>
      <c r="EG462" s="54">
        <f>+CO447</f>
        <v>3781855.5599999996</v>
      </c>
      <c r="EH462" s="54">
        <f t="shared" si="1517"/>
        <v>4949884.2700000005</v>
      </c>
      <c r="EI462" s="163" t="s">
        <v>184</v>
      </c>
      <c r="EJ462" s="8"/>
      <c r="EK462" s="9" t="s">
        <v>211</v>
      </c>
      <c r="EL462" s="173">
        <f>+EL463+EL464</f>
        <v>0</v>
      </c>
      <c r="EM462" s="173">
        <f t="shared" ref="EM462" si="1529">+EM463+EM464</f>
        <v>0</v>
      </c>
      <c r="EN462" s="42"/>
      <c r="EO462" s="26"/>
      <c r="EP462" s="1"/>
      <c r="EQ462" s="27"/>
      <c r="ER462" s="130" t="s">
        <v>76</v>
      </c>
      <c r="ES462" s="1"/>
      <c r="ET462" s="4" t="s">
        <v>13</v>
      </c>
      <c r="EU462" s="54">
        <f t="shared" si="1519"/>
        <v>0</v>
      </c>
      <c r="EV462" s="54">
        <f t="shared" si="1520"/>
        <v>0</v>
      </c>
      <c r="EW462" s="163" t="s">
        <v>184</v>
      </c>
      <c r="EX462" s="8"/>
      <c r="EY462" s="9" t="s">
        <v>211</v>
      </c>
      <c r="EZ462" s="173">
        <f>+EZ463+EZ464</f>
        <v>0</v>
      </c>
      <c r="FA462" s="173">
        <f t="shared" ref="FA462" si="1530">+FA463+FA464</f>
        <v>0</v>
      </c>
      <c r="FB462" s="42"/>
      <c r="FC462" s="26"/>
      <c r="FD462" s="26"/>
      <c r="FE462" s="1"/>
      <c r="FF462" s="27"/>
      <c r="FG462" s="130" t="s">
        <v>188</v>
      </c>
      <c r="FH462" s="319" t="s">
        <v>0</v>
      </c>
      <c r="FI462" s="319"/>
      <c r="FJ462" s="173">
        <f>+DE469-DF469</f>
        <v>0</v>
      </c>
      <c r="FK462" s="179"/>
      <c r="FL462" s="179"/>
      <c r="FM462" s="68">
        <v>0</v>
      </c>
      <c r="FN462" s="62">
        <f>SUM(FJ462:FM462)</f>
        <v>0</v>
      </c>
      <c r="FO462" s="58"/>
      <c r="FP462" s="26"/>
      <c r="FQ462" s="1"/>
      <c r="FR462" s="1"/>
    </row>
    <row r="463" spans="2:174" ht="13.9" customHeight="1" x14ac:dyDescent="0.2">
      <c r="B463" s="33"/>
      <c r="C463" s="126">
        <v>4340</v>
      </c>
      <c r="D463" s="234" t="s">
        <v>438</v>
      </c>
      <c r="E463" s="234"/>
      <c r="F463" s="215">
        <f t="shared" ref="F463:H463" si="1531">+X31</f>
        <v>0</v>
      </c>
      <c r="G463" s="215">
        <f t="shared" si="1531"/>
        <v>0</v>
      </c>
      <c r="H463" s="215">
        <f t="shared" si="1531"/>
        <v>0</v>
      </c>
      <c r="I463" s="215">
        <f t="shared" ref="I463:K463" si="1532">+X103</f>
        <v>0</v>
      </c>
      <c r="J463" s="215">
        <f t="shared" si="1532"/>
        <v>0</v>
      </c>
      <c r="K463" s="215">
        <f t="shared" si="1532"/>
        <v>0</v>
      </c>
      <c r="L463" s="215">
        <f t="shared" ref="L463:N463" si="1533">+X175</f>
        <v>0</v>
      </c>
      <c r="M463" s="215">
        <f t="shared" si="1533"/>
        <v>0</v>
      </c>
      <c r="N463" s="215">
        <f t="shared" si="1533"/>
        <v>0</v>
      </c>
      <c r="O463" s="215">
        <f t="shared" ref="O463:Q463" si="1534">+X247</f>
        <v>0</v>
      </c>
      <c r="P463" s="215">
        <f t="shared" si="1534"/>
        <v>0</v>
      </c>
      <c r="Q463" s="215">
        <f t="shared" si="1534"/>
        <v>0</v>
      </c>
      <c r="R463" s="215">
        <f t="shared" ref="R463:T463" si="1535">+X319</f>
        <v>0</v>
      </c>
      <c r="S463" s="215">
        <f t="shared" si="1535"/>
        <v>0</v>
      </c>
      <c r="T463" s="215">
        <f t="shared" si="1535"/>
        <v>0</v>
      </c>
      <c r="U463" s="215">
        <f t="shared" ref="U463:W463" si="1536">+X391</f>
        <v>0</v>
      </c>
      <c r="V463" s="215">
        <f t="shared" si="1536"/>
        <v>0</v>
      </c>
      <c r="W463" s="215">
        <f t="shared" si="1536"/>
        <v>0</v>
      </c>
      <c r="X463" s="216">
        <f t="shared" si="1307"/>
        <v>0</v>
      </c>
      <c r="Y463" s="224">
        <f t="shared" si="1308"/>
        <v>0</v>
      </c>
      <c r="Z463" s="226">
        <f t="shared" si="1309"/>
        <v>0</v>
      </c>
      <c r="AA463" s="26"/>
      <c r="AC463" s="27"/>
      <c r="AD463" s="130">
        <v>1280</v>
      </c>
      <c r="AE463" s="223" t="s">
        <v>484</v>
      </c>
      <c r="AF463" s="223"/>
      <c r="AG463" s="215">
        <f t="shared" si="1310"/>
        <v>0</v>
      </c>
      <c r="AH463" s="215">
        <f t="shared" si="1311"/>
        <v>0</v>
      </c>
      <c r="AI463" s="215">
        <f t="shared" si="1312"/>
        <v>0</v>
      </c>
      <c r="AJ463" s="215">
        <f t="shared" si="1313"/>
        <v>0</v>
      </c>
      <c r="AK463" s="215">
        <f t="shared" si="1314"/>
        <v>0</v>
      </c>
      <c r="AL463" s="215">
        <f t="shared" si="1315"/>
        <v>0</v>
      </c>
      <c r="AM463" s="215">
        <f t="shared" si="1316"/>
        <v>0</v>
      </c>
      <c r="AN463" s="215">
        <f t="shared" si="1317"/>
        <v>0</v>
      </c>
      <c r="AO463" s="215">
        <f t="shared" si="1318"/>
        <v>0</v>
      </c>
      <c r="AP463" s="215">
        <f t="shared" si="1319"/>
        <v>0</v>
      </c>
      <c r="AQ463" s="215">
        <f t="shared" si="1320"/>
        <v>0</v>
      </c>
      <c r="AR463" s="215">
        <f t="shared" si="1321"/>
        <v>0</v>
      </c>
      <c r="AS463" s="215">
        <f t="shared" si="1322"/>
        <v>0</v>
      </c>
      <c r="AT463" s="215">
        <f t="shared" si="1323"/>
        <v>0</v>
      </c>
      <c r="AU463" s="215">
        <f t="shared" si="1324"/>
        <v>0</v>
      </c>
      <c r="AV463" s="215">
        <f t="shared" si="1325"/>
        <v>0</v>
      </c>
      <c r="AW463" s="215">
        <f t="shared" si="1326"/>
        <v>0</v>
      </c>
      <c r="AX463" s="215">
        <f t="shared" si="1327"/>
        <v>0</v>
      </c>
      <c r="AY463" s="216">
        <f t="shared" si="1328"/>
        <v>0</v>
      </c>
      <c r="AZ463" s="224">
        <f t="shared" si="1329"/>
        <v>0</v>
      </c>
      <c r="BA463" s="226">
        <f t="shared" si="1330"/>
        <v>0</v>
      </c>
      <c r="BB463" s="100"/>
      <c r="BD463" s="27"/>
      <c r="BE463" s="130">
        <v>5210</v>
      </c>
      <c r="BF463" s="223" t="s">
        <v>445</v>
      </c>
      <c r="BG463" s="223"/>
      <c r="BH463" s="215">
        <f t="shared" si="1362"/>
        <v>0</v>
      </c>
      <c r="BI463" s="215">
        <f t="shared" si="1363"/>
        <v>0</v>
      </c>
      <c r="BJ463" s="215">
        <f t="shared" si="1364"/>
        <v>0</v>
      </c>
      <c r="BK463" s="215">
        <f t="shared" si="1365"/>
        <v>0</v>
      </c>
      <c r="BL463" s="215">
        <f t="shared" si="1366"/>
        <v>0</v>
      </c>
      <c r="BM463" s="215">
        <f t="shared" si="1367"/>
        <v>0</v>
      </c>
      <c r="BN463" s="215">
        <f t="shared" si="1368"/>
        <v>0</v>
      </c>
      <c r="BO463" s="215">
        <f t="shared" si="1369"/>
        <v>0</v>
      </c>
      <c r="BP463" s="215">
        <f t="shared" si="1370"/>
        <v>0</v>
      </c>
      <c r="BQ463" s="215">
        <f t="shared" si="1371"/>
        <v>0</v>
      </c>
      <c r="BR463" s="215">
        <f t="shared" si="1372"/>
        <v>0</v>
      </c>
      <c r="BS463" s="215">
        <f t="shared" si="1373"/>
        <v>0</v>
      </c>
      <c r="BT463" s="215">
        <f t="shared" si="1374"/>
        <v>0</v>
      </c>
      <c r="BU463" s="215">
        <f t="shared" si="1375"/>
        <v>0</v>
      </c>
      <c r="BV463" s="215">
        <f t="shared" si="1376"/>
        <v>0</v>
      </c>
      <c r="BW463" s="215">
        <f t="shared" si="1377"/>
        <v>0</v>
      </c>
      <c r="BX463" s="215">
        <f t="shared" si="1378"/>
        <v>0</v>
      </c>
      <c r="BY463" s="215">
        <f t="shared" si="1379"/>
        <v>0</v>
      </c>
      <c r="BZ463" s="216">
        <f t="shared" si="1349"/>
        <v>0</v>
      </c>
      <c r="CA463" s="224">
        <f t="shared" si="1350"/>
        <v>0</v>
      </c>
      <c r="CB463" s="226">
        <f t="shared" si="1351"/>
        <v>0</v>
      </c>
      <c r="CC463" s="100"/>
      <c r="CE463" s="33"/>
      <c r="CF463" s="126" t="s">
        <v>73</v>
      </c>
      <c r="CG463" s="319" t="s">
        <v>39</v>
      </c>
      <c r="CH463" s="319"/>
      <c r="CI463" s="54">
        <f t="shared" si="1506"/>
        <v>0</v>
      </c>
      <c r="CJ463" s="54">
        <f t="shared" si="1506"/>
        <v>0</v>
      </c>
      <c r="CK463" s="54">
        <f t="shared" si="1506"/>
        <v>0</v>
      </c>
      <c r="CL463" s="143" t="s">
        <v>87</v>
      </c>
      <c r="CM463" s="319" t="s">
        <v>0</v>
      </c>
      <c r="CN463" s="319"/>
      <c r="CO463" s="54">
        <f t="shared" si="1528"/>
        <v>0</v>
      </c>
      <c r="CP463" s="54">
        <f t="shared" si="1528"/>
        <v>0</v>
      </c>
      <c r="CQ463" s="54">
        <f t="shared" si="1528"/>
        <v>0</v>
      </c>
      <c r="CR463" s="51"/>
      <c r="CS463" s="26"/>
      <c r="CT463" s="1"/>
      <c r="CU463" s="27"/>
      <c r="CV463" s="130" t="s">
        <v>171</v>
      </c>
      <c r="CW463" s="319" t="s">
        <v>137</v>
      </c>
      <c r="CX463" s="319"/>
      <c r="CY463" s="173">
        <f t="shared" si="1481"/>
        <v>1201990.03</v>
      </c>
      <c r="CZ463" s="173">
        <f t="shared" si="1482"/>
        <v>1201990.03</v>
      </c>
      <c r="DA463" s="173">
        <f t="shared" si="1483"/>
        <v>932728.03</v>
      </c>
      <c r="DB463" s="143"/>
      <c r="DC463" s="308" t="s">
        <v>139</v>
      </c>
      <c r="DD463" s="308"/>
      <c r="DE463" s="48">
        <f>+DE456</f>
        <v>0</v>
      </c>
      <c r="DF463" s="48">
        <f t="shared" ref="DF463:DG463" si="1537">+DF456</f>
        <v>0</v>
      </c>
      <c r="DG463" s="48">
        <f t="shared" si="1537"/>
        <v>0</v>
      </c>
      <c r="DH463" s="42"/>
      <c r="DI463" s="77"/>
      <c r="DJ463" s="1"/>
      <c r="DK463" s="27"/>
      <c r="DL463" s="130" t="s">
        <v>171</v>
      </c>
      <c r="DM463" s="319" t="s">
        <v>137</v>
      </c>
      <c r="DN463" s="319"/>
      <c r="DO463" s="54">
        <f t="shared" si="1464"/>
        <v>0</v>
      </c>
      <c r="DP463" s="54">
        <f t="shared" si="1465"/>
        <v>0</v>
      </c>
      <c r="DQ463" s="54">
        <f t="shared" si="1466"/>
        <v>0</v>
      </c>
      <c r="DR463" s="54">
        <f t="shared" si="1467"/>
        <v>269262</v>
      </c>
      <c r="DS463" s="143"/>
      <c r="DT463" s="308"/>
      <c r="DU463" s="308"/>
      <c r="DV463" s="54"/>
      <c r="DW463" s="54"/>
      <c r="DX463" s="54"/>
      <c r="DY463" s="54"/>
      <c r="DZ463" s="42"/>
      <c r="EA463" s="77"/>
      <c r="EB463" s="1"/>
      <c r="EC463" s="27"/>
      <c r="ED463" s="130" t="s">
        <v>77</v>
      </c>
      <c r="EE463" s="1"/>
      <c r="EF463" s="4" t="s">
        <v>15</v>
      </c>
      <c r="EG463" s="54">
        <f>+CO448</f>
        <v>11760259.59</v>
      </c>
      <c r="EH463" s="54">
        <f t="shared" si="1517"/>
        <v>11027423.15</v>
      </c>
      <c r="EI463" s="163" t="s">
        <v>1</v>
      </c>
      <c r="EJ463" s="200"/>
      <c r="EK463" s="9" t="s">
        <v>212</v>
      </c>
      <c r="EL463" s="54">
        <f>+DV459</f>
        <v>0</v>
      </c>
      <c r="EM463" s="54">
        <f>+DX459</f>
        <v>0</v>
      </c>
      <c r="EN463" s="42"/>
      <c r="EO463" s="26"/>
      <c r="EP463" s="1"/>
      <c r="EQ463" s="27"/>
      <c r="ER463" s="130" t="s">
        <v>77</v>
      </c>
      <c r="ES463" s="1"/>
      <c r="ET463" s="4" t="s">
        <v>15</v>
      </c>
      <c r="EU463" s="54">
        <f t="shared" si="1519"/>
        <v>0</v>
      </c>
      <c r="EV463" s="54">
        <f t="shared" si="1520"/>
        <v>0</v>
      </c>
      <c r="EW463" s="163" t="s">
        <v>1</v>
      </c>
      <c r="EX463" s="200"/>
      <c r="EY463" s="9" t="s">
        <v>212</v>
      </c>
      <c r="EZ463" s="54">
        <f t="shared" ref="EZ463:FA465" si="1538">+BZ490</f>
        <v>0</v>
      </c>
      <c r="FA463" s="54">
        <f t="shared" si="1538"/>
        <v>0</v>
      </c>
      <c r="FB463" s="42"/>
      <c r="FC463" s="26"/>
      <c r="FD463" s="26"/>
      <c r="FE463" s="1"/>
      <c r="FF463" s="27"/>
      <c r="FG463" s="130" t="s">
        <v>189</v>
      </c>
      <c r="FH463" s="319" t="s">
        <v>145</v>
      </c>
      <c r="FI463" s="319"/>
      <c r="FJ463" s="173">
        <f t="shared" ref="FJ463:FJ464" si="1539">+DE470-DF470</f>
        <v>0</v>
      </c>
      <c r="FK463" s="179"/>
      <c r="FL463" s="179"/>
      <c r="FM463" s="68">
        <v>0</v>
      </c>
      <c r="FN463" s="62">
        <f>SUM(FJ463:FM463)</f>
        <v>0</v>
      </c>
      <c r="FO463" s="58"/>
      <c r="FP463" s="26"/>
      <c r="FQ463" s="1"/>
      <c r="FR463" s="1"/>
    </row>
    <row r="464" spans="2:174" ht="13.9" customHeight="1" x14ac:dyDescent="0.2">
      <c r="B464" s="33"/>
      <c r="C464" s="126">
        <v>4390</v>
      </c>
      <c r="D464" s="234" t="s">
        <v>439</v>
      </c>
      <c r="E464" s="234"/>
      <c r="F464" s="215">
        <f t="shared" ref="F464:H464" si="1540">+X32</f>
        <v>0</v>
      </c>
      <c r="G464" s="215">
        <f t="shared" si="1540"/>
        <v>0</v>
      </c>
      <c r="H464" s="215">
        <f t="shared" si="1540"/>
        <v>0</v>
      </c>
      <c r="I464" s="215">
        <f t="shared" ref="I464:K464" si="1541">+X104</f>
        <v>0</v>
      </c>
      <c r="J464" s="215">
        <f t="shared" si="1541"/>
        <v>0</v>
      </c>
      <c r="K464" s="215">
        <f t="shared" si="1541"/>
        <v>0</v>
      </c>
      <c r="L464" s="215">
        <f t="shared" ref="L464:N464" si="1542">+X176</f>
        <v>0</v>
      </c>
      <c r="M464" s="215">
        <f t="shared" si="1542"/>
        <v>0</v>
      </c>
      <c r="N464" s="215">
        <f t="shared" si="1542"/>
        <v>0</v>
      </c>
      <c r="O464" s="215">
        <f t="shared" ref="O464:Q464" si="1543">+X248</f>
        <v>0</v>
      </c>
      <c r="P464" s="215">
        <f t="shared" si="1543"/>
        <v>0</v>
      </c>
      <c r="Q464" s="215">
        <f t="shared" si="1543"/>
        <v>0</v>
      </c>
      <c r="R464" s="215">
        <f t="shared" ref="R464:T464" si="1544">+X320</f>
        <v>0</v>
      </c>
      <c r="S464" s="215">
        <f t="shared" si="1544"/>
        <v>0</v>
      </c>
      <c r="T464" s="215">
        <f t="shared" si="1544"/>
        <v>0</v>
      </c>
      <c r="U464" s="215">
        <f t="shared" ref="U464:W464" si="1545">+X392</f>
        <v>0</v>
      </c>
      <c r="V464" s="215">
        <f t="shared" si="1545"/>
        <v>0</v>
      </c>
      <c r="W464" s="215">
        <f t="shared" si="1545"/>
        <v>0</v>
      </c>
      <c r="X464" s="216">
        <f t="shared" si="1307"/>
        <v>0</v>
      </c>
      <c r="Y464" s="224">
        <f t="shared" si="1308"/>
        <v>0</v>
      </c>
      <c r="Z464" s="226">
        <f t="shared" si="1309"/>
        <v>0</v>
      </c>
      <c r="AA464" s="26"/>
      <c r="AC464" s="27"/>
      <c r="AD464" s="130">
        <v>1290</v>
      </c>
      <c r="AE464" s="223" t="s">
        <v>485</v>
      </c>
      <c r="AF464" s="223"/>
      <c r="AG464" s="215">
        <f t="shared" si="1310"/>
        <v>0</v>
      </c>
      <c r="AH464" s="215">
        <f t="shared" si="1311"/>
        <v>0</v>
      </c>
      <c r="AI464" s="215">
        <f t="shared" si="1312"/>
        <v>0</v>
      </c>
      <c r="AJ464" s="215">
        <f t="shared" si="1313"/>
        <v>0</v>
      </c>
      <c r="AK464" s="215">
        <f t="shared" si="1314"/>
        <v>0</v>
      </c>
      <c r="AL464" s="215">
        <f t="shared" si="1315"/>
        <v>0</v>
      </c>
      <c r="AM464" s="215">
        <f t="shared" si="1316"/>
        <v>0</v>
      </c>
      <c r="AN464" s="215">
        <f t="shared" si="1317"/>
        <v>0</v>
      </c>
      <c r="AO464" s="215">
        <f t="shared" si="1318"/>
        <v>0</v>
      </c>
      <c r="AP464" s="215">
        <f t="shared" si="1319"/>
        <v>0</v>
      </c>
      <c r="AQ464" s="215">
        <f t="shared" si="1320"/>
        <v>0</v>
      </c>
      <c r="AR464" s="215">
        <f t="shared" si="1321"/>
        <v>0</v>
      </c>
      <c r="AS464" s="215">
        <f t="shared" si="1322"/>
        <v>0</v>
      </c>
      <c r="AT464" s="215">
        <f t="shared" si="1323"/>
        <v>0</v>
      </c>
      <c r="AU464" s="215">
        <f t="shared" si="1324"/>
        <v>0</v>
      </c>
      <c r="AV464" s="215">
        <f t="shared" si="1325"/>
        <v>0</v>
      </c>
      <c r="AW464" s="215">
        <f t="shared" si="1326"/>
        <v>0</v>
      </c>
      <c r="AX464" s="215">
        <f t="shared" si="1327"/>
        <v>0</v>
      </c>
      <c r="AY464" s="216">
        <f t="shared" si="1328"/>
        <v>0</v>
      </c>
      <c r="AZ464" s="224">
        <f t="shared" si="1329"/>
        <v>0</v>
      </c>
      <c r="BA464" s="226">
        <f t="shared" si="1330"/>
        <v>0</v>
      </c>
      <c r="BB464" s="100"/>
      <c r="BD464" s="27"/>
      <c r="BE464" s="130">
        <v>5220</v>
      </c>
      <c r="BF464" s="223" t="s">
        <v>446</v>
      </c>
      <c r="BG464" s="223"/>
      <c r="BH464" s="215">
        <f t="shared" si="1362"/>
        <v>0</v>
      </c>
      <c r="BI464" s="215">
        <f t="shared" si="1363"/>
        <v>0</v>
      </c>
      <c r="BJ464" s="215">
        <f t="shared" si="1364"/>
        <v>0</v>
      </c>
      <c r="BK464" s="215">
        <f t="shared" si="1365"/>
        <v>0</v>
      </c>
      <c r="BL464" s="215">
        <f t="shared" si="1366"/>
        <v>0</v>
      </c>
      <c r="BM464" s="215">
        <f t="shared" si="1367"/>
        <v>0</v>
      </c>
      <c r="BN464" s="215">
        <f t="shared" si="1368"/>
        <v>0</v>
      </c>
      <c r="BO464" s="215">
        <f t="shared" si="1369"/>
        <v>0</v>
      </c>
      <c r="BP464" s="215">
        <f t="shared" si="1370"/>
        <v>0</v>
      </c>
      <c r="BQ464" s="215">
        <f t="shared" si="1371"/>
        <v>0</v>
      </c>
      <c r="BR464" s="215">
        <f t="shared" si="1372"/>
        <v>0</v>
      </c>
      <c r="BS464" s="215">
        <f t="shared" si="1373"/>
        <v>0</v>
      </c>
      <c r="BT464" s="215">
        <f t="shared" si="1374"/>
        <v>0</v>
      </c>
      <c r="BU464" s="215">
        <f t="shared" si="1375"/>
        <v>0</v>
      </c>
      <c r="BV464" s="215">
        <f t="shared" si="1376"/>
        <v>0</v>
      </c>
      <c r="BW464" s="215">
        <f t="shared" si="1377"/>
        <v>0</v>
      </c>
      <c r="BX464" s="215">
        <f t="shared" si="1378"/>
        <v>0</v>
      </c>
      <c r="BY464" s="215">
        <f t="shared" si="1379"/>
        <v>0</v>
      </c>
      <c r="BZ464" s="216">
        <f t="shared" si="1349"/>
        <v>0</v>
      </c>
      <c r="CA464" s="224">
        <f t="shared" si="1350"/>
        <v>0</v>
      </c>
      <c r="CB464" s="226">
        <f t="shared" si="1351"/>
        <v>0</v>
      </c>
      <c r="CC464" s="100"/>
      <c r="CE464" s="33"/>
      <c r="CF464" s="126" t="s">
        <v>74</v>
      </c>
      <c r="CG464" s="319" t="s">
        <v>40</v>
      </c>
      <c r="CH464" s="319"/>
      <c r="CI464" s="54">
        <f t="shared" si="1506"/>
        <v>0</v>
      </c>
      <c r="CJ464" s="54">
        <f t="shared" si="1506"/>
        <v>0</v>
      </c>
      <c r="CK464" s="54">
        <f t="shared" si="1506"/>
        <v>0</v>
      </c>
      <c r="CL464" s="143" t="s">
        <v>88</v>
      </c>
      <c r="CM464" s="319" t="s">
        <v>41</v>
      </c>
      <c r="CN464" s="319"/>
      <c r="CO464" s="54">
        <f t="shared" si="1528"/>
        <v>70000</v>
      </c>
      <c r="CP464" s="54">
        <f t="shared" si="1528"/>
        <v>0</v>
      </c>
      <c r="CQ464" s="54">
        <f t="shared" si="1528"/>
        <v>59503.31</v>
      </c>
      <c r="CR464" s="51"/>
      <c r="CS464" s="26"/>
      <c r="CT464" s="1"/>
      <c r="CU464" s="27"/>
      <c r="CV464" s="130" t="s">
        <v>172</v>
      </c>
      <c r="CW464" s="319" t="s">
        <v>138</v>
      </c>
      <c r="CX464" s="319"/>
      <c r="CY464" s="173">
        <f t="shared" si="1481"/>
        <v>0</v>
      </c>
      <c r="CZ464" s="173">
        <f t="shared" si="1482"/>
        <v>0</v>
      </c>
      <c r="DA464" s="173">
        <f t="shared" si="1483"/>
        <v>0</v>
      </c>
      <c r="DB464" s="143"/>
      <c r="DC464" s="1"/>
      <c r="DD464" s="1"/>
      <c r="DE464" s="1"/>
      <c r="DF464" s="1"/>
      <c r="DG464" s="1"/>
      <c r="DH464" s="42"/>
      <c r="DI464" s="77"/>
      <c r="DJ464" s="1"/>
      <c r="DK464" s="27"/>
      <c r="DL464" s="130" t="s">
        <v>172</v>
      </c>
      <c r="DM464" s="319" t="s">
        <v>138</v>
      </c>
      <c r="DN464" s="319"/>
      <c r="DO464" s="54">
        <f t="shared" si="1464"/>
        <v>0</v>
      </c>
      <c r="DP464" s="54">
        <f t="shared" si="1465"/>
        <v>0</v>
      </c>
      <c r="DQ464" s="54">
        <f t="shared" si="1466"/>
        <v>0</v>
      </c>
      <c r="DR464" s="54">
        <f t="shared" si="1467"/>
        <v>0</v>
      </c>
      <c r="DS464" s="143"/>
      <c r="DT464" s="202"/>
      <c r="DU464" s="202"/>
      <c r="DV464" s="54"/>
      <c r="DW464" s="54"/>
      <c r="DX464" s="54"/>
      <c r="DY464" s="54"/>
      <c r="DZ464" s="42"/>
      <c r="EA464" s="77"/>
      <c r="EB464" s="1"/>
      <c r="EC464" s="27"/>
      <c r="ED464" s="130" t="s">
        <v>78</v>
      </c>
      <c r="EE464" s="1"/>
      <c r="EF464" s="4" t="s">
        <v>20</v>
      </c>
      <c r="EG464" s="173">
        <f t="shared" ref="EG464:EH472" si="1546">+CO451</f>
        <v>12600</v>
      </c>
      <c r="EH464" s="173">
        <f t="shared" si="1546"/>
        <v>139023.78</v>
      </c>
      <c r="EI464" s="160"/>
      <c r="EJ464" s="200"/>
      <c r="EK464" s="9" t="s">
        <v>213</v>
      </c>
      <c r="EL464" s="54">
        <v>0</v>
      </c>
      <c r="EM464" s="54">
        <v>0</v>
      </c>
      <c r="EN464" s="42"/>
      <c r="EO464" s="26"/>
      <c r="EP464" s="1"/>
      <c r="EQ464" s="27"/>
      <c r="ER464" s="130" t="s">
        <v>78</v>
      </c>
      <c r="ES464" s="1"/>
      <c r="ET464" s="4" t="s">
        <v>20</v>
      </c>
      <c r="EU464" s="54">
        <f t="shared" si="1519"/>
        <v>0</v>
      </c>
      <c r="EV464" s="54">
        <f t="shared" si="1520"/>
        <v>0</v>
      </c>
      <c r="EW464" s="160"/>
      <c r="EX464" s="200"/>
      <c r="EY464" s="9" t="s">
        <v>213</v>
      </c>
      <c r="EZ464" s="54">
        <f t="shared" si="1538"/>
        <v>0</v>
      </c>
      <c r="FA464" s="54">
        <f t="shared" si="1538"/>
        <v>0</v>
      </c>
      <c r="FB464" s="42"/>
      <c r="FC464" s="26"/>
      <c r="FD464" s="26"/>
      <c r="FE464" s="1"/>
      <c r="FF464" s="27"/>
      <c r="FG464" s="130" t="s">
        <v>190</v>
      </c>
      <c r="FH464" s="319" t="s">
        <v>234</v>
      </c>
      <c r="FI464" s="319"/>
      <c r="FJ464" s="173">
        <f t="shared" si="1539"/>
        <v>0</v>
      </c>
      <c r="FK464" s="179"/>
      <c r="FL464" s="179"/>
      <c r="FM464" s="68">
        <v>0</v>
      </c>
      <c r="FN464" s="62">
        <f>SUM(FJ464:FM464)</f>
        <v>0</v>
      </c>
      <c r="FO464" s="58"/>
      <c r="FP464" s="26"/>
      <c r="FQ464" s="1"/>
      <c r="FR464" s="1"/>
    </row>
    <row r="465" spans="2:174" ht="13.9" customHeight="1" x14ac:dyDescent="0.2">
      <c r="B465" s="33"/>
      <c r="C465" s="127">
        <v>5000</v>
      </c>
      <c r="D465" s="233" t="s">
        <v>7</v>
      </c>
      <c r="E465" s="233"/>
      <c r="F465" s="220">
        <f t="shared" ref="F465:H465" si="1547">+X33</f>
        <v>44298888.010000005</v>
      </c>
      <c r="G465" s="220">
        <f t="shared" si="1547"/>
        <v>44397706.030000001</v>
      </c>
      <c r="H465" s="220">
        <f t="shared" si="1547"/>
        <v>45098982.5</v>
      </c>
      <c r="I465" s="220">
        <f t="shared" ref="I465:K465" si="1548">+X105</f>
        <v>0</v>
      </c>
      <c r="J465" s="220">
        <f t="shared" si="1548"/>
        <v>0</v>
      </c>
      <c r="K465" s="220">
        <f t="shared" si="1548"/>
        <v>0</v>
      </c>
      <c r="L465" s="220">
        <f t="shared" ref="L465:N465" si="1549">+X177</f>
        <v>0</v>
      </c>
      <c r="M465" s="220">
        <f t="shared" si="1549"/>
        <v>0</v>
      </c>
      <c r="N465" s="220">
        <f t="shared" si="1549"/>
        <v>0</v>
      </c>
      <c r="O465" s="220">
        <f t="shared" ref="O465:Q465" si="1550">+X249</f>
        <v>0</v>
      </c>
      <c r="P465" s="220">
        <f t="shared" si="1550"/>
        <v>0</v>
      </c>
      <c r="Q465" s="220">
        <f t="shared" si="1550"/>
        <v>0</v>
      </c>
      <c r="R465" s="220">
        <f t="shared" ref="R465:T465" si="1551">+X321</f>
        <v>0</v>
      </c>
      <c r="S465" s="220">
        <f t="shared" si="1551"/>
        <v>0</v>
      </c>
      <c r="T465" s="220">
        <f t="shared" si="1551"/>
        <v>0</v>
      </c>
      <c r="U465" s="220">
        <f t="shared" ref="U465:W465" si="1552">+X393</f>
        <v>0</v>
      </c>
      <c r="V465" s="220">
        <f t="shared" si="1552"/>
        <v>0</v>
      </c>
      <c r="W465" s="220">
        <f t="shared" si="1552"/>
        <v>0</v>
      </c>
      <c r="X465" s="221">
        <f t="shared" si="1307"/>
        <v>44298888.010000005</v>
      </c>
      <c r="Y465" s="210">
        <f t="shared" si="1308"/>
        <v>44397706.030000001</v>
      </c>
      <c r="Z465" s="212">
        <f t="shared" si="1309"/>
        <v>45098982.5</v>
      </c>
      <c r="AA465" s="26"/>
      <c r="AC465" s="27"/>
      <c r="AD465" s="131">
        <v>2000</v>
      </c>
      <c r="AE465" s="232" t="s">
        <v>103</v>
      </c>
      <c r="AF465" s="232"/>
      <c r="AG465" s="220">
        <f t="shared" si="1310"/>
        <v>5874701.5199999996</v>
      </c>
      <c r="AH465" s="220">
        <f t="shared" si="1311"/>
        <v>4209282.25</v>
      </c>
      <c r="AI465" s="220">
        <f t="shared" si="1312"/>
        <v>3195972.29</v>
      </c>
      <c r="AJ465" s="220">
        <f t="shared" si="1313"/>
        <v>0</v>
      </c>
      <c r="AK465" s="220">
        <f t="shared" si="1314"/>
        <v>0</v>
      </c>
      <c r="AL465" s="220">
        <f t="shared" si="1315"/>
        <v>0</v>
      </c>
      <c r="AM465" s="220">
        <f t="shared" si="1316"/>
        <v>0</v>
      </c>
      <c r="AN465" s="220">
        <f t="shared" si="1317"/>
        <v>0</v>
      </c>
      <c r="AO465" s="220">
        <f t="shared" si="1318"/>
        <v>0</v>
      </c>
      <c r="AP465" s="220">
        <f t="shared" si="1319"/>
        <v>0</v>
      </c>
      <c r="AQ465" s="220">
        <f t="shared" si="1320"/>
        <v>0</v>
      </c>
      <c r="AR465" s="220">
        <f t="shared" si="1321"/>
        <v>0</v>
      </c>
      <c r="AS465" s="220">
        <f t="shared" si="1322"/>
        <v>0</v>
      </c>
      <c r="AT465" s="220">
        <f t="shared" si="1323"/>
        <v>0</v>
      </c>
      <c r="AU465" s="220">
        <f t="shared" si="1324"/>
        <v>0</v>
      </c>
      <c r="AV465" s="220">
        <f t="shared" si="1325"/>
        <v>0</v>
      </c>
      <c r="AW465" s="220">
        <f t="shared" si="1326"/>
        <v>0</v>
      </c>
      <c r="AX465" s="220">
        <f t="shared" si="1327"/>
        <v>0</v>
      </c>
      <c r="AY465" s="221">
        <f t="shared" si="1328"/>
        <v>5874701.5199999996</v>
      </c>
      <c r="AZ465" s="210">
        <f t="shared" si="1329"/>
        <v>4209282.25</v>
      </c>
      <c r="BA465" s="212">
        <f t="shared" si="1330"/>
        <v>3195972.29</v>
      </c>
      <c r="BB465" s="100"/>
      <c r="BD465" s="27"/>
      <c r="BE465" s="130">
        <v>5230</v>
      </c>
      <c r="BF465" s="223" t="s">
        <v>447</v>
      </c>
      <c r="BG465" s="223"/>
      <c r="BH465" s="215">
        <f t="shared" si="1362"/>
        <v>0</v>
      </c>
      <c r="BI465" s="215">
        <f t="shared" si="1363"/>
        <v>0</v>
      </c>
      <c r="BJ465" s="215">
        <f t="shared" si="1364"/>
        <v>0</v>
      </c>
      <c r="BK465" s="215">
        <f t="shared" si="1365"/>
        <v>0</v>
      </c>
      <c r="BL465" s="215">
        <f t="shared" si="1366"/>
        <v>0</v>
      </c>
      <c r="BM465" s="215">
        <f t="shared" si="1367"/>
        <v>0</v>
      </c>
      <c r="BN465" s="215">
        <f t="shared" si="1368"/>
        <v>0</v>
      </c>
      <c r="BO465" s="215">
        <f t="shared" si="1369"/>
        <v>0</v>
      </c>
      <c r="BP465" s="215">
        <f t="shared" si="1370"/>
        <v>0</v>
      </c>
      <c r="BQ465" s="215">
        <f t="shared" si="1371"/>
        <v>0</v>
      </c>
      <c r="BR465" s="215">
        <f t="shared" si="1372"/>
        <v>0</v>
      </c>
      <c r="BS465" s="215">
        <f t="shared" si="1373"/>
        <v>0</v>
      </c>
      <c r="BT465" s="215">
        <f t="shared" si="1374"/>
        <v>0</v>
      </c>
      <c r="BU465" s="215">
        <f t="shared" si="1375"/>
        <v>0</v>
      </c>
      <c r="BV465" s="215">
        <f t="shared" si="1376"/>
        <v>0</v>
      </c>
      <c r="BW465" s="215">
        <f t="shared" si="1377"/>
        <v>0</v>
      </c>
      <c r="BX465" s="215">
        <f t="shared" si="1378"/>
        <v>0</v>
      </c>
      <c r="BY465" s="215">
        <f t="shared" si="1379"/>
        <v>0</v>
      </c>
      <c r="BZ465" s="216">
        <f t="shared" si="1349"/>
        <v>0</v>
      </c>
      <c r="CA465" s="224">
        <f t="shared" si="1350"/>
        <v>0</v>
      </c>
      <c r="CB465" s="226">
        <f t="shared" si="1351"/>
        <v>0</v>
      </c>
      <c r="CC465" s="100"/>
      <c r="CE465" s="33"/>
      <c r="CF465" s="127"/>
      <c r="CG465" s="195"/>
      <c r="CH465" s="19"/>
      <c r="CI465" s="52"/>
      <c r="CJ465" s="52"/>
      <c r="CK465" s="52"/>
      <c r="CL465" s="143"/>
      <c r="CM465" s="195"/>
      <c r="CN465" s="200"/>
      <c r="CO465" s="66"/>
      <c r="CP465" s="66"/>
      <c r="CQ465" s="66"/>
      <c r="CR465" s="51"/>
      <c r="CS465" s="26"/>
      <c r="CT465" s="1"/>
      <c r="CU465" s="27"/>
      <c r="CV465" s="130" t="s">
        <v>173</v>
      </c>
      <c r="CW465" s="319" t="s">
        <v>140</v>
      </c>
      <c r="CX465" s="319"/>
      <c r="CY465" s="173">
        <f t="shared" si="1481"/>
        <v>0</v>
      </c>
      <c r="CZ465" s="173">
        <f t="shared" si="1482"/>
        <v>0</v>
      </c>
      <c r="DA465" s="173">
        <f t="shared" si="1483"/>
        <v>0</v>
      </c>
      <c r="DB465" s="143"/>
      <c r="DC465" s="308" t="s">
        <v>141</v>
      </c>
      <c r="DD465" s="308"/>
      <c r="DE465" s="48">
        <f>+DE444</f>
        <v>5874701.5199999996</v>
      </c>
      <c r="DF465" s="48">
        <f t="shared" ref="DF465:DG465" si="1553">+DF444</f>
        <v>4209282.25</v>
      </c>
      <c r="DG465" s="48">
        <f t="shared" si="1553"/>
        <v>3195972.29</v>
      </c>
      <c r="DH465" s="42"/>
      <c r="DI465" s="77"/>
      <c r="DJ465" s="1"/>
      <c r="DK465" s="27"/>
      <c r="DL465" s="130" t="s">
        <v>173</v>
      </c>
      <c r="DM465" s="319" t="s">
        <v>140</v>
      </c>
      <c r="DN465" s="319"/>
      <c r="DO465" s="54">
        <f t="shared" si="1464"/>
        <v>0</v>
      </c>
      <c r="DP465" s="54">
        <f t="shared" si="1465"/>
        <v>0</v>
      </c>
      <c r="DQ465" s="54">
        <f t="shared" si="1466"/>
        <v>0</v>
      </c>
      <c r="DR465" s="54">
        <f t="shared" si="1467"/>
        <v>0</v>
      </c>
      <c r="DS465" s="143"/>
      <c r="DT465" s="308"/>
      <c r="DU465" s="308"/>
      <c r="DV465" s="54"/>
      <c r="DW465" s="54"/>
      <c r="DX465" s="54"/>
      <c r="DY465" s="54"/>
      <c r="DZ465" s="42"/>
      <c r="EA465" s="77"/>
      <c r="EB465" s="1"/>
      <c r="EC465" s="27"/>
      <c r="ED465" s="130" t="s">
        <v>79</v>
      </c>
      <c r="EE465" s="1"/>
      <c r="EF465" s="4" t="s">
        <v>215</v>
      </c>
      <c r="EG465" s="54">
        <f t="shared" si="1546"/>
        <v>0</v>
      </c>
      <c r="EH465" s="54">
        <f t="shared" si="1546"/>
        <v>0</v>
      </c>
      <c r="EI465" s="160"/>
      <c r="EJ465" s="1"/>
      <c r="EK465" s="9" t="s">
        <v>214</v>
      </c>
      <c r="EL465" s="54">
        <f>+DO447+DO448+DO449+DO450+DO451+DO452+DO458+DO462+DO463+DO464+DO465+DV446+DV447+DV448+DV449+DV450+DV451+DV452+DV453+DV457+DV458+DV460+DV461+DV462+DV470+DV471+DV476+DV477+DV478+DV481+DV482+DV475-CO473-CO486+DV474-DW474</f>
        <v>1372414.2700000023</v>
      </c>
      <c r="EM465" s="54">
        <f>+DQ447+DQ448+DQ449+DQ450+DQ451+DQ452+DQ458+DQ462+DQ463+DQ464+DQ465+DX446+DX447+DX448+DX449+DX450+DX451+DX452+DX453+DX457+DX458+DX460+DX461+DX462+DX470+DX471+DX476+DX477+DX478+DX481+DX482+DX475-CP473-CP486+DX474-DY474</f>
        <v>630591.11000000173</v>
      </c>
      <c r="EN465" s="42"/>
      <c r="EO465" s="26"/>
      <c r="EP465" s="1"/>
      <c r="EQ465" s="27"/>
      <c r="ER465" s="130" t="s">
        <v>79</v>
      </c>
      <c r="ES465" s="1"/>
      <c r="ET465" s="4" t="s">
        <v>215</v>
      </c>
      <c r="EU465" s="54">
        <f t="shared" si="1519"/>
        <v>0</v>
      </c>
      <c r="EV465" s="54">
        <f t="shared" si="1520"/>
        <v>0</v>
      </c>
      <c r="EW465" s="160"/>
      <c r="EX465" s="1"/>
      <c r="EY465" s="9" t="s">
        <v>214</v>
      </c>
      <c r="EZ465" s="54">
        <f t="shared" si="1538"/>
        <v>0</v>
      </c>
      <c r="FA465" s="54">
        <f t="shared" si="1538"/>
        <v>0</v>
      </c>
      <c r="FB465" s="42"/>
      <c r="FC465" s="26"/>
      <c r="FD465" s="26"/>
      <c r="FE465" s="1"/>
      <c r="FF465" s="27"/>
      <c r="FG465" s="130"/>
      <c r="FH465" s="196"/>
      <c r="FI465" s="56"/>
      <c r="FJ465" s="177"/>
      <c r="FK465" s="177"/>
      <c r="FL465" s="177"/>
      <c r="FM465" s="62"/>
      <c r="FN465" s="62"/>
      <c r="FO465" s="58"/>
      <c r="FP465" s="26"/>
      <c r="FQ465" s="1"/>
      <c r="FR465" s="1"/>
    </row>
    <row r="466" spans="2:174" ht="13.9" customHeight="1" x14ac:dyDescent="0.2">
      <c r="B466" s="33"/>
      <c r="C466" s="127">
        <v>5100</v>
      </c>
      <c r="D466" s="233" t="s">
        <v>440</v>
      </c>
      <c r="E466" s="233"/>
      <c r="F466" s="220">
        <f t="shared" ref="F466:H466" si="1554">+X34</f>
        <v>43037263.079999998</v>
      </c>
      <c r="G466" s="220">
        <f t="shared" si="1554"/>
        <v>41561242.480000004</v>
      </c>
      <c r="H466" s="220">
        <f t="shared" si="1554"/>
        <v>42880838.399999999</v>
      </c>
      <c r="I466" s="220">
        <f t="shared" ref="I466:K466" si="1555">+X106</f>
        <v>0</v>
      </c>
      <c r="J466" s="220">
        <f t="shared" si="1555"/>
        <v>0</v>
      </c>
      <c r="K466" s="220">
        <f t="shared" si="1555"/>
        <v>0</v>
      </c>
      <c r="L466" s="220">
        <f t="shared" ref="L466:N466" si="1556">+X178</f>
        <v>0</v>
      </c>
      <c r="M466" s="220">
        <f t="shared" si="1556"/>
        <v>0</v>
      </c>
      <c r="N466" s="220">
        <f t="shared" si="1556"/>
        <v>0</v>
      </c>
      <c r="O466" s="220">
        <f t="shared" ref="O466:Q466" si="1557">+X250</f>
        <v>0</v>
      </c>
      <c r="P466" s="220">
        <f t="shared" si="1557"/>
        <v>0</v>
      </c>
      <c r="Q466" s="220">
        <f t="shared" si="1557"/>
        <v>0</v>
      </c>
      <c r="R466" s="220">
        <f t="shared" ref="R466:T466" si="1558">+X322</f>
        <v>0</v>
      </c>
      <c r="S466" s="220">
        <f t="shared" si="1558"/>
        <v>0</v>
      </c>
      <c r="T466" s="220">
        <f t="shared" si="1558"/>
        <v>0</v>
      </c>
      <c r="U466" s="220">
        <f t="shared" ref="U466:W466" si="1559">+X394</f>
        <v>0</v>
      </c>
      <c r="V466" s="220">
        <f t="shared" si="1559"/>
        <v>0</v>
      </c>
      <c r="W466" s="220">
        <f t="shared" si="1559"/>
        <v>0</v>
      </c>
      <c r="X466" s="221">
        <f t="shared" si="1307"/>
        <v>43037263.079999998</v>
      </c>
      <c r="Y466" s="210">
        <f t="shared" si="1308"/>
        <v>41561242.480000004</v>
      </c>
      <c r="Z466" s="212">
        <f t="shared" si="1309"/>
        <v>42880838.399999999</v>
      </c>
      <c r="AA466" s="26"/>
      <c r="AC466" s="27"/>
      <c r="AD466" s="131">
        <v>2100</v>
      </c>
      <c r="AE466" s="232" t="s">
        <v>486</v>
      </c>
      <c r="AF466" s="232"/>
      <c r="AG466" s="220">
        <f t="shared" si="1310"/>
        <v>5874701.5199999996</v>
      </c>
      <c r="AH466" s="220">
        <f t="shared" si="1311"/>
        <v>4209282.25</v>
      </c>
      <c r="AI466" s="220">
        <f t="shared" si="1312"/>
        <v>3195972.29</v>
      </c>
      <c r="AJ466" s="220">
        <f t="shared" si="1313"/>
        <v>0</v>
      </c>
      <c r="AK466" s="220">
        <f t="shared" si="1314"/>
        <v>0</v>
      </c>
      <c r="AL466" s="220">
        <f t="shared" si="1315"/>
        <v>0</v>
      </c>
      <c r="AM466" s="220">
        <f t="shared" si="1316"/>
        <v>0</v>
      </c>
      <c r="AN466" s="220">
        <f t="shared" si="1317"/>
        <v>0</v>
      </c>
      <c r="AO466" s="220">
        <f t="shared" si="1318"/>
        <v>0</v>
      </c>
      <c r="AP466" s="220">
        <f t="shared" si="1319"/>
        <v>0</v>
      </c>
      <c r="AQ466" s="220">
        <f t="shared" si="1320"/>
        <v>0</v>
      </c>
      <c r="AR466" s="220">
        <f t="shared" si="1321"/>
        <v>0</v>
      </c>
      <c r="AS466" s="220">
        <f t="shared" si="1322"/>
        <v>0</v>
      </c>
      <c r="AT466" s="220">
        <f t="shared" si="1323"/>
        <v>0</v>
      </c>
      <c r="AU466" s="220">
        <f t="shared" si="1324"/>
        <v>0</v>
      </c>
      <c r="AV466" s="220">
        <f t="shared" si="1325"/>
        <v>0</v>
      </c>
      <c r="AW466" s="220">
        <f t="shared" si="1326"/>
        <v>0</v>
      </c>
      <c r="AX466" s="220">
        <f t="shared" si="1327"/>
        <v>0</v>
      </c>
      <c r="AY466" s="221">
        <f t="shared" si="1328"/>
        <v>5874701.5199999996</v>
      </c>
      <c r="AZ466" s="210">
        <f t="shared" si="1329"/>
        <v>4209282.25</v>
      </c>
      <c r="BA466" s="212">
        <f t="shared" si="1330"/>
        <v>3195972.29</v>
      </c>
      <c r="BB466" s="100"/>
      <c r="BD466" s="27"/>
      <c r="BE466" s="130">
        <v>5240</v>
      </c>
      <c r="BF466" s="223" t="s">
        <v>448</v>
      </c>
      <c r="BG466" s="223"/>
      <c r="BH466" s="215">
        <f t="shared" si="1362"/>
        <v>0</v>
      </c>
      <c r="BI466" s="215">
        <f t="shared" si="1363"/>
        <v>0</v>
      </c>
      <c r="BJ466" s="215">
        <f t="shared" si="1364"/>
        <v>0</v>
      </c>
      <c r="BK466" s="215">
        <f t="shared" si="1365"/>
        <v>0</v>
      </c>
      <c r="BL466" s="215">
        <f t="shared" si="1366"/>
        <v>0</v>
      </c>
      <c r="BM466" s="215">
        <f t="shared" si="1367"/>
        <v>0</v>
      </c>
      <c r="BN466" s="215">
        <f t="shared" si="1368"/>
        <v>0</v>
      </c>
      <c r="BO466" s="215">
        <f t="shared" si="1369"/>
        <v>0</v>
      </c>
      <c r="BP466" s="215">
        <f t="shared" si="1370"/>
        <v>0</v>
      </c>
      <c r="BQ466" s="215">
        <f t="shared" si="1371"/>
        <v>0</v>
      </c>
      <c r="BR466" s="215">
        <f t="shared" si="1372"/>
        <v>0</v>
      </c>
      <c r="BS466" s="215">
        <f t="shared" si="1373"/>
        <v>0</v>
      </c>
      <c r="BT466" s="215">
        <f t="shared" si="1374"/>
        <v>0</v>
      </c>
      <c r="BU466" s="215">
        <f t="shared" si="1375"/>
        <v>0</v>
      </c>
      <c r="BV466" s="215">
        <f t="shared" si="1376"/>
        <v>0</v>
      </c>
      <c r="BW466" s="215">
        <f t="shared" si="1377"/>
        <v>0</v>
      </c>
      <c r="BX466" s="215">
        <f t="shared" si="1378"/>
        <v>0</v>
      </c>
      <c r="BY466" s="215">
        <f t="shared" si="1379"/>
        <v>0</v>
      </c>
      <c r="BZ466" s="216">
        <f t="shared" si="1349"/>
        <v>0</v>
      </c>
      <c r="CA466" s="224">
        <f t="shared" si="1350"/>
        <v>0</v>
      </c>
      <c r="CB466" s="226">
        <f t="shared" si="1351"/>
        <v>0</v>
      </c>
      <c r="CC466" s="100"/>
      <c r="CE466" s="33"/>
      <c r="CF466" s="139"/>
      <c r="CG466" s="308"/>
      <c r="CH466" s="308"/>
      <c r="CI466" s="1"/>
      <c r="CJ466" s="1"/>
      <c r="CK466" s="1"/>
      <c r="CL466" s="144"/>
      <c r="CM466" s="325" t="s">
        <v>43</v>
      </c>
      <c r="CN466" s="325"/>
      <c r="CO466" s="50">
        <f>SUM(CO467:CO471)</f>
        <v>0</v>
      </c>
      <c r="CP466" s="50">
        <f t="shared" ref="CP466" si="1560">SUM(CP467:CP471)</f>
        <v>0</v>
      </c>
      <c r="CQ466" s="50">
        <f t="shared" ref="CQ466" si="1561">SUM(CQ467:CQ471)</f>
        <v>0</v>
      </c>
      <c r="CR466" s="51"/>
      <c r="CS466" s="26"/>
      <c r="CT466" s="1"/>
      <c r="CU466" s="27"/>
      <c r="CV466" s="130"/>
      <c r="CW466" s="308" t="s">
        <v>142</v>
      </c>
      <c r="CX466" s="308"/>
      <c r="CY466" s="48">
        <f>+CY456</f>
        <v>42976379.630000003</v>
      </c>
      <c r="CZ466" s="48">
        <f t="shared" ref="CZ466:DA466" si="1562">+CZ456</f>
        <v>40138271.679999992</v>
      </c>
      <c r="DA466" s="48">
        <f t="shared" si="1562"/>
        <v>38649955.879999995</v>
      </c>
      <c r="DB466" s="149"/>
      <c r="DC466" s="325"/>
      <c r="DD466" s="325"/>
      <c r="DE466" s="50"/>
      <c r="DF466" s="50"/>
      <c r="DG466" s="50"/>
      <c r="DH466" s="42"/>
      <c r="DI466" s="77"/>
      <c r="DJ466" s="1"/>
      <c r="DK466" s="27"/>
      <c r="DL466" s="130"/>
      <c r="DM466" s="308"/>
      <c r="DN466" s="308"/>
      <c r="DO466" s="48"/>
      <c r="DP466" s="48"/>
      <c r="DQ466" s="48"/>
      <c r="DR466" s="48"/>
      <c r="DS466" s="149"/>
      <c r="DT466" s="325"/>
      <c r="DU466" s="325"/>
      <c r="DV466" s="54"/>
      <c r="DW466" s="54"/>
      <c r="DX466" s="54"/>
      <c r="DY466" s="54"/>
      <c r="DZ466" s="42"/>
      <c r="EA466" s="77"/>
      <c r="EB466" s="1"/>
      <c r="EC466" s="27"/>
      <c r="ED466" s="130" t="s">
        <v>80</v>
      </c>
      <c r="EE466" s="1"/>
      <c r="EF466" s="4" t="s">
        <v>216</v>
      </c>
      <c r="EG466" s="54">
        <f t="shared" si="1546"/>
        <v>0</v>
      </c>
      <c r="EH466" s="54">
        <f t="shared" si="1546"/>
        <v>0</v>
      </c>
      <c r="EI466" s="160"/>
      <c r="EJ466" s="1"/>
      <c r="EK466" s="8"/>
      <c r="EL466" s="7"/>
      <c r="EM466" s="7"/>
      <c r="EN466" s="42"/>
      <c r="EO466" s="26"/>
      <c r="EP466" s="1"/>
      <c r="EQ466" s="27"/>
      <c r="ER466" s="130" t="s">
        <v>80</v>
      </c>
      <c r="ES466" s="1"/>
      <c r="ET466" s="4" t="s">
        <v>216</v>
      </c>
      <c r="EU466" s="54">
        <f t="shared" si="1519"/>
        <v>0</v>
      </c>
      <c r="EV466" s="54">
        <f t="shared" si="1520"/>
        <v>0</v>
      </c>
      <c r="EW466" s="160"/>
      <c r="EX466" s="1"/>
      <c r="EY466" s="8"/>
      <c r="EZ466" s="7"/>
      <c r="FA466" s="7"/>
      <c r="FB466" s="42"/>
      <c r="FC466" s="26"/>
      <c r="FD466" s="26"/>
      <c r="FE466" s="1"/>
      <c r="FF466" s="27"/>
      <c r="FG466" s="130"/>
      <c r="FH466" s="322" t="s">
        <v>235</v>
      </c>
      <c r="FI466" s="322"/>
      <c r="FJ466" s="178"/>
      <c r="FK466" s="178"/>
      <c r="FL466" s="178">
        <f>SUM(FL467:FL470)+FL446</f>
        <v>9010062.5300000012</v>
      </c>
      <c r="FM466" s="67">
        <f>SUM(FM467:FM470)</f>
        <v>0</v>
      </c>
      <c r="FN466" s="67">
        <f>SUM(FJ466:FM466)</f>
        <v>9010062.5300000012</v>
      </c>
      <c r="FO466" s="58"/>
      <c r="FP466" s="26"/>
      <c r="FQ466" s="1"/>
      <c r="FR466" s="1"/>
    </row>
    <row r="467" spans="2:174" ht="13.9" customHeight="1" x14ac:dyDescent="0.2">
      <c r="B467" s="33"/>
      <c r="C467" s="126">
        <v>5110</v>
      </c>
      <c r="D467" s="234" t="s">
        <v>441</v>
      </c>
      <c r="E467" s="234"/>
      <c r="F467" s="224">
        <f t="shared" ref="F467:H467" si="1563">+X35</f>
        <v>27495147.93</v>
      </c>
      <c r="G467" s="224">
        <f t="shared" si="1563"/>
        <v>25583935.060000002</v>
      </c>
      <c r="H467" s="224">
        <f t="shared" si="1563"/>
        <v>24117758.899999999</v>
      </c>
      <c r="I467" s="224">
        <f t="shared" ref="I467:K467" si="1564">+X107</f>
        <v>0</v>
      </c>
      <c r="J467" s="224">
        <f t="shared" si="1564"/>
        <v>0</v>
      </c>
      <c r="K467" s="224">
        <f t="shared" si="1564"/>
        <v>0</v>
      </c>
      <c r="L467" s="224">
        <f t="shared" ref="L467:N467" si="1565">+X179</f>
        <v>0</v>
      </c>
      <c r="M467" s="224">
        <f t="shared" si="1565"/>
        <v>0</v>
      </c>
      <c r="N467" s="224">
        <f t="shared" si="1565"/>
        <v>0</v>
      </c>
      <c r="O467" s="224">
        <f t="shared" ref="O467:Q467" si="1566">+X251</f>
        <v>0</v>
      </c>
      <c r="P467" s="224">
        <f t="shared" si="1566"/>
        <v>0</v>
      </c>
      <c r="Q467" s="224">
        <f t="shared" si="1566"/>
        <v>0</v>
      </c>
      <c r="R467" s="224">
        <f t="shared" ref="R467:T467" si="1567">+X323</f>
        <v>0</v>
      </c>
      <c r="S467" s="224">
        <f t="shared" si="1567"/>
        <v>0</v>
      </c>
      <c r="T467" s="224">
        <f t="shared" si="1567"/>
        <v>0</v>
      </c>
      <c r="U467" s="224">
        <f t="shared" ref="U467:W467" si="1568">+X395</f>
        <v>0</v>
      </c>
      <c r="V467" s="224">
        <f t="shared" si="1568"/>
        <v>0</v>
      </c>
      <c r="W467" s="224">
        <f t="shared" si="1568"/>
        <v>0</v>
      </c>
      <c r="X467" s="216">
        <f t="shared" si="1307"/>
        <v>27495147.93</v>
      </c>
      <c r="Y467" s="224">
        <f t="shared" si="1308"/>
        <v>25583935.060000002</v>
      </c>
      <c r="Z467" s="226">
        <f t="shared" si="1309"/>
        <v>24117758.899999999</v>
      </c>
      <c r="AA467" s="26"/>
      <c r="AC467" s="27"/>
      <c r="AD467" s="130">
        <v>2110</v>
      </c>
      <c r="AE467" s="223" t="s">
        <v>487</v>
      </c>
      <c r="AF467" s="223"/>
      <c r="AG467" s="245">
        <f t="shared" si="1310"/>
        <v>5874701.5199999996</v>
      </c>
      <c r="AH467" s="245">
        <f t="shared" si="1311"/>
        <v>4209282.25</v>
      </c>
      <c r="AI467" s="245">
        <f t="shared" si="1312"/>
        <v>3195972.29</v>
      </c>
      <c r="AJ467" s="245">
        <f t="shared" si="1313"/>
        <v>0</v>
      </c>
      <c r="AK467" s="245">
        <f t="shared" si="1314"/>
        <v>0</v>
      </c>
      <c r="AL467" s="245">
        <f t="shared" si="1315"/>
        <v>0</v>
      </c>
      <c r="AM467" s="224">
        <f t="shared" si="1316"/>
        <v>0</v>
      </c>
      <c r="AN467" s="224">
        <f t="shared" si="1317"/>
        <v>0</v>
      </c>
      <c r="AO467" s="224">
        <f t="shared" si="1318"/>
        <v>0</v>
      </c>
      <c r="AP467" s="224">
        <f t="shared" si="1319"/>
        <v>0</v>
      </c>
      <c r="AQ467" s="224">
        <f t="shared" si="1320"/>
        <v>0</v>
      </c>
      <c r="AR467" s="224">
        <f t="shared" si="1321"/>
        <v>0</v>
      </c>
      <c r="AS467" s="224">
        <f t="shared" si="1322"/>
        <v>0</v>
      </c>
      <c r="AT467" s="224">
        <f t="shared" si="1323"/>
        <v>0</v>
      </c>
      <c r="AU467" s="224">
        <f t="shared" si="1324"/>
        <v>0</v>
      </c>
      <c r="AV467" s="224">
        <f t="shared" si="1325"/>
        <v>0</v>
      </c>
      <c r="AW467" s="224">
        <f t="shared" si="1326"/>
        <v>0</v>
      </c>
      <c r="AX467" s="224">
        <f t="shared" si="1327"/>
        <v>0</v>
      </c>
      <c r="AY467" s="216">
        <f t="shared" si="1328"/>
        <v>5874701.5199999996</v>
      </c>
      <c r="AZ467" s="224">
        <f t="shared" si="1329"/>
        <v>4209282.25</v>
      </c>
      <c r="BA467" s="226">
        <f t="shared" si="1330"/>
        <v>3195972.29</v>
      </c>
      <c r="BB467" s="100"/>
      <c r="BD467" s="27"/>
      <c r="BE467" s="130">
        <v>5250</v>
      </c>
      <c r="BF467" s="223" t="s">
        <v>449</v>
      </c>
      <c r="BG467" s="223"/>
      <c r="BH467" s="245">
        <f t="shared" si="1362"/>
        <v>0</v>
      </c>
      <c r="BI467" s="245">
        <f t="shared" si="1363"/>
        <v>0</v>
      </c>
      <c r="BJ467" s="245">
        <f t="shared" si="1364"/>
        <v>0</v>
      </c>
      <c r="BK467" s="245">
        <f t="shared" si="1365"/>
        <v>0</v>
      </c>
      <c r="BL467" s="245">
        <f t="shared" si="1366"/>
        <v>0</v>
      </c>
      <c r="BM467" s="245">
        <f t="shared" si="1367"/>
        <v>0</v>
      </c>
      <c r="BN467" s="224">
        <f t="shared" si="1368"/>
        <v>0</v>
      </c>
      <c r="BO467" s="224">
        <f t="shared" si="1369"/>
        <v>0</v>
      </c>
      <c r="BP467" s="224">
        <f t="shared" si="1370"/>
        <v>0</v>
      </c>
      <c r="BQ467" s="224">
        <f t="shared" si="1371"/>
        <v>0</v>
      </c>
      <c r="BR467" s="224">
        <f t="shared" si="1372"/>
        <v>0</v>
      </c>
      <c r="BS467" s="224">
        <f t="shared" si="1373"/>
        <v>0</v>
      </c>
      <c r="BT467" s="224">
        <f t="shared" si="1374"/>
        <v>0</v>
      </c>
      <c r="BU467" s="224">
        <f t="shared" si="1375"/>
        <v>0</v>
      </c>
      <c r="BV467" s="224">
        <f t="shared" si="1376"/>
        <v>0</v>
      </c>
      <c r="BW467" s="224">
        <f t="shared" si="1377"/>
        <v>0</v>
      </c>
      <c r="BX467" s="224">
        <f t="shared" si="1378"/>
        <v>0</v>
      </c>
      <c r="BY467" s="224">
        <f t="shared" si="1379"/>
        <v>0</v>
      </c>
      <c r="BZ467" s="216">
        <f t="shared" si="1349"/>
        <v>0</v>
      </c>
      <c r="CA467" s="224">
        <f t="shared" si="1350"/>
        <v>0</v>
      </c>
      <c r="CB467" s="226">
        <f t="shared" si="1351"/>
        <v>0</v>
      </c>
      <c r="CC467" s="100"/>
      <c r="CE467" s="33"/>
      <c r="CF467" s="127"/>
      <c r="CG467" s="308"/>
      <c r="CH467" s="308"/>
      <c r="CI467" s="71"/>
      <c r="CJ467" s="71"/>
      <c r="CK467" s="71"/>
      <c r="CL467" s="143" t="s">
        <v>89</v>
      </c>
      <c r="CM467" s="319" t="s">
        <v>44</v>
      </c>
      <c r="CN467" s="319"/>
      <c r="CO467" s="54">
        <f t="shared" ref="CO467:CQ471" si="1569">+X485</f>
        <v>0</v>
      </c>
      <c r="CP467" s="54">
        <f t="shared" si="1569"/>
        <v>0</v>
      </c>
      <c r="CQ467" s="54">
        <f t="shared" si="1569"/>
        <v>0</v>
      </c>
      <c r="CR467" s="51"/>
      <c r="CS467" s="26"/>
      <c r="CT467" s="1"/>
      <c r="CU467" s="27"/>
      <c r="CV467" s="131"/>
      <c r="CW467" s="1"/>
      <c r="CX467" s="1"/>
      <c r="CY467" s="48"/>
      <c r="CZ467" s="48"/>
      <c r="DA467" s="48"/>
      <c r="DB467" s="143"/>
      <c r="DC467" s="322" t="s">
        <v>143</v>
      </c>
      <c r="DD467" s="322"/>
      <c r="DE467" s="48">
        <f>DE468+DE473+DE480</f>
        <v>68116719.390000001</v>
      </c>
      <c r="DF467" s="48">
        <f t="shared" ref="DF467" si="1570">DF468+DF473+DF480</f>
        <v>59106656.859999999</v>
      </c>
      <c r="DG467" s="48">
        <f t="shared" ref="DG467" si="1571">DG468+DG473+DG480</f>
        <v>56399049.25</v>
      </c>
      <c r="DH467" s="42"/>
      <c r="DI467" s="77"/>
      <c r="DJ467" s="1"/>
      <c r="DK467" s="27"/>
      <c r="DL467" s="131"/>
      <c r="DM467" s="202"/>
      <c r="DN467" s="202"/>
      <c r="DO467" s="202"/>
      <c r="DP467" s="202"/>
      <c r="DQ467" s="202"/>
      <c r="DR467" s="202"/>
      <c r="DS467" s="143"/>
      <c r="DT467" s="322" t="s">
        <v>143</v>
      </c>
      <c r="DU467" s="322"/>
      <c r="DV467" s="49">
        <f t="shared" ref="DV467:DV471" si="1572">IF((DE467-DF467)&gt;0,+DE467-DF467,0)</f>
        <v>9010062.5300000012</v>
      </c>
      <c r="DW467" s="49">
        <f t="shared" ref="DW467:DW471" si="1573">IF((DE467-DF467)&gt;0,0,-DE467+DF467)</f>
        <v>0</v>
      </c>
      <c r="DX467" s="49">
        <f t="shared" ref="DX467:DX471" si="1574">IF((DF467-DG467)&gt;0,+DF467-DG467,0)</f>
        <v>2707607.6099999994</v>
      </c>
      <c r="DY467" s="49">
        <f t="shared" ref="DY467:DY471" si="1575">IF((DF467-DG467)&gt;0,0,-DF467+DG467)</f>
        <v>0</v>
      </c>
      <c r="DZ467" s="42"/>
      <c r="EA467" s="77"/>
      <c r="EB467" s="1"/>
      <c r="EC467" s="27"/>
      <c r="ED467" s="130" t="s">
        <v>81</v>
      </c>
      <c r="EE467" s="1"/>
      <c r="EF467" s="4" t="s">
        <v>25</v>
      </c>
      <c r="EG467" s="54">
        <f t="shared" si="1546"/>
        <v>538785.56000000006</v>
      </c>
      <c r="EH467" s="54">
        <f t="shared" si="1546"/>
        <v>1743893.83</v>
      </c>
      <c r="EI467" s="160"/>
      <c r="EJ467" s="279" t="s">
        <v>199</v>
      </c>
      <c r="EK467" s="279"/>
      <c r="EL467" s="50">
        <f>EL468+EL471</f>
        <v>2720057.8700000038</v>
      </c>
      <c r="EM467" s="50">
        <f t="shared" ref="EM467" si="1576">EM468+EM471</f>
        <v>2270553.16</v>
      </c>
      <c r="EN467" s="42"/>
      <c r="EO467" s="26"/>
      <c r="EP467" s="1"/>
      <c r="EQ467" s="27"/>
      <c r="ER467" s="130" t="s">
        <v>81</v>
      </c>
      <c r="ES467" s="1"/>
      <c r="ET467" s="4" t="s">
        <v>25</v>
      </c>
      <c r="EU467" s="54">
        <f t="shared" si="1519"/>
        <v>0</v>
      </c>
      <c r="EV467" s="54">
        <f t="shared" si="1520"/>
        <v>0</v>
      </c>
      <c r="EW467" s="160"/>
      <c r="EX467" s="279" t="s">
        <v>199</v>
      </c>
      <c r="EY467" s="279"/>
      <c r="EZ467" s="50">
        <f>EZ468+EZ471</f>
        <v>0</v>
      </c>
      <c r="FA467" s="50">
        <f t="shared" ref="FA467" si="1577">FA468+FA471</f>
        <v>0</v>
      </c>
      <c r="FB467" s="42"/>
      <c r="FC467" s="26"/>
      <c r="FD467" s="26"/>
      <c r="FE467" s="1"/>
      <c r="FF467" s="27"/>
      <c r="FG467" s="130" t="s">
        <v>191</v>
      </c>
      <c r="FH467" s="319" t="s">
        <v>236</v>
      </c>
      <c r="FI467" s="319"/>
      <c r="FJ467" s="179"/>
      <c r="FK467" s="179"/>
      <c r="FL467" s="173">
        <f>+DE474-DF474</f>
        <v>6308330.7599999998</v>
      </c>
      <c r="FM467" s="68">
        <v>0</v>
      </c>
      <c r="FN467" s="62">
        <f>SUM(FJ467:FM467)</f>
        <v>6308330.7599999998</v>
      </c>
      <c r="FO467" s="58"/>
      <c r="FP467" s="26"/>
      <c r="FQ467" s="1"/>
      <c r="FR467" s="1"/>
    </row>
    <row r="468" spans="2:174" ht="13.9" customHeight="1" x14ac:dyDescent="0.2">
      <c r="B468" s="33"/>
      <c r="C468" s="126">
        <v>5120</v>
      </c>
      <c r="D468" s="234" t="s">
        <v>442</v>
      </c>
      <c r="E468" s="234"/>
      <c r="F468" s="224">
        <f t="shared" ref="F468:H468" si="1578">+X36</f>
        <v>3781855.5599999996</v>
      </c>
      <c r="G468" s="224">
        <f t="shared" si="1578"/>
        <v>4949884.2700000005</v>
      </c>
      <c r="H468" s="224">
        <f t="shared" si="1578"/>
        <v>5669340.1599999992</v>
      </c>
      <c r="I468" s="224">
        <f t="shared" ref="I468:K468" si="1579">+X108</f>
        <v>0</v>
      </c>
      <c r="J468" s="224">
        <f t="shared" si="1579"/>
        <v>0</v>
      </c>
      <c r="K468" s="224">
        <f t="shared" si="1579"/>
        <v>0</v>
      </c>
      <c r="L468" s="224">
        <f t="shared" ref="L468:N468" si="1580">+X180</f>
        <v>0</v>
      </c>
      <c r="M468" s="224">
        <f t="shared" si="1580"/>
        <v>0</v>
      </c>
      <c r="N468" s="224">
        <f t="shared" si="1580"/>
        <v>0</v>
      </c>
      <c r="O468" s="224">
        <f t="shared" ref="O468:Q468" si="1581">+X252</f>
        <v>0</v>
      </c>
      <c r="P468" s="224">
        <f t="shared" si="1581"/>
        <v>0</v>
      </c>
      <c r="Q468" s="224">
        <f t="shared" si="1581"/>
        <v>0</v>
      </c>
      <c r="R468" s="224">
        <f t="shared" ref="R468:T468" si="1582">+X324</f>
        <v>0</v>
      </c>
      <c r="S468" s="224">
        <f t="shared" si="1582"/>
        <v>0</v>
      </c>
      <c r="T468" s="224">
        <f t="shared" si="1582"/>
        <v>0</v>
      </c>
      <c r="U468" s="224">
        <f t="shared" ref="U468:W468" si="1583">+X396</f>
        <v>0</v>
      </c>
      <c r="V468" s="224">
        <f t="shared" si="1583"/>
        <v>0</v>
      </c>
      <c r="W468" s="224">
        <f t="shared" si="1583"/>
        <v>0</v>
      </c>
      <c r="X468" s="216">
        <f t="shared" si="1307"/>
        <v>3781855.5599999996</v>
      </c>
      <c r="Y468" s="224">
        <f t="shared" si="1308"/>
        <v>4949884.2700000005</v>
      </c>
      <c r="Z468" s="226">
        <f t="shared" si="1309"/>
        <v>5669340.1599999992</v>
      </c>
      <c r="AA468" s="26"/>
      <c r="AC468" s="27"/>
      <c r="AD468" s="130">
        <v>2120</v>
      </c>
      <c r="AE468" s="223" t="s">
        <v>488</v>
      </c>
      <c r="AF468" s="223"/>
      <c r="AG468" s="245">
        <f t="shared" si="1310"/>
        <v>0</v>
      </c>
      <c r="AH468" s="245">
        <f t="shared" si="1311"/>
        <v>0</v>
      </c>
      <c r="AI468" s="245">
        <f t="shared" si="1312"/>
        <v>0</v>
      </c>
      <c r="AJ468" s="224">
        <f t="shared" si="1313"/>
        <v>0</v>
      </c>
      <c r="AK468" s="224">
        <f t="shared" si="1314"/>
        <v>0</v>
      </c>
      <c r="AL468" s="224">
        <f t="shared" si="1315"/>
        <v>0</v>
      </c>
      <c r="AM468" s="224">
        <f t="shared" si="1316"/>
        <v>0</v>
      </c>
      <c r="AN468" s="224">
        <f t="shared" si="1317"/>
        <v>0</v>
      </c>
      <c r="AO468" s="224">
        <f t="shared" si="1318"/>
        <v>0</v>
      </c>
      <c r="AP468" s="224">
        <f t="shared" si="1319"/>
        <v>0</v>
      </c>
      <c r="AQ468" s="224">
        <f t="shared" si="1320"/>
        <v>0</v>
      </c>
      <c r="AR468" s="224">
        <f t="shared" si="1321"/>
        <v>0</v>
      </c>
      <c r="AS468" s="224">
        <f t="shared" si="1322"/>
        <v>0</v>
      </c>
      <c r="AT468" s="224">
        <f t="shared" si="1323"/>
        <v>0</v>
      </c>
      <c r="AU468" s="224">
        <f t="shared" si="1324"/>
        <v>0</v>
      </c>
      <c r="AV468" s="224">
        <f t="shared" si="1325"/>
        <v>0</v>
      </c>
      <c r="AW468" s="224">
        <f t="shared" si="1326"/>
        <v>0</v>
      </c>
      <c r="AX468" s="224">
        <f t="shared" si="1327"/>
        <v>0</v>
      </c>
      <c r="AY468" s="216">
        <f t="shared" si="1328"/>
        <v>0</v>
      </c>
      <c r="AZ468" s="224">
        <f t="shared" si="1329"/>
        <v>0</v>
      </c>
      <c r="BA468" s="226">
        <f t="shared" si="1330"/>
        <v>0</v>
      </c>
      <c r="BB468" s="100"/>
      <c r="BD468" s="27"/>
      <c r="BE468" s="130">
        <v>5260</v>
      </c>
      <c r="BF468" s="223" t="s">
        <v>450</v>
      </c>
      <c r="BG468" s="223"/>
      <c r="BH468" s="245">
        <f t="shared" si="1362"/>
        <v>0</v>
      </c>
      <c r="BI468" s="245">
        <f t="shared" si="1363"/>
        <v>0</v>
      </c>
      <c r="BJ468" s="245">
        <f t="shared" si="1364"/>
        <v>0</v>
      </c>
      <c r="BK468" s="224">
        <f t="shared" si="1365"/>
        <v>0</v>
      </c>
      <c r="BL468" s="224">
        <f t="shared" si="1366"/>
        <v>0</v>
      </c>
      <c r="BM468" s="224">
        <f t="shared" si="1367"/>
        <v>0</v>
      </c>
      <c r="BN468" s="224">
        <f t="shared" si="1368"/>
        <v>0</v>
      </c>
      <c r="BO468" s="224">
        <f t="shared" si="1369"/>
        <v>0</v>
      </c>
      <c r="BP468" s="224">
        <f t="shared" si="1370"/>
        <v>0</v>
      </c>
      <c r="BQ468" s="224">
        <f t="shared" si="1371"/>
        <v>0</v>
      </c>
      <c r="BR468" s="224">
        <f t="shared" si="1372"/>
        <v>0</v>
      </c>
      <c r="BS468" s="224">
        <f t="shared" si="1373"/>
        <v>0</v>
      </c>
      <c r="BT468" s="224">
        <f t="shared" si="1374"/>
        <v>0</v>
      </c>
      <c r="BU468" s="224">
        <f t="shared" si="1375"/>
        <v>0</v>
      </c>
      <c r="BV468" s="224">
        <f t="shared" si="1376"/>
        <v>0</v>
      </c>
      <c r="BW468" s="224">
        <f t="shared" si="1377"/>
        <v>0</v>
      </c>
      <c r="BX468" s="224">
        <f t="shared" si="1378"/>
        <v>0</v>
      </c>
      <c r="BY468" s="224">
        <f t="shared" si="1379"/>
        <v>0</v>
      </c>
      <c r="BZ468" s="216">
        <f t="shared" si="1349"/>
        <v>0</v>
      </c>
      <c r="CA468" s="224">
        <f t="shared" si="1350"/>
        <v>0</v>
      </c>
      <c r="CB468" s="226">
        <f t="shared" si="1351"/>
        <v>0</v>
      </c>
      <c r="CC468" s="100"/>
      <c r="CE468" s="33"/>
      <c r="CF468" s="126"/>
      <c r="CG468" s="200"/>
      <c r="CH468" s="200"/>
      <c r="CI468" s="200"/>
      <c r="CJ468" s="200"/>
      <c r="CK468" s="200"/>
      <c r="CL468" s="143" t="s">
        <v>90</v>
      </c>
      <c r="CM468" s="319" t="s">
        <v>45</v>
      </c>
      <c r="CN468" s="319"/>
      <c r="CO468" s="54">
        <f t="shared" si="1569"/>
        <v>0</v>
      </c>
      <c r="CP468" s="54">
        <f t="shared" si="1569"/>
        <v>0</v>
      </c>
      <c r="CQ468" s="54">
        <f t="shared" si="1569"/>
        <v>0</v>
      </c>
      <c r="CR468" s="51"/>
      <c r="CS468" s="26"/>
      <c r="CT468" s="1"/>
      <c r="CU468" s="27"/>
      <c r="CV468" s="130"/>
      <c r="CW468" s="201"/>
      <c r="CX468" s="195"/>
      <c r="CY468" s="52"/>
      <c r="CZ468" s="52"/>
      <c r="DA468" s="52"/>
      <c r="DB468" s="143"/>
      <c r="DC468" s="308" t="s">
        <v>144</v>
      </c>
      <c r="DD468" s="308"/>
      <c r="DE468" s="48">
        <f>SUM(DE469:DE471)</f>
        <v>43709422.280000001</v>
      </c>
      <c r="DF468" s="48">
        <f t="shared" ref="DF468" si="1584">SUM(DF469:DF471)</f>
        <v>43709422.280000001</v>
      </c>
      <c r="DG468" s="48">
        <f t="shared" ref="DG468" si="1585">SUM(DG469:DG471)</f>
        <v>43709422.280000001</v>
      </c>
      <c r="DH468" s="42"/>
      <c r="DI468" s="77"/>
      <c r="DJ468" s="1"/>
      <c r="DK468" s="27"/>
      <c r="DL468" s="130"/>
      <c r="DM468" s="201"/>
      <c r="DN468" s="195"/>
      <c r="DO468" s="52"/>
      <c r="DP468" s="52"/>
      <c r="DQ468" s="52"/>
      <c r="DR468" s="52"/>
      <c r="DS468" s="143"/>
      <c r="DT468" s="308" t="s">
        <v>144</v>
      </c>
      <c r="DU468" s="308"/>
      <c r="DV468" s="49">
        <f t="shared" si="1572"/>
        <v>0</v>
      </c>
      <c r="DW468" s="49">
        <f t="shared" si="1573"/>
        <v>0</v>
      </c>
      <c r="DX468" s="49">
        <f t="shared" si="1574"/>
        <v>0</v>
      </c>
      <c r="DY468" s="49">
        <f t="shared" si="1575"/>
        <v>0</v>
      </c>
      <c r="DZ468" s="42"/>
      <c r="EA468" s="77"/>
      <c r="EB468" s="1"/>
      <c r="EC468" s="27"/>
      <c r="ED468" s="130" t="s">
        <v>240</v>
      </c>
      <c r="EE468" s="1"/>
      <c r="EF468" s="4" t="s">
        <v>27</v>
      </c>
      <c r="EG468" s="54">
        <f t="shared" si="1546"/>
        <v>0</v>
      </c>
      <c r="EH468" s="54">
        <f t="shared" si="1546"/>
        <v>0</v>
      </c>
      <c r="EI468" s="163" t="s">
        <v>184</v>
      </c>
      <c r="EJ468" s="1"/>
      <c r="EK468" s="9" t="s">
        <v>217</v>
      </c>
      <c r="EL468" s="54">
        <f>+EL469+EL470</f>
        <v>0</v>
      </c>
      <c r="EM468" s="54">
        <f t="shared" ref="EM468" si="1586">+EM469+EM470</f>
        <v>0</v>
      </c>
      <c r="EN468" s="42"/>
      <c r="EO468" s="26"/>
      <c r="EP468" s="1"/>
      <c r="EQ468" s="27"/>
      <c r="ER468" s="130" t="s">
        <v>240</v>
      </c>
      <c r="ES468" s="1"/>
      <c r="ET468" s="4" t="s">
        <v>27</v>
      </c>
      <c r="EU468" s="54">
        <f t="shared" si="1519"/>
        <v>0</v>
      </c>
      <c r="EV468" s="54">
        <f t="shared" si="1520"/>
        <v>0</v>
      </c>
      <c r="EW468" s="163" t="s">
        <v>184</v>
      </c>
      <c r="EX468" s="1"/>
      <c r="EY468" s="9" t="s">
        <v>217</v>
      </c>
      <c r="EZ468" s="54">
        <f>+EZ469+EZ470</f>
        <v>0</v>
      </c>
      <c r="FA468" s="54">
        <f t="shared" ref="FA468" si="1587">+FA469+FA470</f>
        <v>0</v>
      </c>
      <c r="FB468" s="42"/>
      <c r="FC468" s="26"/>
      <c r="FD468" s="26"/>
      <c r="FE468" s="1"/>
      <c r="FF468" s="27"/>
      <c r="FG468" s="130" t="s">
        <v>192</v>
      </c>
      <c r="FH468" s="319" t="s">
        <v>149</v>
      </c>
      <c r="FI468" s="319"/>
      <c r="FJ468" s="179"/>
      <c r="FK468" s="179"/>
      <c r="FL468" s="173">
        <f t="shared" ref="FL468:FL470" si="1588">+DE475-DF475</f>
        <v>2701731.7700000014</v>
      </c>
      <c r="FM468" s="68">
        <v>0</v>
      </c>
      <c r="FN468" s="62">
        <f>SUM(FJ468:FM468)</f>
        <v>2701731.7700000014</v>
      </c>
      <c r="FO468" s="58"/>
      <c r="FP468" s="26"/>
      <c r="FQ468" s="1"/>
      <c r="FR468" s="1"/>
    </row>
    <row r="469" spans="2:174" ht="13.9" customHeight="1" x14ac:dyDescent="0.2">
      <c r="B469" s="33"/>
      <c r="C469" s="126">
        <v>5130</v>
      </c>
      <c r="D469" s="234" t="s">
        <v>443</v>
      </c>
      <c r="E469" s="234"/>
      <c r="F469" s="224">
        <f t="shared" ref="F469:H469" si="1589">+X37</f>
        <v>11760259.59</v>
      </c>
      <c r="G469" s="224">
        <f t="shared" si="1589"/>
        <v>11027423.15</v>
      </c>
      <c r="H469" s="224">
        <f t="shared" si="1589"/>
        <v>13093739.34</v>
      </c>
      <c r="I469" s="224">
        <f t="shared" ref="I469:K469" si="1590">+X109</f>
        <v>0</v>
      </c>
      <c r="J469" s="224">
        <f t="shared" si="1590"/>
        <v>0</v>
      </c>
      <c r="K469" s="224">
        <f t="shared" si="1590"/>
        <v>0</v>
      </c>
      <c r="L469" s="224">
        <f t="shared" ref="L469:N469" si="1591">+X181</f>
        <v>0</v>
      </c>
      <c r="M469" s="224">
        <f t="shared" si="1591"/>
        <v>0</v>
      </c>
      <c r="N469" s="224">
        <f t="shared" si="1591"/>
        <v>0</v>
      </c>
      <c r="O469" s="224">
        <f t="shared" ref="O469:Q469" si="1592">+X253</f>
        <v>0</v>
      </c>
      <c r="P469" s="224">
        <f t="shared" si="1592"/>
        <v>0</v>
      </c>
      <c r="Q469" s="224">
        <f t="shared" si="1592"/>
        <v>0</v>
      </c>
      <c r="R469" s="224">
        <f t="shared" ref="R469:T469" si="1593">+X325</f>
        <v>0</v>
      </c>
      <c r="S469" s="224">
        <f t="shared" si="1593"/>
        <v>0</v>
      </c>
      <c r="T469" s="224">
        <f t="shared" si="1593"/>
        <v>0</v>
      </c>
      <c r="U469" s="224">
        <f t="shared" ref="U469:W469" si="1594">+X397</f>
        <v>0</v>
      </c>
      <c r="V469" s="224">
        <f t="shared" si="1594"/>
        <v>0</v>
      </c>
      <c r="W469" s="224">
        <f t="shared" si="1594"/>
        <v>0</v>
      </c>
      <c r="X469" s="216">
        <f t="shared" si="1307"/>
        <v>11760259.59</v>
      </c>
      <c r="Y469" s="224">
        <f t="shared" si="1308"/>
        <v>11027423.15</v>
      </c>
      <c r="Z469" s="226">
        <f t="shared" si="1309"/>
        <v>13093739.34</v>
      </c>
      <c r="AA469" s="26"/>
      <c r="AC469" s="27"/>
      <c r="AD469" s="130">
        <v>2130</v>
      </c>
      <c r="AE469" s="223" t="s">
        <v>489</v>
      </c>
      <c r="AF469" s="223"/>
      <c r="AG469" s="245">
        <f t="shared" si="1310"/>
        <v>0</v>
      </c>
      <c r="AH469" s="245">
        <f t="shared" si="1311"/>
        <v>0</v>
      </c>
      <c r="AI469" s="245">
        <f t="shared" si="1312"/>
        <v>0</v>
      </c>
      <c r="AJ469" s="245">
        <f t="shared" si="1313"/>
        <v>0</v>
      </c>
      <c r="AK469" s="245">
        <f t="shared" si="1314"/>
        <v>0</v>
      </c>
      <c r="AL469" s="245">
        <f t="shared" si="1315"/>
        <v>0</v>
      </c>
      <c r="AM469" s="224">
        <f t="shared" si="1316"/>
        <v>0</v>
      </c>
      <c r="AN469" s="224">
        <f t="shared" si="1317"/>
        <v>0</v>
      </c>
      <c r="AO469" s="224">
        <f t="shared" si="1318"/>
        <v>0</v>
      </c>
      <c r="AP469" s="224">
        <f t="shared" si="1319"/>
        <v>0</v>
      </c>
      <c r="AQ469" s="224">
        <f t="shared" si="1320"/>
        <v>0</v>
      </c>
      <c r="AR469" s="224">
        <f t="shared" si="1321"/>
        <v>0</v>
      </c>
      <c r="AS469" s="224">
        <f t="shared" si="1322"/>
        <v>0</v>
      </c>
      <c r="AT469" s="224">
        <f t="shared" si="1323"/>
        <v>0</v>
      </c>
      <c r="AU469" s="224">
        <f t="shared" si="1324"/>
        <v>0</v>
      </c>
      <c r="AV469" s="224">
        <f t="shared" si="1325"/>
        <v>0</v>
      </c>
      <c r="AW469" s="224">
        <f t="shared" si="1326"/>
        <v>0</v>
      </c>
      <c r="AX469" s="224">
        <f t="shared" si="1327"/>
        <v>0</v>
      </c>
      <c r="AY469" s="216">
        <f t="shared" si="1328"/>
        <v>0</v>
      </c>
      <c r="AZ469" s="224">
        <f t="shared" si="1329"/>
        <v>0</v>
      </c>
      <c r="BA469" s="226">
        <f t="shared" si="1330"/>
        <v>0</v>
      </c>
      <c r="BB469" s="100"/>
      <c r="BD469" s="27"/>
      <c r="BE469" s="130">
        <v>5270</v>
      </c>
      <c r="BF469" s="223" t="s">
        <v>451</v>
      </c>
      <c r="BG469" s="223"/>
      <c r="BH469" s="245">
        <f t="shared" si="1362"/>
        <v>0</v>
      </c>
      <c r="BI469" s="245">
        <f t="shared" si="1363"/>
        <v>0</v>
      </c>
      <c r="BJ469" s="245">
        <f t="shared" si="1364"/>
        <v>0</v>
      </c>
      <c r="BK469" s="245">
        <f t="shared" si="1365"/>
        <v>0</v>
      </c>
      <c r="BL469" s="245">
        <f t="shared" si="1366"/>
        <v>0</v>
      </c>
      <c r="BM469" s="245">
        <f t="shared" si="1367"/>
        <v>0</v>
      </c>
      <c r="BN469" s="224">
        <f t="shared" si="1368"/>
        <v>0</v>
      </c>
      <c r="BO469" s="224">
        <f t="shared" si="1369"/>
        <v>0</v>
      </c>
      <c r="BP469" s="224">
        <f t="shared" si="1370"/>
        <v>0</v>
      </c>
      <c r="BQ469" s="224">
        <f t="shared" si="1371"/>
        <v>0</v>
      </c>
      <c r="BR469" s="224">
        <f t="shared" si="1372"/>
        <v>0</v>
      </c>
      <c r="BS469" s="224">
        <f t="shared" si="1373"/>
        <v>0</v>
      </c>
      <c r="BT469" s="224">
        <f t="shared" si="1374"/>
        <v>0</v>
      </c>
      <c r="BU469" s="224">
        <f t="shared" si="1375"/>
        <v>0</v>
      </c>
      <c r="BV469" s="224">
        <f t="shared" si="1376"/>
        <v>0</v>
      </c>
      <c r="BW469" s="224">
        <f t="shared" si="1377"/>
        <v>0</v>
      </c>
      <c r="BX469" s="224">
        <f t="shared" si="1378"/>
        <v>0</v>
      </c>
      <c r="BY469" s="224">
        <f t="shared" si="1379"/>
        <v>0</v>
      </c>
      <c r="BZ469" s="216">
        <f t="shared" si="1349"/>
        <v>0</v>
      </c>
      <c r="CA469" s="224">
        <f t="shared" si="1350"/>
        <v>0</v>
      </c>
      <c r="CB469" s="226">
        <f t="shared" si="1351"/>
        <v>0</v>
      </c>
      <c r="CC469" s="100"/>
      <c r="CE469" s="33"/>
      <c r="CF469" s="126"/>
      <c r="CG469" s="200"/>
      <c r="CH469" s="200"/>
      <c r="CI469" s="200"/>
      <c r="CJ469" s="200"/>
      <c r="CK469" s="200"/>
      <c r="CL469" s="143" t="s">
        <v>91</v>
      </c>
      <c r="CM469" s="319" t="s">
        <v>46</v>
      </c>
      <c r="CN469" s="319"/>
      <c r="CO469" s="54">
        <f t="shared" si="1569"/>
        <v>0</v>
      </c>
      <c r="CP469" s="54">
        <f t="shared" si="1569"/>
        <v>0</v>
      </c>
      <c r="CQ469" s="54">
        <f t="shared" si="1569"/>
        <v>0</v>
      </c>
      <c r="CR469" s="51"/>
      <c r="CS469" s="26"/>
      <c r="CT469" s="1"/>
      <c r="CU469" s="27"/>
      <c r="CV469" s="130"/>
      <c r="CW469" s="201"/>
      <c r="CX469" s="201"/>
      <c r="CY469" s="52"/>
      <c r="CZ469" s="52"/>
      <c r="DA469" s="52"/>
      <c r="DB469" s="143" t="s">
        <v>188</v>
      </c>
      <c r="DC469" s="319" t="s">
        <v>0</v>
      </c>
      <c r="DD469" s="319"/>
      <c r="DE469" s="173">
        <f t="shared" ref="DE469:DG471" si="1595">+AY484</f>
        <v>39755709.850000001</v>
      </c>
      <c r="DF469" s="173">
        <f t="shared" si="1595"/>
        <v>39755709.850000001</v>
      </c>
      <c r="DG469" s="173">
        <f t="shared" si="1595"/>
        <v>39755709.850000001</v>
      </c>
      <c r="DH469" s="42"/>
      <c r="DI469" s="77"/>
      <c r="DJ469" s="1"/>
      <c r="DK469" s="27"/>
      <c r="DL469" s="130"/>
      <c r="DM469" s="201"/>
      <c r="DN469" s="201"/>
      <c r="DO469" s="52"/>
      <c r="DP469" s="52"/>
      <c r="DQ469" s="52"/>
      <c r="DR469" s="52"/>
      <c r="DS469" s="143" t="s">
        <v>188</v>
      </c>
      <c r="DT469" s="319" t="s">
        <v>0</v>
      </c>
      <c r="DU469" s="319"/>
      <c r="DV469" s="54">
        <f t="shared" si="1572"/>
        <v>0</v>
      </c>
      <c r="DW469" s="54">
        <f t="shared" si="1573"/>
        <v>0</v>
      </c>
      <c r="DX469" s="54">
        <f t="shared" si="1574"/>
        <v>0</v>
      </c>
      <c r="DY469" s="54">
        <f t="shared" si="1575"/>
        <v>0</v>
      </c>
      <c r="DZ469" s="42"/>
      <c r="EA469" s="77"/>
      <c r="EB469" s="1"/>
      <c r="EC469" s="27"/>
      <c r="ED469" s="130" t="s">
        <v>82</v>
      </c>
      <c r="EE469" s="1"/>
      <c r="EF469" s="4" t="s">
        <v>29</v>
      </c>
      <c r="EG469" s="54">
        <f t="shared" si="1546"/>
        <v>0</v>
      </c>
      <c r="EH469" s="54">
        <f t="shared" si="1546"/>
        <v>0</v>
      </c>
      <c r="EI469" s="163" t="s">
        <v>1</v>
      </c>
      <c r="EJ469" s="1"/>
      <c r="EK469" s="9" t="s">
        <v>212</v>
      </c>
      <c r="EL469" s="54">
        <f>+DW448</f>
        <v>0</v>
      </c>
      <c r="EM469" s="54">
        <f>+DY448</f>
        <v>0</v>
      </c>
      <c r="EN469" s="42"/>
      <c r="EO469" s="26"/>
      <c r="EP469" s="1"/>
      <c r="EQ469" s="27"/>
      <c r="ER469" s="130" t="s">
        <v>82</v>
      </c>
      <c r="ES469" s="1"/>
      <c r="ET469" s="4" t="s">
        <v>29</v>
      </c>
      <c r="EU469" s="54">
        <f t="shared" si="1519"/>
        <v>0</v>
      </c>
      <c r="EV469" s="54">
        <f t="shared" si="1520"/>
        <v>0</v>
      </c>
      <c r="EW469" s="163" t="s">
        <v>1</v>
      </c>
      <c r="EX469" s="1"/>
      <c r="EY469" s="9" t="s">
        <v>212</v>
      </c>
      <c r="EZ469" s="54">
        <f t="shared" ref="EZ469:FA471" si="1596">+BZ495</f>
        <v>0</v>
      </c>
      <c r="FA469" s="54">
        <f t="shared" si="1596"/>
        <v>0</v>
      </c>
      <c r="FB469" s="42"/>
      <c r="FC469" s="26"/>
      <c r="FD469" s="26"/>
      <c r="FE469" s="1"/>
      <c r="FF469" s="27"/>
      <c r="FG469" s="130" t="s">
        <v>193</v>
      </c>
      <c r="FH469" s="319" t="s">
        <v>237</v>
      </c>
      <c r="FI469" s="319"/>
      <c r="FJ469" s="179"/>
      <c r="FK469" s="179"/>
      <c r="FL469" s="173">
        <f t="shared" si="1588"/>
        <v>0</v>
      </c>
      <c r="FM469" s="68">
        <v>0</v>
      </c>
      <c r="FN469" s="62">
        <f>SUM(FJ469:FM469)</f>
        <v>0</v>
      </c>
      <c r="FO469" s="58"/>
      <c r="FP469" s="26"/>
      <c r="FQ469" s="1"/>
      <c r="FR469" s="1"/>
    </row>
    <row r="470" spans="2:174" ht="13.9" customHeight="1" x14ac:dyDescent="0.2">
      <c r="B470" s="33"/>
      <c r="C470" s="127">
        <v>5200</v>
      </c>
      <c r="D470" s="233" t="s">
        <v>444</v>
      </c>
      <c r="E470" s="233"/>
      <c r="F470" s="210">
        <f t="shared" ref="F470:H470" si="1597">+X38</f>
        <v>551385.56000000006</v>
      </c>
      <c r="G470" s="210">
        <f t="shared" si="1597"/>
        <v>1882917.61</v>
      </c>
      <c r="H470" s="210">
        <f t="shared" si="1597"/>
        <v>2115147.0199999996</v>
      </c>
      <c r="I470" s="210">
        <f t="shared" ref="I470:K470" si="1598">+X110</f>
        <v>0</v>
      </c>
      <c r="J470" s="210">
        <f t="shared" si="1598"/>
        <v>0</v>
      </c>
      <c r="K470" s="210">
        <f t="shared" si="1598"/>
        <v>0</v>
      </c>
      <c r="L470" s="210">
        <f t="shared" ref="L470:N470" si="1599">+X182</f>
        <v>0</v>
      </c>
      <c r="M470" s="210">
        <f t="shared" si="1599"/>
        <v>0</v>
      </c>
      <c r="N470" s="210">
        <f t="shared" si="1599"/>
        <v>0</v>
      </c>
      <c r="O470" s="210">
        <f t="shared" ref="O470:Q470" si="1600">+X254</f>
        <v>0</v>
      </c>
      <c r="P470" s="210">
        <f t="shared" si="1600"/>
        <v>0</v>
      </c>
      <c r="Q470" s="210">
        <f t="shared" si="1600"/>
        <v>0</v>
      </c>
      <c r="R470" s="210">
        <f t="shared" ref="R470:T470" si="1601">+X326</f>
        <v>0</v>
      </c>
      <c r="S470" s="210">
        <f t="shared" si="1601"/>
        <v>0</v>
      </c>
      <c r="T470" s="210">
        <f t="shared" si="1601"/>
        <v>0</v>
      </c>
      <c r="U470" s="210">
        <f t="shared" ref="U470:W470" si="1602">+X398</f>
        <v>0</v>
      </c>
      <c r="V470" s="210">
        <f t="shared" si="1602"/>
        <v>0</v>
      </c>
      <c r="W470" s="210">
        <f t="shared" si="1602"/>
        <v>0</v>
      </c>
      <c r="X470" s="221">
        <f t="shared" si="1307"/>
        <v>551385.56000000006</v>
      </c>
      <c r="Y470" s="210">
        <f t="shared" si="1308"/>
        <v>1882917.61</v>
      </c>
      <c r="Z470" s="212">
        <f t="shared" si="1309"/>
        <v>2115147.0199999996</v>
      </c>
      <c r="AA470" s="26"/>
      <c r="AC470" s="27"/>
      <c r="AD470" s="130">
        <v>2140</v>
      </c>
      <c r="AE470" s="246" t="s">
        <v>490</v>
      </c>
      <c r="AF470" s="246"/>
      <c r="AG470" s="257">
        <f t="shared" si="1310"/>
        <v>0</v>
      </c>
      <c r="AH470" s="257">
        <f t="shared" si="1311"/>
        <v>0</v>
      </c>
      <c r="AI470" s="257">
        <f t="shared" si="1312"/>
        <v>0</v>
      </c>
      <c r="AJ470" s="257">
        <f t="shared" si="1313"/>
        <v>0</v>
      </c>
      <c r="AK470" s="257">
        <f t="shared" si="1314"/>
        <v>0</v>
      </c>
      <c r="AL470" s="257">
        <f t="shared" si="1315"/>
        <v>0</v>
      </c>
      <c r="AM470" s="224">
        <f t="shared" si="1316"/>
        <v>0</v>
      </c>
      <c r="AN470" s="224">
        <f t="shared" si="1317"/>
        <v>0</v>
      </c>
      <c r="AO470" s="224">
        <f t="shared" si="1318"/>
        <v>0</v>
      </c>
      <c r="AP470" s="224">
        <f t="shared" si="1319"/>
        <v>0</v>
      </c>
      <c r="AQ470" s="224">
        <f t="shared" si="1320"/>
        <v>0</v>
      </c>
      <c r="AR470" s="224">
        <f t="shared" si="1321"/>
        <v>0</v>
      </c>
      <c r="AS470" s="224">
        <f t="shared" si="1322"/>
        <v>0</v>
      </c>
      <c r="AT470" s="224">
        <f t="shared" si="1323"/>
        <v>0</v>
      </c>
      <c r="AU470" s="224">
        <f t="shared" si="1324"/>
        <v>0</v>
      </c>
      <c r="AV470" s="224">
        <f t="shared" si="1325"/>
        <v>0</v>
      </c>
      <c r="AW470" s="224">
        <f t="shared" si="1326"/>
        <v>0</v>
      </c>
      <c r="AX470" s="224">
        <f t="shared" si="1327"/>
        <v>0</v>
      </c>
      <c r="AY470" s="216">
        <f t="shared" si="1328"/>
        <v>0</v>
      </c>
      <c r="AZ470" s="224">
        <f t="shared" si="1329"/>
        <v>0</v>
      </c>
      <c r="BA470" s="226">
        <f t="shared" si="1330"/>
        <v>0</v>
      </c>
      <c r="BB470" s="100"/>
      <c r="BD470" s="27"/>
      <c r="BE470" s="130">
        <v>5280</v>
      </c>
      <c r="BF470" s="247" t="s">
        <v>32</v>
      </c>
      <c r="BG470" s="247"/>
      <c r="BH470" s="259">
        <f t="shared" si="1362"/>
        <v>0</v>
      </c>
      <c r="BI470" s="259">
        <f t="shared" si="1363"/>
        <v>0</v>
      </c>
      <c r="BJ470" s="259">
        <f t="shared" si="1364"/>
        <v>0</v>
      </c>
      <c r="BK470" s="259">
        <f t="shared" si="1365"/>
        <v>0</v>
      </c>
      <c r="BL470" s="259">
        <f t="shared" si="1366"/>
        <v>0</v>
      </c>
      <c r="BM470" s="259">
        <f t="shared" si="1367"/>
        <v>0</v>
      </c>
      <c r="BN470" s="224">
        <f t="shared" si="1368"/>
        <v>0</v>
      </c>
      <c r="BO470" s="224">
        <f t="shared" si="1369"/>
        <v>0</v>
      </c>
      <c r="BP470" s="224">
        <f t="shared" si="1370"/>
        <v>0</v>
      </c>
      <c r="BQ470" s="224">
        <f t="shared" si="1371"/>
        <v>0</v>
      </c>
      <c r="BR470" s="224">
        <f t="shared" si="1372"/>
        <v>0</v>
      </c>
      <c r="BS470" s="224">
        <f t="shared" si="1373"/>
        <v>0</v>
      </c>
      <c r="BT470" s="224">
        <f t="shared" si="1374"/>
        <v>0</v>
      </c>
      <c r="BU470" s="224">
        <f t="shared" si="1375"/>
        <v>0</v>
      </c>
      <c r="BV470" s="224">
        <f t="shared" si="1376"/>
        <v>0</v>
      </c>
      <c r="BW470" s="224">
        <f t="shared" si="1377"/>
        <v>0</v>
      </c>
      <c r="BX470" s="224">
        <f t="shared" si="1378"/>
        <v>0</v>
      </c>
      <c r="BY470" s="224">
        <f t="shared" si="1379"/>
        <v>0</v>
      </c>
      <c r="BZ470" s="216">
        <f t="shared" si="1349"/>
        <v>0</v>
      </c>
      <c r="CA470" s="224">
        <f t="shared" si="1350"/>
        <v>0</v>
      </c>
      <c r="CB470" s="226">
        <f t="shared" si="1351"/>
        <v>0</v>
      </c>
      <c r="CC470" s="100"/>
      <c r="CE470" s="33"/>
      <c r="CF470" s="126"/>
      <c r="CG470" s="200"/>
      <c r="CH470" s="200"/>
      <c r="CI470" s="200"/>
      <c r="CJ470" s="200"/>
      <c r="CK470" s="200"/>
      <c r="CL470" s="143" t="s">
        <v>92</v>
      </c>
      <c r="CM470" s="319" t="s">
        <v>47</v>
      </c>
      <c r="CN470" s="319"/>
      <c r="CO470" s="54">
        <f t="shared" si="1569"/>
        <v>0</v>
      </c>
      <c r="CP470" s="54">
        <f t="shared" si="1569"/>
        <v>0</v>
      </c>
      <c r="CQ470" s="54">
        <f t="shared" si="1569"/>
        <v>0</v>
      </c>
      <c r="CR470" s="51"/>
      <c r="CS470" s="26"/>
      <c r="CT470" s="1"/>
      <c r="CU470" s="27"/>
      <c r="CV470" s="130"/>
      <c r="CW470" s="201"/>
      <c r="CX470" s="201"/>
      <c r="CY470" s="72"/>
      <c r="CZ470" s="72"/>
      <c r="DA470" s="72"/>
      <c r="DB470" s="143" t="s">
        <v>189</v>
      </c>
      <c r="DC470" s="319" t="s">
        <v>145</v>
      </c>
      <c r="DD470" s="319"/>
      <c r="DE470" s="173">
        <f t="shared" si="1595"/>
        <v>3953712.43</v>
      </c>
      <c r="DF470" s="173">
        <f t="shared" si="1595"/>
        <v>3953712.43</v>
      </c>
      <c r="DG470" s="173">
        <f t="shared" si="1595"/>
        <v>3953712.43</v>
      </c>
      <c r="DH470" s="42"/>
      <c r="DI470" s="77"/>
      <c r="DJ470" s="1"/>
      <c r="DK470" s="27"/>
      <c r="DL470" s="130"/>
      <c r="DM470" s="201"/>
      <c r="DN470" s="201"/>
      <c r="DO470" s="72"/>
      <c r="DP470" s="72"/>
      <c r="DQ470" s="72"/>
      <c r="DR470" s="72"/>
      <c r="DS470" s="143" t="s">
        <v>189</v>
      </c>
      <c r="DT470" s="319" t="s">
        <v>145</v>
      </c>
      <c r="DU470" s="319"/>
      <c r="DV470" s="54">
        <f t="shared" si="1572"/>
        <v>0</v>
      </c>
      <c r="DW470" s="54">
        <f t="shared" si="1573"/>
        <v>0</v>
      </c>
      <c r="DX470" s="54">
        <f t="shared" si="1574"/>
        <v>0</v>
      </c>
      <c r="DY470" s="54">
        <f t="shared" si="1575"/>
        <v>0</v>
      </c>
      <c r="DZ470" s="42"/>
      <c r="EA470" s="77"/>
      <c r="EB470" s="1"/>
      <c r="EC470" s="27"/>
      <c r="ED470" s="130" t="s">
        <v>83</v>
      </c>
      <c r="EE470" s="1"/>
      <c r="EF470" s="4" t="s">
        <v>31</v>
      </c>
      <c r="EG470" s="54">
        <f t="shared" si="1546"/>
        <v>0</v>
      </c>
      <c r="EH470" s="54">
        <f t="shared" si="1546"/>
        <v>0</v>
      </c>
      <c r="EI470" s="120"/>
      <c r="EJ470" s="1"/>
      <c r="EK470" s="9" t="s">
        <v>213</v>
      </c>
      <c r="EL470" s="53">
        <v>0</v>
      </c>
      <c r="EM470" s="53">
        <v>0</v>
      </c>
      <c r="EN470" s="42"/>
      <c r="EO470" s="26"/>
      <c r="EP470" s="1"/>
      <c r="EQ470" s="27"/>
      <c r="ER470" s="130" t="s">
        <v>83</v>
      </c>
      <c r="ES470" s="1"/>
      <c r="ET470" s="4" t="s">
        <v>31</v>
      </c>
      <c r="EU470" s="54">
        <f t="shared" si="1519"/>
        <v>0</v>
      </c>
      <c r="EV470" s="54">
        <f t="shared" si="1520"/>
        <v>0</v>
      </c>
      <c r="EW470" s="120"/>
      <c r="EX470" s="1"/>
      <c r="EY470" s="9" t="s">
        <v>213</v>
      </c>
      <c r="EZ470" s="54">
        <f t="shared" si="1596"/>
        <v>0</v>
      </c>
      <c r="FA470" s="54">
        <f t="shared" si="1596"/>
        <v>0</v>
      </c>
      <c r="FB470" s="42"/>
      <c r="FC470" s="26"/>
      <c r="FD470" s="26"/>
      <c r="FE470" s="1"/>
      <c r="FF470" s="27"/>
      <c r="FG470" s="130" t="s">
        <v>194</v>
      </c>
      <c r="FH470" s="319" t="s">
        <v>151</v>
      </c>
      <c r="FI470" s="319"/>
      <c r="FJ470" s="179"/>
      <c r="FK470" s="179"/>
      <c r="FL470" s="173">
        <f t="shared" si="1588"/>
        <v>0</v>
      </c>
      <c r="FM470" s="68">
        <v>0</v>
      </c>
      <c r="FN470" s="62">
        <f>SUM(FJ470:FM470)</f>
        <v>0</v>
      </c>
      <c r="FO470" s="58"/>
      <c r="FP470" s="26"/>
      <c r="FQ470" s="1"/>
      <c r="FR470" s="1"/>
    </row>
    <row r="471" spans="2:174" ht="13.9" customHeight="1" x14ac:dyDescent="0.2">
      <c r="B471" s="33"/>
      <c r="C471" s="126">
        <v>5210</v>
      </c>
      <c r="D471" s="234" t="s">
        <v>445</v>
      </c>
      <c r="E471" s="234"/>
      <c r="F471" s="224">
        <f t="shared" ref="F471:H471" si="1603">+X39</f>
        <v>12600</v>
      </c>
      <c r="G471" s="224">
        <f t="shared" si="1603"/>
        <v>139023.78</v>
      </c>
      <c r="H471" s="224">
        <f t="shared" si="1603"/>
        <v>177466.25</v>
      </c>
      <c r="I471" s="224">
        <f t="shared" ref="I471:K471" si="1604">+X111</f>
        <v>0</v>
      </c>
      <c r="J471" s="224">
        <f t="shared" si="1604"/>
        <v>0</v>
      </c>
      <c r="K471" s="224">
        <f t="shared" si="1604"/>
        <v>0</v>
      </c>
      <c r="L471" s="224">
        <f t="shared" ref="L471:N471" si="1605">+X183</f>
        <v>0</v>
      </c>
      <c r="M471" s="224">
        <f t="shared" si="1605"/>
        <v>0</v>
      </c>
      <c r="N471" s="224">
        <f t="shared" si="1605"/>
        <v>0</v>
      </c>
      <c r="O471" s="224">
        <f t="shared" ref="O471:Q471" si="1606">+X255</f>
        <v>0</v>
      </c>
      <c r="P471" s="224">
        <f t="shared" si="1606"/>
        <v>0</v>
      </c>
      <c r="Q471" s="224">
        <f t="shared" si="1606"/>
        <v>0</v>
      </c>
      <c r="R471" s="224">
        <f t="shared" ref="R471:T471" si="1607">+X327</f>
        <v>0</v>
      </c>
      <c r="S471" s="224">
        <f t="shared" si="1607"/>
        <v>0</v>
      </c>
      <c r="T471" s="224">
        <f t="shared" si="1607"/>
        <v>0</v>
      </c>
      <c r="U471" s="224">
        <f t="shared" ref="U471:W471" si="1608">+X399</f>
        <v>0</v>
      </c>
      <c r="V471" s="224">
        <f t="shared" si="1608"/>
        <v>0</v>
      </c>
      <c r="W471" s="224">
        <f t="shared" si="1608"/>
        <v>0</v>
      </c>
      <c r="X471" s="216">
        <f t="shared" si="1307"/>
        <v>12600</v>
      </c>
      <c r="Y471" s="224">
        <f t="shared" si="1308"/>
        <v>139023.78</v>
      </c>
      <c r="Z471" s="226">
        <f t="shared" si="1309"/>
        <v>177466.25</v>
      </c>
      <c r="AA471" s="26"/>
      <c r="AC471" s="27"/>
      <c r="AD471" s="130">
        <v>2150</v>
      </c>
      <c r="AE471" s="223" t="s">
        <v>491</v>
      </c>
      <c r="AF471" s="223"/>
      <c r="AG471" s="245">
        <f t="shared" si="1310"/>
        <v>0</v>
      </c>
      <c r="AH471" s="245">
        <f t="shared" si="1311"/>
        <v>0</v>
      </c>
      <c r="AI471" s="245">
        <f t="shared" si="1312"/>
        <v>0</v>
      </c>
      <c r="AJ471" s="245">
        <f t="shared" si="1313"/>
        <v>0</v>
      </c>
      <c r="AK471" s="245">
        <f t="shared" si="1314"/>
        <v>0</v>
      </c>
      <c r="AL471" s="245">
        <f t="shared" si="1315"/>
        <v>0</v>
      </c>
      <c r="AM471" s="224">
        <f t="shared" si="1316"/>
        <v>0</v>
      </c>
      <c r="AN471" s="224">
        <f t="shared" si="1317"/>
        <v>0</v>
      </c>
      <c r="AO471" s="224">
        <f t="shared" si="1318"/>
        <v>0</v>
      </c>
      <c r="AP471" s="224">
        <f t="shared" si="1319"/>
        <v>0</v>
      </c>
      <c r="AQ471" s="224">
        <f t="shared" si="1320"/>
        <v>0</v>
      </c>
      <c r="AR471" s="224">
        <f t="shared" si="1321"/>
        <v>0</v>
      </c>
      <c r="AS471" s="224">
        <f t="shared" si="1322"/>
        <v>0</v>
      </c>
      <c r="AT471" s="224">
        <f t="shared" si="1323"/>
        <v>0</v>
      </c>
      <c r="AU471" s="224">
        <f t="shared" si="1324"/>
        <v>0</v>
      </c>
      <c r="AV471" s="224">
        <f t="shared" si="1325"/>
        <v>0</v>
      </c>
      <c r="AW471" s="224">
        <f t="shared" si="1326"/>
        <v>0</v>
      </c>
      <c r="AX471" s="224">
        <f t="shared" si="1327"/>
        <v>0</v>
      </c>
      <c r="AY471" s="216">
        <f t="shared" si="1328"/>
        <v>0</v>
      </c>
      <c r="AZ471" s="224">
        <f t="shared" si="1329"/>
        <v>0</v>
      </c>
      <c r="BA471" s="226">
        <f t="shared" si="1330"/>
        <v>0</v>
      </c>
      <c r="BB471" s="100"/>
      <c r="BD471" s="27"/>
      <c r="BE471" s="130">
        <v>5290</v>
      </c>
      <c r="BF471" s="223" t="s">
        <v>452</v>
      </c>
      <c r="BG471" s="223"/>
      <c r="BH471" s="245">
        <f t="shared" si="1362"/>
        <v>0</v>
      </c>
      <c r="BI471" s="245">
        <f t="shared" si="1363"/>
        <v>0</v>
      </c>
      <c r="BJ471" s="245">
        <f t="shared" si="1364"/>
        <v>0</v>
      </c>
      <c r="BK471" s="245">
        <f t="shared" si="1365"/>
        <v>0</v>
      </c>
      <c r="BL471" s="245">
        <f t="shared" si="1366"/>
        <v>0</v>
      </c>
      <c r="BM471" s="245">
        <f t="shared" si="1367"/>
        <v>0</v>
      </c>
      <c r="BN471" s="224">
        <f t="shared" si="1368"/>
        <v>0</v>
      </c>
      <c r="BO471" s="224">
        <f t="shared" si="1369"/>
        <v>0</v>
      </c>
      <c r="BP471" s="224">
        <f t="shared" si="1370"/>
        <v>0</v>
      </c>
      <c r="BQ471" s="224">
        <f t="shared" si="1371"/>
        <v>0</v>
      </c>
      <c r="BR471" s="224">
        <f t="shared" si="1372"/>
        <v>0</v>
      </c>
      <c r="BS471" s="224">
        <f t="shared" si="1373"/>
        <v>0</v>
      </c>
      <c r="BT471" s="224">
        <f t="shared" si="1374"/>
        <v>0</v>
      </c>
      <c r="BU471" s="224">
        <f t="shared" si="1375"/>
        <v>0</v>
      </c>
      <c r="BV471" s="224">
        <f t="shared" si="1376"/>
        <v>0</v>
      </c>
      <c r="BW471" s="224">
        <f t="shared" si="1377"/>
        <v>0</v>
      </c>
      <c r="BX471" s="224">
        <f t="shared" si="1378"/>
        <v>0</v>
      </c>
      <c r="BY471" s="224">
        <f t="shared" si="1379"/>
        <v>0</v>
      </c>
      <c r="BZ471" s="216">
        <f t="shared" si="1349"/>
        <v>0</v>
      </c>
      <c r="CA471" s="224">
        <f t="shared" si="1350"/>
        <v>0</v>
      </c>
      <c r="CB471" s="226">
        <f t="shared" si="1351"/>
        <v>0</v>
      </c>
      <c r="CC471" s="100"/>
      <c r="CE471" s="33"/>
      <c r="CF471" s="126"/>
      <c r="CG471" s="200"/>
      <c r="CH471" s="200"/>
      <c r="CI471" s="200"/>
      <c r="CJ471" s="200"/>
      <c r="CK471" s="200"/>
      <c r="CL471" s="143" t="s">
        <v>93</v>
      </c>
      <c r="CM471" s="319" t="s">
        <v>48</v>
      </c>
      <c r="CN471" s="319"/>
      <c r="CO471" s="54">
        <f t="shared" si="1569"/>
        <v>0</v>
      </c>
      <c r="CP471" s="54">
        <f t="shared" si="1569"/>
        <v>0</v>
      </c>
      <c r="CQ471" s="54">
        <f t="shared" si="1569"/>
        <v>0</v>
      </c>
      <c r="CR471" s="51"/>
      <c r="CS471" s="26"/>
      <c r="CT471" s="1"/>
      <c r="CU471" s="27"/>
      <c r="CV471" s="130"/>
      <c r="CW471" s="201"/>
      <c r="CX471" s="73"/>
      <c r="CY471" s="73"/>
      <c r="CZ471" s="73"/>
      <c r="DA471" s="73"/>
      <c r="DB471" s="143" t="s">
        <v>190</v>
      </c>
      <c r="DC471" s="323" t="s">
        <v>146</v>
      </c>
      <c r="DD471" s="323"/>
      <c r="DE471" s="173">
        <f t="shared" si="1595"/>
        <v>0</v>
      </c>
      <c r="DF471" s="173">
        <f t="shared" si="1595"/>
        <v>0</v>
      </c>
      <c r="DG471" s="173">
        <f t="shared" si="1595"/>
        <v>0</v>
      </c>
      <c r="DH471" s="42"/>
      <c r="DI471" s="77"/>
      <c r="DJ471" s="1"/>
      <c r="DK471" s="27"/>
      <c r="DL471" s="130"/>
      <c r="DM471" s="201"/>
      <c r="DN471" s="73"/>
      <c r="DO471" s="73"/>
      <c r="DP471" s="72"/>
      <c r="DQ471" s="73"/>
      <c r="DR471" s="72"/>
      <c r="DS471" s="143" t="s">
        <v>190</v>
      </c>
      <c r="DT471" s="323" t="s">
        <v>146</v>
      </c>
      <c r="DU471" s="323"/>
      <c r="DV471" s="54">
        <f t="shared" si="1572"/>
        <v>0</v>
      </c>
      <c r="DW471" s="54">
        <f t="shared" si="1573"/>
        <v>0</v>
      </c>
      <c r="DX471" s="54">
        <f t="shared" si="1574"/>
        <v>0</v>
      </c>
      <c r="DY471" s="54">
        <f t="shared" si="1575"/>
        <v>0</v>
      </c>
      <c r="DZ471" s="42"/>
      <c r="EA471" s="77"/>
      <c r="EB471" s="1"/>
      <c r="EC471" s="27"/>
      <c r="ED471" s="130" t="s">
        <v>84</v>
      </c>
      <c r="EE471" s="1"/>
      <c r="EF471" s="4" t="s">
        <v>32</v>
      </c>
      <c r="EG471" s="54">
        <f t="shared" si="1546"/>
        <v>0</v>
      </c>
      <c r="EH471" s="54">
        <f t="shared" si="1546"/>
        <v>0</v>
      </c>
      <c r="EI471" s="160"/>
      <c r="EJ471" s="1"/>
      <c r="EK471" s="9" t="s">
        <v>218</v>
      </c>
      <c r="EL471" s="54">
        <f>+DP447+DP448+DP449+DP450+DP451+DP452+DP458+DP462+DP463+DP464+DP465+DW446+DW447+DW448+DW449+DW450+DW451+DW452+DW453+DW457+DW458+DW460+DW461+DW462+DW470+DW471+DW476+DW477+DW478+DW481+DW482+DW475</f>
        <v>2720057.8700000038</v>
      </c>
      <c r="EM471" s="54">
        <f>+DR447+DR448+DR449+DR450+DR451+DR452+DR458+DR462+DR463+DR464+DR465+DY446+DY447+DY448+DY449+DY450+DY451+DY452+DY453+DY457+DY458+DY460+DY461+DY462+DY470+DY471+DY476+DY477+DY478+DY481+DY482+DY475</f>
        <v>2270553.16</v>
      </c>
      <c r="EN471" s="42"/>
      <c r="EO471" s="26"/>
      <c r="EP471" s="1"/>
      <c r="EQ471" s="27"/>
      <c r="ER471" s="130" t="s">
        <v>84</v>
      </c>
      <c r="ES471" s="1"/>
      <c r="ET471" s="4" t="s">
        <v>32</v>
      </c>
      <c r="EU471" s="54">
        <f t="shared" si="1519"/>
        <v>0</v>
      </c>
      <c r="EV471" s="54">
        <f t="shared" si="1520"/>
        <v>0</v>
      </c>
      <c r="EW471" s="160"/>
      <c r="EX471" s="1"/>
      <c r="EY471" s="9" t="s">
        <v>218</v>
      </c>
      <c r="EZ471" s="54">
        <f t="shared" si="1596"/>
        <v>0</v>
      </c>
      <c r="FA471" s="54">
        <f t="shared" si="1596"/>
        <v>0</v>
      </c>
      <c r="FB471" s="42"/>
      <c r="FC471" s="26"/>
      <c r="FD471" s="26"/>
      <c r="FE471" s="1"/>
      <c r="FF471" s="27"/>
      <c r="FG471" s="165"/>
      <c r="FH471" s="196"/>
      <c r="FI471" s="56"/>
      <c r="FJ471" s="177"/>
      <c r="FK471" s="177"/>
      <c r="FL471" s="173"/>
      <c r="FM471" s="62"/>
      <c r="FN471" s="62"/>
      <c r="FO471" s="58"/>
      <c r="FP471" s="26"/>
      <c r="FQ471" s="1"/>
      <c r="FR471" s="1"/>
    </row>
    <row r="472" spans="2:174" ht="13.9" customHeight="1" x14ac:dyDescent="0.2">
      <c r="B472" s="33"/>
      <c r="C472" s="126">
        <v>5220</v>
      </c>
      <c r="D472" s="234" t="s">
        <v>446</v>
      </c>
      <c r="E472" s="234"/>
      <c r="F472" s="215">
        <f t="shared" ref="F472:H472" si="1609">+X40</f>
        <v>0</v>
      </c>
      <c r="G472" s="215">
        <f t="shared" si="1609"/>
        <v>0</v>
      </c>
      <c r="H472" s="215">
        <f t="shared" si="1609"/>
        <v>0</v>
      </c>
      <c r="I472" s="215">
        <f t="shared" ref="I472:K472" si="1610">+X112</f>
        <v>0</v>
      </c>
      <c r="J472" s="215">
        <f t="shared" si="1610"/>
        <v>0</v>
      </c>
      <c r="K472" s="215">
        <f t="shared" si="1610"/>
        <v>0</v>
      </c>
      <c r="L472" s="215">
        <f t="shared" ref="L472:N472" si="1611">+X184</f>
        <v>0</v>
      </c>
      <c r="M472" s="215">
        <f t="shared" si="1611"/>
        <v>0</v>
      </c>
      <c r="N472" s="215">
        <f t="shared" si="1611"/>
        <v>0</v>
      </c>
      <c r="O472" s="215">
        <f t="shared" ref="O472:Q472" si="1612">+X256</f>
        <v>0</v>
      </c>
      <c r="P472" s="215">
        <f t="shared" si="1612"/>
        <v>0</v>
      </c>
      <c r="Q472" s="215">
        <f t="shared" si="1612"/>
        <v>0</v>
      </c>
      <c r="R472" s="215">
        <f t="shared" ref="R472:T472" si="1613">+X328</f>
        <v>0</v>
      </c>
      <c r="S472" s="215">
        <f t="shared" si="1613"/>
        <v>0</v>
      </c>
      <c r="T472" s="215">
        <f t="shared" si="1613"/>
        <v>0</v>
      </c>
      <c r="U472" s="215">
        <f t="shared" ref="U472:W472" si="1614">+X400</f>
        <v>0</v>
      </c>
      <c r="V472" s="215">
        <f t="shared" si="1614"/>
        <v>0</v>
      </c>
      <c r="W472" s="215">
        <f t="shared" si="1614"/>
        <v>0</v>
      </c>
      <c r="X472" s="216">
        <f t="shared" si="1307"/>
        <v>0</v>
      </c>
      <c r="Y472" s="224">
        <f t="shared" si="1308"/>
        <v>0</v>
      </c>
      <c r="Z472" s="226">
        <f t="shared" si="1309"/>
        <v>0</v>
      </c>
      <c r="AA472" s="26"/>
      <c r="AC472" s="27"/>
      <c r="AD472" s="130">
        <v>2160</v>
      </c>
      <c r="AE472" s="223" t="s">
        <v>492</v>
      </c>
      <c r="AF472" s="223"/>
      <c r="AG472" s="245">
        <f t="shared" si="1310"/>
        <v>0</v>
      </c>
      <c r="AH472" s="245">
        <f t="shared" si="1311"/>
        <v>0</v>
      </c>
      <c r="AI472" s="245">
        <f t="shared" si="1312"/>
        <v>0</v>
      </c>
      <c r="AJ472" s="245">
        <f t="shared" si="1313"/>
        <v>0</v>
      </c>
      <c r="AK472" s="245">
        <f t="shared" si="1314"/>
        <v>0</v>
      </c>
      <c r="AL472" s="245">
        <f t="shared" si="1315"/>
        <v>0</v>
      </c>
      <c r="AM472" s="215">
        <f t="shared" si="1316"/>
        <v>0</v>
      </c>
      <c r="AN472" s="215">
        <f t="shared" si="1317"/>
        <v>0</v>
      </c>
      <c r="AO472" s="215">
        <f t="shared" si="1318"/>
        <v>0</v>
      </c>
      <c r="AP472" s="215">
        <f t="shared" si="1319"/>
        <v>0</v>
      </c>
      <c r="AQ472" s="215">
        <f t="shared" si="1320"/>
        <v>0</v>
      </c>
      <c r="AR472" s="215">
        <f t="shared" si="1321"/>
        <v>0</v>
      </c>
      <c r="AS472" s="215">
        <f t="shared" si="1322"/>
        <v>0</v>
      </c>
      <c r="AT472" s="215">
        <f t="shared" si="1323"/>
        <v>0</v>
      </c>
      <c r="AU472" s="215">
        <f t="shared" si="1324"/>
        <v>0</v>
      </c>
      <c r="AV472" s="215">
        <f t="shared" si="1325"/>
        <v>0</v>
      </c>
      <c r="AW472" s="215">
        <f t="shared" si="1326"/>
        <v>0</v>
      </c>
      <c r="AX472" s="215">
        <f t="shared" si="1327"/>
        <v>0</v>
      </c>
      <c r="AY472" s="216">
        <f t="shared" si="1328"/>
        <v>0</v>
      </c>
      <c r="AZ472" s="224">
        <f t="shared" si="1329"/>
        <v>0</v>
      </c>
      <c r="BA472" s="226">
        <f t="shared" si="1330"/>
        <v>0</v>
      </c>
      <c r="BB472" s="100"/>
      <c r="BD472" s="27"/>
      <c r="BE472" s="130">
        <v>5310</v>
      </c>
      <c r="BF472" s="223" t="s">
        <v>38</v>
      </c>
      <c r="BG472" s="223"/>
      <c r="BH472" s="245">
        <f t="shared" si="1362"/>
        <v>0</v>
      </c>
      <c r="BI472" s="245">
        <f t="shared" si="1363"/>
        <v>0</v>
      </c>
      <c r="BJ472" s="245">
        <f t="shared" si="1364"/>
        <v>0</v>
      </c>
      <c r="BK472" s="245">
        <f t="shared" si="1365"/>
        <v>0</v>
      </c>
      <c r="BL472" s="245">
        <f t="shared" si="1366"/>
        <v>0</v>
      </c>
      <c r="BM472" s="245">
        <f t="shared" si="1367"/>
        <v>0</v>
      </c>
      <c r="BN472" s="215">
        <f t="shared" si="1368"/>
        <v>0</v>
      </c>
      <c r="BO472" s="215">
        <f t="shared" si="1369"/>
        <v>0</v>
      </c>
      <c r="BP472" s="215">
        <f t="shared" si="1370"/>
        <v>0</v>
      </c>
      <c r="BQ472" s="215">
        <f t="shared" si="1371"/>
        <v>0</v>
      </c>
      <c r="BR472" s="215">
        <f t="shared" si="1372"/>
        <v>0</v>
      </c>
      <c r="BS472" s="215">
        <f t="shared" si="1373"/>
        <v>0</v>
      </c>
      <c r="BT472" s="215">
        <f t="shared" si="1374"/>
        <v>0</v>
      </c>
      <c r="BU472" s="215">
        <f t="shared" si="1375"/>
        <v>0</v>
      </c>
      <c r="BV472" s="215">
        <f t="shared" si="1376"/>
        <v>0</v>
      </c>
      <c r="BW472" s="215">
        <f t="shared" si="1377"/>
        <v>0</v>
      </c>
      <c r="BX472" s="215">
        <f t="shared" si="1378"/>
        <v>0</v>
      </c>
      <c r="BY472" s="215">
        <f t="shared" si="1379"/>
        <v>0</v>
      </c>
      <c r="BZ472" s="216">
        <f t="shared" si="1349"/>
        <v>0</v>
      </c>
      <c r="CA472" s="224">
        <f t="shared" si="1350"/>
        <v>0</v>
      </c>
      <c r="CB472" s="226">
        <f t="shared" si="1351"/>
        <v>0</v>
      </c>
      <c r="CC472" s="100"/>
      <c r="CE472" s="33"/>
      <c r="CF472" s="126"/>
      <c r="CG472" s="200"/>
      <c r="CH472" s="200"/>
      <c r="CI472" s="200"/>
      <c r="CJ472" s="200"/>
      <c r="CK472" s="200"/>
      <c r="CL472" s="143"/>
      <c r="CM472" s="195"/>
      <c r="CN472" s="200"/>
      <c r="CO472" s="66"/>
      <c r="CP472" s="66"/>
      <c r="CQ472" s="66"/>
      <c r="CR472" s="51"/>
      <c r="CS472" s="26"/>
      <c r="CT472" s="1"/>
      <c r="CU472" s="27"/>
      <c r="CV472" s="130"/>
      <c r="CW472" s="201"/>
      <c r="CX472" s="73"/>
      <c r="CY472" s="73"/>
      <c r="CZ472" s="73"/>
      <c r="DA472" s="73"/>
      <c r="DB472" s="143"/>
      <c r="DC472" s="314"/>
      <c r="DD472" s="314"/>
      <c r="DE472" s="52"/>
      <c r="DF472" s="52"/>
      <c r="DG472" s="52"/>
      <c r="DH472" s="42"/>
      <c r="DI472" s="77"/>
      <c r="DJ472" s="1"/>
      <c r="DK472" s="27"/>
      <c r="DL472" s="130"/>
      <c r="DM472" s="201"/>
      <c r="DN472" s="73"/>
      <c r="DO472" s="73"/>
      <c r="DP472" s="72"/>
      <c r="DQ472" s="73"/>
      <c r="DR472" s="72"/>
      <c r="DS472" s="143"/>
      <c r="DT472" s="314"/>
      <c r="DU472" s="314"/>
      <c r="DV472" s="54"/>
      <c r="DW472" s="54"/>
      <c r="DX472" s="54"/>
      <c r="DY472" s="54"/>
      <c r="DZ472" s="42"/>
      <c r="EA472" s="77"/>
      <c r="EB472" s="1"/>
      <c r="EC472" s="27"/>
      <c r="ED472" s="130" t="s">
        <v>85</v>
      </c>
      <c r="EE472" s="1"/>
      <c r="EF472" s="4" t="s">
        <v>34</v>
      </c>
      <c r="EG472" s="54">
        <f t="shared" si="1546"/>
        <v>0</v>
      </c>
      <c r="EH472" s="54">
        <f t="shared" si="1546"/>
        <v>0</v>
      </c>
      <c r="EI472" s="160"/>
      <c r="EJ472" s="200"/>
      <c r="EK472" s="8"/>
      <c r="EL472" s="7"/>
      <c r="EM472" s="7"/>
      <c r="EN472" s="42"/>
      <c r="EO472" s="26"/>
      <c r="EP472" s="1"/>
      <c r="EQ472" s="27"/>
      <c r="ER472" s="130" t="s">
        <v>85</v>
      </c>
      <c r="ES472" s="1"/>
      <c r="ET472" s="4" t="s">
        <v>34</v>
      </c>
      <c r="EU472" s="54">
        <f t="shared" si="1519"/>
        <v>0</v>
      </c>
      <c r="EV472" s="54">
        <f t="shared" si="1520"/>
        <v>0</v>
      </c>
      <c r="EW472" s="160"/>
      <c r="EX472" s="200"/>
      <c r="EY472" s="8"/>
      <c r="EZ472" s="7"/>
      <c r="FA472" s="7"/>
      <c r="FB472" s="42"/>
      <c r="FC472" s="26"/>
      <c r="FD472" s="26"/>
      <c r="FE472" s="1"/>
      <c r="FF472" s="27"/>
      <c r="FG472" s="166"/>
      <c r="FH472" s="324" t="s">
        <v>260</v>
      </c>
      <c r="FI472" s="324"/>
      <c r="FJ472" s="74">
        <f>FJ459+FJ461+FJ466</f>
        <v>43709422.280000001</v>
      </c>
      <c r="FK472" s="74">
        <f>FK459+FK461+FK466</f>
        <v>15397234.58</v>
      </c>
      <c r="FL472" s="74">
        <f>FL459+FL461+FL466</f>
        <v>9010062.5300000012</v>
      </c>
      <c r="FM472" s="74">
        <f>FM459+FM461+FM466</f>
        <v>0</v>
      </c>
      <c r="FN472" s="74">
        <f>SUM(FJ472:FM472)</f>
        <v>68116719.390000001</v>
      </c>
      <c r="FO472" s="75"/>
      <c r="FP472" s="26"/>
      <c r="FQ472" s="1"/>
      <c r="FR472" s="1"/>
    </row>
    <row r="473" spans="2:174" ht="13.9" customHeight="1" x14ac:dyDescent="0.2">
      <c r="B473" s="33"/>
      <c r="C473" s="126">
        <v>5230</v>
      </c>
      <c r="D473" s="234" t="s">
        <v>447</v>
      </c>
      <c r="E473" s="234"/>
      <c r="F473" s="215">
        <f t="shared" ref="F473:H473" si="1615">+X41</f>
        <v>0</v>
      </c>
      <c r="G473" s="215">
        <f t="shared" si="1615"/>
        <v>0</v>
      </c>
      <c r="H473" s="215">
        <f t="shared" si="1615"/>
        <v>0</v>
      </c>
      <c r="I473" s="215">
        <f t="shared" ref="I473:K473" si="1616">+X113</f>
        <v>0</v>
      </c>
      <c r="J473" s="215">
        <f t="shared" si="1616"/>
        <v>0</v>
      </c>
      <c r="K473" s="215">
        <f t="shared" si="1616"/>
        <v>0</v>
      </c>
      <c r="L473" s="215">
        <f t="shared" ref="L473:N473" si="1617">+X185</f>
        <v>0</v>
      </c>
      <c r="M473" s="215">
        <f t="shared" si="1617"/>
        <v>0</v>
      </c>
      <c r="N473" s="215">
        <f t="shared" si="1617"/>
        <v>0</v>
      </c>
      <c r="O473" s="215">
        <f t="shared" ref="O473:Q473" si="1618">+X257</f>
        <v>0</v>
      </c>
      <c r="P473" s="215">
        <f t="shared" si="1618"/>
        <v>0</v>
      </c>
      <c r="Q473" s="215">
        <f t="shared" si="1618"/>
        <v>0</v>
      </c>
      <c r="R473" s="215">
        <f t="shared" ref="R473:T473" si="1619">+X329</f>
        <v>0</v>
      </c>
      <c r="S473" s="215">
        <f t="shared" si="1619"/>
        <v>0</v>
      </c>
      <c r="T473" s="215">
        <f t="shared" si="1619"/>
        <v>0</v>
      </c>
      <c r="U473" s="215">
        <f t="shared" ref="U473:W473" si="1620">+X401</f>
        <v>0</v>
      </c>
      <c r="V473" s="215">
        <f t="shared" si="1620"/>
        <v>0</v>
      </c>
      <c r="W473" s="215">
        <f t="shared" si="1620"/>
        <v>0</v>
      </c>
      <c r="X473" s="216">
        <f t="shared" si="1307"/>
        <v>0</v>
      </c>
      <c r="Y473" s="224">
        <f t="shared" si="1308"/>
        <v>0</v>
      </c>
      <c r="Z473" s="226">
        <f t="shared" si="1309"/>
        <v>0</v>
      </c>
      <c r="AA473" s="26"/>
      <c r="AC473" s="27"/>
      <c r="AD473" s="130">
        <v>2170</v>
      </c>
      <c r="AE473" s="223" t="s">
        <v>493</v>
      </c>
      <c r="AF473" s="223"/>
      <c r="AG473" s="215">
        <f t="shared" si="1310"/>
        <v>0</v>
      </c>
      <c r="AH473" s="215">
        <f t="shared" si="1311"/>
        <v>0</v>
      </c>
      <c r="AI473" s="215">
        <f t="shared" si="1312"/>
        <v>0</v>
      </c>
      <c r="AJ473" s="215">
        <f t="shared" si="1313"/>
        <v>0</v>
      </c>
      <c r="AK473" s="215">
        <f t="shared" si="1314"/>
        <v>0</v>
      </c>
      <c r="AL473" s="215">
        <f t="shared" si="1315"/>
        <v>0</v>
      </c>
      <c r="AM473" s="215">
        <f t="shared" si="1316"/>
        <v>0</v>
      </c>
      <c r="AN473" s="215">
        <f t="shared" si="1317"/>
        <v>0</v>
      </c>
      <c r="AO473" s="215">
        <f t="shared" si="1318"/>
        <v>0</v>
      </c>
      <c r="AP473" s="215">
        <f t="shared" si="1319"/>
        <v>0</v>
      </c>
      <c r="AQ473" s="215">
        <f t="shared" si="1320"/>
        <v>0</v>
      </c>
      <c r="AR473" s="215">
        <f t="shared" si="1321"/>
        <v>0</v>
      </c>
      <c r="AS473" s="215">
        <f t="shared" si="1322"/>
        <v>0</v>
      </c>
      <c r="AT473" s="215">
        <f t="shared" si="1323"/>
        <v>0</v>
      </c>
      <c r="AU473" s="215">
        <f t="shared" si="1324"/>
        <v>0</v>
      </c>
      <c r="AV473" s="215">
        <f t="shared" si="1325"/>
        <v>0</v>
      </c>
      <c r="AW473" s="215">
        <f t="shared" si="1326"/>
        <v>0</v>
      </c>
      <c r="AX473" s="215">
        <f t="shared" si="1327"/>
        <v>0</v>
      </c>
      <c r="AY473" s="216">
        <f t="shared" si="1328"/>
        <v>0</v>
      </c>
      <c r="AZ473" s="224">
        <f t="shared" si="1329"/>
        <v>0</v>
      </c>
      <c r="BA473" s="226">
        <f t="shared" si="1330"/>
        <v>0</v>
      </c>
      <c r="BB473" s="100"/>
      <c r="BD473" s="27"/>
      <c r="BE473" s="130">
        <v>5320</v>
      </c>
      <c r="BF473" s="223" t="s">
        <v>0</v>
      </c>
      <c r="BG473" s="223"/>
      <c r="BH473" s="215">
        <f t="shared" si="1362"/>
        <v>0</v>
      </c>
      <c r="BI473" s="215">
        <f t="shared" si="1363"/>
        <v>0</v>
      </c>
      <c r="BJ473" s="215">
        <f t="shared" si="1364"/>
        <v>0</v>
      </c>
      <c r="BK473" s="215">
        <f t="shared" si="1365"/>
        <v>0</v>
      </c>
      <c r="BL473" s="215">
        <f t="shared" si="1366"/>
        <v>0</v>
      </c>
      <c r="BM473" s="215">
        <f t="shared" si="1367"/>
        <v>0</v>
      </c>
      <c r="BN473" s="215">
        <f t="shared" si="1368"/>
        <v>0</v>
      </c>
      <c r="BO473" s="215">
        <f t="shared" si="1369"/>
        <v>0</v>
      </c>
      <c r="BP473" s="215">
        <f t="shared" si="1370"/>
        <v>0</v>
      </c>
      <c r="BQ473" s="215">
        <f t="shared" si="1371"/>
        <v>0</v>
      </c>
      <c r="BR473" s="215">
        <f t="shared" si="1372"/>
        <v>0</v>
      </c>
      <c r="BS473" s="215">
        <f t="shared" si="1373"/>
        <v>0</v>
      </c>
      <c r="BT473" s="215">
        <f t="shared" si="1374"/>
        <v>0</v>
      </c>
      <c r="BU473" s="215">
        <f t="shared" si="1375"/>
        <v>0</v>
      </c>
      <c r="BV473" s="215">
        <f t="shared" si="1376"/>
        <v>0</v>
      </c>
      <c r="BW473" s="215">
        <f t="shared" si="1377"/>
        <v>0</v>
      </c>
      <c r="BX473" s="215">
        <f t="shared" si="1378"/>
        <v>0</v>
      </c>
      <c r="BY473" s="215">
        <f t="shared" si="1379"/>
        <v>0</v>
      </c>
      <c r="BZ473" s="216">
        <f t="shared" si="1349"/>
        <v>0</v>
      </c>
      <c r="CA473" s="224">
        <f t="shared" si="1350"/>
        <v>0</v>
      </c>
      <c r="CB473" s="226">
        <f t="shared" si="1351"/>
        <v>0</v>
      </c>
      <c r="CC473" s="100"/>
      <c r="CE473" s="33"/>
      <c r="CF473" s="126"/>
      <c r="CG473" s="200"/>
      <c r="CH473" s="200"/>
      <c r="CI473" s="200"/>
      <c r="CJ473" s="200"/>
      <c r="CK473" s="200"/>
      <c r="CL473" s="143"/>
      <c r="CM473" s="322" t="s">
        <v>49</v>
      </c>
      <c r="CN473" s="322"/>
      <c r="CO473" s="50">
        <f>SUM(CO474:CO479)</f>
        <v>640239.36999999988</v>
      </c>
      <c r="CP473" s="50">
        <f t="shared" ref="CP473" si="1621">SUM(CP474:CP479)</f>
        <v>953545.94000000006</v>
      </c>
      <c r="CQ473" s="50">
        <f t="shared" ref="CQ473" si="1622">SUM(CQ474:CQ479)</f>
        <v>43493.77</v>
      </c>
      <c r="CR473" s="51"/>
      <c r="CS473" s="26"/>
      <c r="CT473" s="1"/>
      <c r="CU473" s="27"/>
      <c r="CV473" s="130"/>
      <c r="CW473" s="201"/>
      <c r="CX473" s="73"/>
      <c r="CY473" s="73"/>
      <c r="CZ473" s="73"/>
      <c r="DA473" s="73"/>
      <c r="DB473" s="143"/>
      <c r="DC473" s="308" t="s">
        <v>147</v>
      </c>
      <c r="DD473" s="308"/>
      <c r="DE473" s="48">
        <f>SUM(DE474:DE478)</f>
        <v>24407297.109999999</v>
      </c>
      <c r="DF473" s="48">
        <f t="shared" ref="DF473" si="1623">SUM(DF474:DF478)</f>
        <v>15397234.58</v>
      </c>
      <c r="DG473" s="48">
        <f t="shared" ref="DG473" si="1624">SUM(DG474:DG478)</f>
        <v>12689626.969999999</v>
      </c>
      <c r="DH473" s="42"/>
      <c r="DI473" s="77"/>
      <c r="DJ473" s="1"/>
      <c r="DK473" s="27"/>
      <c r="DL473" s="130"/>
      <c r="DM473" s="201"/>
      <c r="DN473" s="73"/>
      <c r="DO473" s="73"/>
      <c r="DP473" s="72"/>
      <c r="DQ473" s="73"/>
      <c r="DR473" s="72"/>
      <c r="DS473" s="143"/>
      <c r="DT473" s="308" t="s">
        <v>147</v>
      </c>
      <c r="DU473" s="308"/>
      <c r="DV473" s="49">
        <f t="shared" ref="DV473:DV478" si="1625">IF((DE473-DF473)&gt;0,+DE473-DF473,0)</f>
        <v>9010062.5299999993</v>
      </c>
      <c r="DW473" s="49">
        <f t="shared" ref="DW473:DW478" si="1626">IF((DE473-DF473)&gt;0,0,-DE473+DF473)</f>
        <v>0</v>
      </c>
      <c r="DX473" s="49">
        <f t="shared" ref="DX473:DX478" si="1627">IF((DF473-DG473)&gt;0,+DF473-DG473,0)</f>
        <v>2707607.6100000013</v>
      </c>
      <c r="DY473" s="49">
        <f t="shared" ref="DY473:DY478" si="1628">IF((DF473-DG473)&gt;0,0,-DF473+DG473)</f>
        <v>0</v>
      </c>
      <c r="DZ473" s="42"/>
      <c r="EA473" s="77"/>
      <c r="EB473" s="1"/>
      <c r="EC473" s="27"/>
      <c r="ED473" s="130" t="s">
        <v>86</v>
      </c>
      <c r="EE473" s="1"/>
      <c r="EF473" s="4" t="s">
        <v>219</v>
      </c>
      <c r="EG473" s="54">
        <f>+CO462</f>
        <v>0</v>
      </c>
      <c r="EH473" s="54">
        <f t="shared" ref="EH473:EH475" si="1629">+CP462</f>
        <v>0</v>
      </c>
      <c r="EI473" s="160"/>
      <c r="EJ473" s="312" t="s">
        <v>238</v>
      </c>
      <c r="EK473" s="312"/>
      <c r="EL473" s="50">
        <f>EL461-EL467</f>
        <v>-1347643.6000000015</v>
      </c>
      <c r="EM473" s="50">
        <f t="shared" ref="EM473" si="1630">EM461-EM467</f>
        <v>-1639962.0499999984</v>
      </c>
      <c r="EN473" s="42"/>
      <c r="EO473" s="26"/>
      <c r="EP473" s="1"/>
      <c r="EQ473" s="27"/>
      <c r="ER473" s="130" t="s">
        <v>86</v>
      </c>
      <c r="ES473" s="1"/>
      <c r="ET473" s="4" t="s">
        <v>219</v>
      </c>
      <c r="EU473" s="54">
        <f t="shared" si="1519"/>
        <v>0</v>
      </c>
      <c r="EV473" s="54">
        <f t="shared" si="1520"/>
        <v>0</v>
      </c>
      <c r="EW473" s="160"/>
      <c r="EX473" s="312" t="s">
        <v>238</v>
      </c>
      <c r="EY473" s="312"/>
      <c r="EZ473" s="50">
        <f>EZ461-EZ467</f>
        <v>0</v>
      </c>
      <c r="FA473" s="50">
        <f t="shared" ref="FA473" si="1631">FA461-FA467</f>
        <v>0</v>
      </c>
      <c r="FB473" s="42"/>
      <c r="FC473" s="26"/>
      <c r="FD473" s="26"/>
      <c r="FE473" s="1"/>
      <c r="FF473" s="27"/>
      <c r="FG473" s="120"/>
      <c r="FH473" s="76"/>
      <c r="FI473" s="76"/>
      <c r="FJ473" s="76"/>
      <c r="FK473" s="76"/>
      <c r="FL473" s="76"/>
      <c r="FM473" s="76"/>
      <c r="FN473" s="76"/>
      <c r="FO473" s="195"/>
      <c r="FP473" s="26"/>
      <c r="FQ473" s="1"/>
      <c r="FR473" s="1"/>
    </row>
    <row r="474" spans="2:174" ht="13.9" customHeight="1" thickBot="1" x14ac:dyDescent="0.25">
      <c r="B474" s="33"/>
      <c r="C474" s="126">
        <v>5240</v>
      </c>
      <c r="D474" s="234" t="s">
        <v>448</v>
      </c>
      <c r="E474" s="234"/>
      <c r="F474" s="215">
        <f t="shared" ref="F474:H474" si="1632">+X42</f>
        <v>538785.56000000006</v>
      </c>
      <c r="G474" s="215">
        <f t="shared" si="1632"/>
        <v>1743893.83</v>
      </c>
      <c r="H474" s="215">
        <f t="shared" si="1632"/>
        <v>1937680.7699999998</v>
      </c>
      <c r="I474" s="215">
        <f t="shared" ref="I474:K474" si="1633">+X114</f>
        <v>0</v>
      </c>
      <c r="J474" s="215">
        <f t="shared" si="1633"/>
        <v>0</v>
      </c>
      <c r="K474" s="215">
        <f t="shared" si="1633"/>
        <v>0</v>
      </c>
      <c r="L474" s="215">
        <f t="shared" ref="L474:N474" si="1634">+X186</f>
        <v>0</v>
      </c>
      <c r="M474" s="215">
        <f t="shared" si="1634"/>
        <v>0</v>
      </c>
      <c r="N474" s="215">
        <f t="shared" si="1634"/>
        <v>0</v>
      </c>
      <c r="O474" s="215">
        <f t="shared" ref="O474:Q474" si="1635">+X258</f>
        <v>0</v>
      </c>
      <c r="P474" s="215">
        <f t="shared" si="1635"/>
        <v>0</v>
      </c>
      <c r="Q474" s="215">
        <f t="shared" si="1635"/>
        <v>0</v>
      </c>
      <c r="R474" s="215">
        <f t="shared" ref="R474:T474" si="1636">+X330</f>
        <v>0</v>
      </c>
      <c r="S474" s="215">
        <f t="shared" si="1636"/>
        <v>0</v>
      </c>
      <c r="T474" s="215">
        <f t="shared" si="1636"/>
        <v>0</v>
      </c>
      <c r="U474" s="215">
        <f t="shared" ref="U474:W474" si="1637">+X402</f>
        <v>0</v>
      </c>
      <c r="V474" s="215">
        <f t="shared" si="1637"/>
        <v>0</v>
      </c>
      <c r="W474" s="215">
        <f t="shared" si="1637"/>
        <v>0</v>
      </c>
      <c r="X474" s="216">
        <f t="shared" si="1307"/>
        <v>538785.56000000006</v>
      </c>
      <c r="Y474" s="224">
        <f t="shared" si="1308"/>
        <v>1743893.83</v>
      </c>
      <c r="Z474" s="226">
        <f t="shared" si="1309"/>
        <v>1937680.7699999998</v>
      </c>
      <c r="AA474" s="26"/>
      <c r="AC474" s="27"/>
      <c r="AD474" s="130">
        <v>2190</v>
      </c>
      <c r="AE474" s="223" t="s">
        <v>494</v>
      </c>
      <c r="AF474" s="223"/>
      <c r="AG474" s="215">
        <f t="shared" si="1310"/>
        <v>0</v>
      </c>
      <c r="AH474" s="215">
        <f t="shared" si="1311"/>
        <v>0</v>
      </c>
      <c r="AI474" s="215">
        <f t="shared" si="1312"/>
        <v>0</v>
      </c>
      <c r="AJ474" s="215">
        <f t="shared" si="1313"/>
        <v>0</v>
      </c>
      <c r="AK474" s="215">
        <f t="shared" si="1314"/>
        <v>0</v>
      </c>
      <c r="AL474" s="215">
        <f t="shared" si="1315"/>
        <v>0</v>
      </c>
      <c r="AM474" s="215">
        <f t="shared" si="1316"/>
        <v>0</v>
      </c>
      <c r="AN474" s="215">
        <f t="shared" si="1317"/>
        <v>0</v>
      </c>
      <c r="AO474" s="215">
        <f t="shared" si="1318"/>
        <v>0</v>
      </c>
      <c r="AP474" s="215">
        <f t="shared" si="1319"/>
        <v>0</v>
      </c>
      <c r="AQ474" s="215">
        <f t="shared" si="1320"/>
        <v>0</v>
      </c>
      <c r="AR474" s="215">
        <f t="shared" si="1321"/>
        <v>0</v>
      </c>
      <c r="AS474" s="215">
        <f t="shared" si="1322"/>
        <v>0</v>
      </c>
      <c r="AT474" s="215">
        <f t="shared" si="1323"/>
        <v>0</v>
      </c>
      <c r="AU474" s="215">
        <f t="shared" si="1324"/>
        <v>0</v>
      </c>
      <c r="AV474" s="215">
        <f t="shared" si="1325"/>
        <v>0</v>
      </c>
      <c r="AW474" s="215">
        <f t="shared" si="1326"/>
        <v>0</v>
      </c>
      <c r="AX474" s="215">
        <f t="shared" si="1327"/>
        <v>0</v>
      </c>
      <c r="AY474" s="216">
        <f t="shared" si="1328"/>
        <v>0</v>
      </c>
      <c r="AZ474" s="224">
        <f t="shared" si="1329"/>
        <v>0</v>
      </c>
      <c r="BA474" s="226">
        <f t="shared" si="1330"/>
        <v>0</v>
      </c>
      <c r="BB474" s="100"/>
      <c r="BD474" s="27"/>
      <c r="BE474" s="130">
        <v>5330</v>
      </c>
      <c r="BF474" s="223" t="s">
        <v>41</v>
      </c>
      <c r="BG474" s="223"/>
      <c r="BH474" s="215">
        <f t="shared" si="1362"/>
        <v>0</v>
      </c>
      <c r="BI474" s="215">
        <f t="shared" si="1363"/>
        <v>0</v>
      </c>
      <c r="BJ474" s="215">
        <f t="shared" si="1364"/>
        <v>0</v>
      </c>
      <c r="BK474" s="215">
        <f t="shared" si="1365"/>
        <v>0</v>
      </c>
      <c r="BL474" s="215">
        <f t="shared" si="1366"/>
        <v>0</v>
      </c>
      <c r="BM474" s="215">
        <f t="shared" si="1367"/>
        <v>0</v>
      </c>
      <c r="BN474" s="215">
        <f t="shared" si="1368"/>
        <v>0</v>
      </c>
      <c r="BO474" s="215">
        <f t="shared" si="1369"/>
        <v>0</v>
      </c>
      <c r="BP474" s="215">
        <f t="shared" si="1370"/>
        <v>0</v>
      </c>
      <c r="BQ474" s="215">
        <f t="shared" si="1371"/>
        <v>0</v>
      </c>
      <c r="BR474" s="215">
        <f t="shared" si="1372"/>
        <v>0</v>
      </c>
      <c r="BS474" s="215">
        <f t="shared" si="1373"/>
        <v>0</v>
      </c>
      <c r="BT474" s="215">
        <f t="shared" si="1374"/>
        <v>0</v>
      </c>
      <c r="BU474" s="215">
        <f t="shared" si="1375"/>
        <v>0</v>
      </c>
      <c r="BV474" s="215">
        <f t="shared" si="1376"/>
        <v>0</v>
      </c>
      <c r="BW474" s="215">
        <f t="shared" si="1377"/>
        <v>0</v>
      </c>
      <c r="BX474" s="215">
        <f t="shared" si="1378"/>
        <v>0</v>
      </c>
      <c r="BY474" s="215">
        <f t="shared" si="1379"/>
        <v>0</v>
      </c>
      <c r="BZ474" s="216">
        <f t="shared" si="1349"/>
        <v>0</v>
      </c>
      <c r="CA474" s="224">
        <f t="shared" si="1350"/>
        <v>0</v>
      </c>
      <c r="CB474" s="226">
        <f t="shared" si="1351"/>
        <v>0</v>
      </c>
      <c r="CC474" s="100"/>
      <c r="CE474" s="33"/>
      <c r="CF474" s="126"/>
      <c r="CG474" s="200"/>
      <c r="CH474" s="200"/>
      <c r="CI474" s="200"/>
      <c r="CJ474" s="200"/>
      <c r="CK474" s="200"/>
      <c r="CL474" s="143" t="s">
        <v>94</v>
      </c>
      <c r="CM474" s="321" t="s">
        <v>50</v>
      </c>
      <c r="CN474" s="321"/>
      <c r="CO474" s="54">
        <f t="shared" ref="CO474:CQ479" si="1638">+X491</f>
        <v>640239.36999999988</v>
      </c>
      <c r="CP474" s="54">
        <f t="shared" si="1638"/>
        <v>953545.94000000006</v>
      </c>
      <c r="CQ474" s="54">
        <f t="shared" si="1638"/>
        <v>43493.77</v>
      </c>
      <c r="CR474" s="51"/>
      <c r="CS474" s="26"/>
      <c r="CT474" s="1"/>
      <c r="CU474" s="27"/>
      <c r="CV474" s="130"/>
      <c r="CW474" s="201"/>
      <c r="CX474" s="73"/>
      <c r="CY474" s="73"/>
      <c r="CZ474" s="73"/>
      <c r="DA474" s="73"/>
      <c r="DB474" s="143" t="s">
        <v>191</v>
      </c>
      <c r="DC474" s="319" t="s">
        <v>148</v>
      </c>
      <c r="DD474" s="319"/>
      <c r="DE474" s="54">
        <f t="shared" ref="DE474:DG478" si="1639">+AY488</f>
        <v>9003660.6500000004</v>
      </c>
      <c r="DF474" s="54">
        <f t="shared" si="1639"/>
        <v>2695329.8900000006</v>
      </c>
      <c r="DG474" s="54">
        <f t="shared" si="1639"/>
        <v>502147.22999999765</v>
      </c>
      <c r="DH474" s="42"/>
      <c r="DI474" s="77"/>
      <c r="DJ474" s="1"/>
      <c r="DK474" s="27"/>
      <c r="DL474" s="130"/>
      <c r="DM474" s="201"/>
      <c r="DN474" s="73"/>
      <c r="DO474" s="73"/>
      <c r="DP474" s="72"/>
      <c r="DQ474" s="73"/>
      <c r="DR474" s="72"/>
      <c r="DS474" s="143" t="s">
        <v>191</v>
      </c>
      <c r="DT474" s="319" t="s">
        <v>148</v>
      </c>
      <c r="DU474" s="319"/>
      <c r="DV474" s="54">
        <f t="shared" si="1625"/>
        <v>6308330.7599999998</v>
      </c>
      <c r="DW474" s="54">
        <f t="shared" si="1626"/>
        <v>0</v>
      </c>
      <c r="DX474" s="54">
        <f t="shared" si="1627"/>
        <v>2193182.6600000029</v>
      </c>
      <c r="DY474" s="54">
        <f t="shared" si="1628"/>
        <v>0</v>
      </c>
      <c r="DZ474" s="42"/>
      <c r="EA474" s="77"/>
      <c r="EB474" s="1"/>
      <c r="EC474" s="27"/>
      <c r="ED474" s="130" t="s">
        <v>87</v>
      </c>
      <c r="EE474" s="1"/>
      <c r="EF474" s="4" t="s">
        <v>220</v>
      </c>
      <c r="EG474" s="54">
        <f>+CO463</f>
        <v>0</v>
      </c>
      <c r="EH474" s="54">
        <f t="shared" si="1629"/>
        <v>0</v>
      </c>
      <c r="EI474" s="160"/>
      <c r="EJ474" s="200"/>
      <c r="EK474" s="8"/>
      <c r="EL474" s="7"/>
      <c r="EM474" s="7"/>
      <c r="EN474" s="42"/>
      <c r="EO474" s="26"/>
      <c r="EP474" s="1"/>
      <c r="EQ474" s="27"/>
      <c r="ER474" s="130" t="s">
        <v>87</v>
      </c>
      <c r="ES474" s="1"/>
      <c r="ET474" s="4" t="s">
        <v>220</v>
      </c>
      <c r="EU474" s="54">
        <f t="shared" si="1519"/>
        <v>0</v>
      </c>
      <c r="EV474" s="54">
        <f t="shared" si="1520"/>
        <v>0</v>
      </c>
      <c r="EW474" s="160"/>
      <c r="EX474" s="200"/>
      <c r="EY474" s="8"/>
      <c r="EZ474" s="7"/>
      <c r="FA474" s="7"/>
      <c r="FB474" s="42"/>
      <c r="FC474" s="26"/>
      <c r="FD474" s="26"/>
      <c r="FE474" s="1"/>
      <c r="FF474" s="63"/>
      <c r="FG474" s="129"/>
      <c r="FH474" s="17"/>
      <c r="FI474" s="17"/>
      <c r="FJ474" s="17"/>
      <c r="FK474" s="17"/>
      <c r="FL474" s="17"/>
      <c r="FM474" s="17"/>
      <c r="FN474" s="17"/>
      <c r="FO474" s="80"/>
      <c r="FP474" s="81"/>
      <c r="FQ474" s="1"/>
      <c r="FR474" s="1"/>
    </row>
    <row r="475" spans="2:174" ht="13.9" customHeight="1" x14ac:dyDescent="0.2">
      <c r="B475" s="33"/>
      <c r="C475" s="126">
        <v>5250</v>
      </c>
      <c r="D475" s="234" t="s">
        <v>449</v>
      </c>
      <c r="E475" s="234"/>
      <c r="F475" s="224">
        <f t="shared" ref="F475:H475" si="1640">+X43</f>
        <v>0</v>
      </c>
      <c r="G475" s="224">
        <f t="shared" si="1640"/>
        <v>0</v>
      </c>
      <c r="H475" s="224">
        <f t="shared" si="1640"/>
        <v>0</v>
      </c>
      <c r="I475" s="219">
        <f t="shared" ref="I475:K475" si="1641">+X115</f>
        <v>0</v>
      </c>
      <c r="J475" s="219">
        <f t="shared" si="1641"/>
        <v>0</v>
      </c>
      <c r="K475" s="219">
        <f t="shared" si="1641"/>
        <v>0</v>
      </c>
      <c r="L475" s="219">
        <f t="shared" ref="L475:N475" si="1642">+X187</f>
        <v>0</v>
      </c>
      <c r="M475" s="219">
        <f t="shared" si="1642"/>
        <v>0</v>
      </c>
      <c r="N475" s="219">
        <f t="shared" si="1642"/>
        <v>0</v>
      </c>
      <c r="O475" s="219">
        <f t="shared" ref="O475:Q475" si="1643">+X259</f>
        <v>0</v>
      </c>
      <c r="P475" s="219">
        <f t="shared" si="1643"/>
        <v>0</v>
      </c>
      <c r="Q475" s="219">
        <f t="shared" si="1643"/>
        <v>0</v>
      </c>
      <c r="R475" s="219">
        <f t="shared" ref="R475:T475" si="1644">+X331</f>
        <v>0</v>
      </c>
      <c r="S475" s="219">
        <f t="shared" si="1644"/>
        <v>0</v>
      </c>
      <c r="T475" s="219">
        <f t="shared" si="1644"/>
        <v>0</v>
      </c>
      <c r="U475" s="219">
        <f t="shared" ref="U475:W475" si="1645">+X403</f>
        <v>0</v>
      </c>
      <c r="V475" s="219">
        <f t="shared" si="1645"/>
        <v>0</v>
      </c>
      <c r="W475" s="219">
        <f t="shared" si="1645"/>
        <v>0</v>
      </c>
      <c r="X475" s="216">
        <f t="shared" si="1307"/>
        <v>0</v>
      </c>
      <c r="Y475" s="224">
        <f t="shared" si="1308"/>
        <v>0</v>
      </c>
      <c r="Z475" s="226">
        <f t="shared" si="1309"/>
        <v>0</v>
      </c>
      <c r="AA475" s="26"/>
      <c r="AC475" s="27"/>
      <c r="AD475" s="131">
        <v>2200</v>
      </c>
      <c r="AE475" s="232" t="s">
        <v>495</v>
      </c>
      <c r="AF475" s="232"/>
      <c r="AG475" s="220">
        <f t="shared" si="1310"/>
        <v>0</v>
      </c>
      <c r="AH475" s="220">
        <f t="shared" si="1311"/>
        <v>0</v>
      </c>
      <c r="AI475" s="220">
        <f t="shared" si="1312"/>
        <v>0</v>
      </c>
      <c r="AJ475" s="220">
        <f t="shared" si="1313"/>
        <v>0</v>
      </c>
      <c r="AK475" s="220">
        <f t="shared" si="1314"/>
        <v>0</v>
      </c>
      <c r="AL475" s="220">
        <f t="shared" si="1315"/>
        <v>0</v>
      </c>
      <c r="AM475" s="210">
        <f t="shared" si="1316"/>
        <v>0</v>
      </c>
      <c r="AN475" s="210">
        <f t="shared" si="1317"/>
        <v>0</v>
      </c>
      <c r="AO475" s="210">
        <f t="shared" si="1318"/>
        <v>0</v>
      </c>
      <c r="AP475" s="210">
        <f t="shared" si="1319"/>
        <v>0</v>
      </c>
      <c r="AQ475" s="210">
        <f t="shared" si="1320"/>
        <v>0</v>
      </c>
      <c r="AR475" s="210">
        <f t="shared" si="1321"/>
        <v>0</v>
      </c>
      <c r="AS475" s="210">
        <f t="shared" si="1322"/>
        <v>0</v>
      </c>
      <c r="AT475" s="210">
        <f t="shared" si="1323"/>
        <v>0</v>
      </c>
      <c r="AU475" s="210">
        <f t="shared" si="1324"/>
        <v>0</v>
      </c>
      <c r="AV475" s="210">
        <f t="shared" si="1325"/>
        <v>0</v>
      </c>
      <c r="AW475" s="210">
        <f t="shared" si="1326"/>
        <v>0</v>
      </c>
      <c r="AX475" s="210">
        <f t="shared" si="1327"/>
        <v>0</v>
      </c>
      <c r="AY475" s="221">
        <f t="shared" si="1328"/>
        <v>0</v>
      </c>
      <c r="AZ475" s="210">
        <f t="shared" si="1329"/>
        <v>0</v>
      </c>
      <c r="BA475" s="212">
        <f t="shared" si="1330"/>
        <v>0</v>
      </c>
      <c r="BB475" s="100"/>
      <c r="BD475" s="27"/>
      <c r="BE475" s="130">
        <v>4500</v>
      </c>
      <c r="BF475" s="223" t="s">
        <v>518</v>
      </c>
      <c r="BG475" s="223"/>
      <c r="BH475" s="215">
        <f t="shared" si="1362"/>
        <v>0</v>
      </c>
      <c r="BI475" s="215">
        <f t="shared" si="1363"/>
        <v>0</v>
      </c>
      <c r="BJ475" s="215">
        <f t="shared" si="1364"/>
        <v>0</v>
      </c>
      <c r="BK475" s="215">
        <f t="shared" si="1365"/>
        <v>0</v>
      </c>
      <c r="BL475" s="215">
        <f t="shared" si="1366"/>
        <v>0</v>
      </c>
      <c r="BM475" s="215">
        <f t="shared" si="1367"/>
        <v>0</v>
      </c>
      <c r="BN475" s="224">
        <f t="shared" si="1368"/>
        <v>0</v>
      </c>
      <c r="BO475" s="224">
        <f t="shared" si="1369"/>
        <v>0</v>
      </c>
      <c r="BP475" s="224">
        <f t="shared" si="1370"/>
        <v>0</v>
      </c>
      <c r="BQ475" s="224">
        <f t="shared" si="1371"/>
        <v>0</v>
      </c>
      <c r="BR475" s="224">
        <f t="shared" si="1372"/>
        <v>0</v>
      </c>
      <c r="BS475" s="224">
        <f t="shared" si="1373"/>
        <v>0</v>
      </c>
      <c r="BT475" s="224">
        <f t="shared" si="1374"/>
        <v>0</v>
      </c>
      <c r="BU475" s="224">
        <f t="shared" si="1375"/>
        <v>0</v>
      </c>
      <c r="BV475" s="224">
        <f t="shared" si="1376"/>
        <v>0</v>
      </c>
      <c r="BW475" s="224">
        <f t="shared" si="1377"/>
        <v>0</v>
      </c>
      <c r="BX475" s="224">
        <f t="shared" si="1378"/>
        <v>0</v>
      </c>
      <c r="BY475" s="224">
        <f t="shared" si="1379"/>
        <v>0</v>
      </c>
      <c r="BZ475" s="216">
        <f t="shared" si="1349"/>
        <v>0</v>
      </c>
      <c r="CA475" s="224">
        <f t="shared" si="1350"/>
        <v>0</v>
      </c>
      <c r="CB475" s="226">
        <f t="shared" si="1351"/>
        <v>0</v>
      </c>
      <c r="CC475" s="100"/>
      <c r="CE475" s="33"/>
      <c r="CF475" s="126"/>
      <c r="CG475" s="200"/>
      <c r="CH475" s="200"/>
      <c r="CI475" s="200"/>
      <c r="CJ475" s="200"/>
      <c r="CK475" s="200"/>
      <c r="CL475" s="143" t="s">
        <v>95</v>
      </c>
      <c r="CM475" s="319" t="s">
        <v>51</v>
      </c>
      <c r="CN475" s="319"/>
      <c r="CO475" s="54">
        <f t="shared" si="1638"/>
        <v>0</v>
      </c>
      <c r="CP475" s="54">
        <f t="shared" si="1638"/>
        <v>0</v>
      </c>
      <c r="CQ475" s="54">
        <f t="shared" si="1638"/>
        <v>0</v>
      </c>
      <c r="CR475" s="51"/>
      <c r="CS475" s="26"/>
      <c r="CT475" s="1"/>
      <c r="CU475" s="27"/>
      <c r="CV475" s="130"/>
      <c r="CW475" s="201"/>
      <c r="CX475" s="73"/>
      <c r="CY475" s="73"/>
      <c r="CZ475" s="73"/>
      <c r="DA475" s="73"/>
      <c r="DB475" s="143" t="s">
        <v>192</v>
      </c>
      <c r="DC475" s="319" t="s">
        <v>149</v>
      </c>
      <c r="DD475" s="319"/>
      <c r="DE475" s="54">
        <f t="shared" si="1639"/>
        <v>15403636.460000001</v>
      </c>
      <c r="DF475" s="54">
        <f t="shared" si="1639"/>
        <v>12701904.689999999</v>
      </c>
      <c r="DG475" s="54">
        <f t="shared" si="1639"/>
        <v>12187479.74</v>
      </c>
      <c r="DH475" s="42"/>
      <c r="DI475" s="77"/>
      <c r="DJ475" s="1"/>
      <c r="DK475" s="27"/>
      <c r="DL475" s="130"/>
      <c r="DM475" s="201"/>
      <c r="DN475" s="73"/>
      <c r="DO475" s="73"/>
      <c r="DP475" s="72"/>
      <c r="DQ475" s="73"/>
      <c r="DR475" s="72"/>
      <c r="DS475" s="143" t="s">
        <v>192</v>
      </c>
      <c r="DT475" s="319" t="s">
        <v>149</v>
      </c>
      <c r="DU475" s="319"/>
      <c r="DV475" s="54">
        <f t="shared" si="1625"/>
        <v>2701731.7700000014</v>
      </c>
      <c r="DW475" s="54">
        <f t="shared" si="1626"/>
        <v>0</v>
      </c>
      <c r="DX475" s="54">
        <f t="shared" si="1627"/>
        <v>514424.94999999925</v>
      </c>
      <c r="DY475" s="54">
        <f t="shared" si="1628"/>
        <v>0</v>
      </c>
      <c r="DZ475" s="42"/>
      <c r="EA475" s="77"/>
      <c r="EB475" s="1"/>
      <c r="EC475" s="27"/>
      <c r="ED475" s="130" t="s">
        <v>88</v>
      </c>
      <c r="EE475" s="1"/>
      <c r="EF475" s="4" t="s">
        <v>41</v>
      </c>
      <c r="EG475" s="54">
        <f>+CO464</f>
        <v>70000</v>
      </c>
      <c r="EH475" s="54">
        <f t="shared" si="1629"/>
        <v>0</v>
      </c>
      <c r="EI475" s="160"/>
      <c r="EJ475" s="200"/>
      <c r="EK475" s="8"/>
      <c r="EL475" s="7"/>
      <c r="EM475" s="7"/>
      <c r="EN475" s="42"/>
      <c r="EO475" s="26"/>
      <c r="EP475" s="1"/>
      <c r="EQ475" s="27"/>
      <c r="ER475" s="130" t="s">
        <v>88</v>
      </c>
      <c r="ES475" s="1"/>
      <c r="ET475" s="4" t="s">
        <v>41</v>
      </c>
      <c r="EU475" s="54">
        <f t="shared" si="1519"/>
        <v>0</v>
      </c>
      <c r="EV475" s="54">
        <f t="shared" si="1520"/>
        <v>0</v>
      </c>
      <c r="EW475" s="160"/>
      <c r="EX475" s="200"/>
      <c r="EY475" s="8"/>
      <c r="EZ475" s="7"/>
      <c r="FA475" s="7"/>
      <c r="FB475" s="42"/>
      <c r="FC475" s="26"/>
      <c r="FD475" s="26"/>
      <c r="FE475" s="1"/>
      <c r="FF475" s="1"/>
      <c r="FG475" s="20"/>
      <c r="FH475" s="1"/>
      <c r="FI475" s="1"/>
      <c r="FJ475" s="1"/>
      <c r="FK475" s="1"/>
      <c r="FL475" s="1"/>
      <c r="FM475" s="1"/>
      <c r="FN475" s="175">
        <f>+FN459-DF467</f>
        <v>0</v>
      </c>
      <c r="FO475" s="1"/>
      <c r="FP475" s="1"/>
      <c r="FQ475" s="1"/>
      <c r="FR475" s="1"/>
    </row>
    <row r="476" spans="2:174" ht="13.9" customHeight="1" x14ac:dyDescent="0.2">
      <c r="B476" s="33"/>
      <c r="C476" s="126">
        <v>5260</v>
      </c>
      <c r="D476" s="234" t="s">
        <v>450</v>
      </c>
      <c r="E476" s="234"/>
      <c r="F476" s="224">
        <f t="shared" ref="F476:H476" si="1646">+X44</f>
        <v>0</v>
      </c>
      <c r="G476" s="224">
        <f t="shared" si="1646"/>
        <v>0</v>
      </c>
      <c r="H476" s="224">
        <f t="shared" si="1646"/>
        <v>0</v>
      </c>
      <c r="I476" s="224">
        <f t="shared" ref="I476:K476" si="1647">+X116</f>
        <v>0</v>
      </c>
      <c r="J476" s="224">
        <f t="shared" si="1647"/>
        <v>0</v>
      </c>
      <c r="K476" s="224">
        <f t="shared" si="1647"/>
        <v>0</v>
      </c>
      <c r="L476" s="224">
        <f t="shared" ref="L476:N476" si="1648">+X188</f>
        <v>0</v>
      </c>
      <c r="M476" s="224">
        <f t="shared" si="1648"/>
        <v>0</v>
      </c>
      <c r="N476" s="224">
        <f t="shared" si="1648"/>
        <v>0</v>
      </c>
      <c r="O476" s="224">
        <f t="shared" ref="O476:Q476" si="1649">+X260</f>
        <v>0</v>
      </c>
      <c r="P476" s="224">
        <f t="shared" si="1649"/>
        <v>0</v>
      </c>
      <c r="Q476" s="224">
        <f t="shared" si="1649"/>
        <v>0</v>
      </c>
      <c r="R476" s="224">
        <f t="shared" ref="R476:T476" si="1650">+X332</f>
        <v>0</v>
      </c>
      <c r="S476" s="224">
        <f t="shared" si="1650"/>
        <v>0</v>
      </c>
      <c r="T476" s="224">
        <f t="shared" si="1650"/>
        <v>0</v>
      </c>
      <c r="U476" s="224">
        <f t="shared" ref="U476:W476" si="1651">+X404</f>
        <v>0</v>
      </c>
      <c r="V476" s="224">
        <f t="shared" si="1651"/>
        <v>0</v>
      </c>
      <c r="W476" s="224">
        <f t="shared" si="1651"/>
        <v>0</v>
      </c>
      <c r="X476" s="216">
        <f t="shared" si="1307"/>
        <v>0</v>
      </c>
      <c r="Y476" s="224">
        <f t="shared" si="1308"/>
        <v>0</v>
      </c>
      <c r="Z476" s="226">
        <f t="shared" si="1309"/>
        <v>0</v>
      </c>
      <c r="AA476" s="26"/>
      <c r="AC476" s="27"/>
      <c r="AD476" s="130">
        <v>2210</v>
      </c>
      <c r="AE476" s="223" t="s">
        <v>496</v>
      </c>
      <c r="AF476" s="223"/>
      <c r="AG476" s="215">
        <f t="shared" si="1310"/>
        <v>0</v>
      </c>
      <c r="AH476" s="215">
        <f t="shared" si="1311"/>
        <v>0</v>
      </c>
      <c r="AI476" s="215">
        <f t="shared" si="1312"/>
        <v>0</v>
      </c>
      <c r="AJ476" s="215">
        <f t="shared" si="1313"/>
        <v>0</v>
      </c>
      <c r="AK476" s="215">
        <f t="shared" si="1314"/>
        <v>0</v>
      </c>
      <c r="AL476" s="215">
        <f t="shared" si="1315"/>
        <v>0</v>
      </c>
      <c r="AM476" s="224">
        <f t="shared" si="1316"/>
        <v>0</v>
      </c>
      <c r="AN476" s="224">
        <f t="shared" si="1317"/>
        <v>0</v>
      </c>
      <c r="AO476" s="224">
        <f t="shared" si="1318"/>
        <v>0</v>
      </c>
      <c r="AP476" s="224">
        <f t="shared" si="1319"/>
        <v>0</v>
      </c>
      <c r="AQ476" s="224">
        <f t="shared" si="1320"/>
        <v>0</v>
      </c>
      <c r="AR476" s="224">
        <f t="shared" si="1321"/>
        <v>0</v>
      </c>
      <c r="AS476" s="224">
        <f t="shared" si="1322"/>
        <v>0</v>
      </c>
      <c r="AT476" s="224">
        <f t="shared" si="1323"/>
        <v>0</v>
      </c>
      <c r="AU476" s="224">
        <f t="shared" si="1324"/>
        <v>0</v>
      </c>
      <c r="AV476" s="224">
        <f t="shared" si="1325"/>
        <v>0</v>
      </c>
      <c r="AW476" s="224">
        <f t="shared" si="1326"/>
        <v>0</v>
      </c>
      <c r="AX476" s="224">
        <f t="shared" si="1327"/>
        <v>0</v>
      </c>
      <c r="AY476" s="216">
        <f t="shared" si="1328"/>
        <v>0</v>
      </c>
      <c r="AZ476" s="224">
        <f t="shared" si="1329"/>
        <v>0</v>
      </c>
      <c r="BA476" s="226">
        <f t="shared" si="1330"/>
        <v>0</v>
      </c>
      <c r="BB476" s="100"/>
      <c r="BD476" s="27"/>
      <c r="BE476" s="131"/>
      <c r="BF476" s="232" t="s">
        <v>519</v>
      </c>
      <c r="BG476" s="232"/>
      <c r="BH476" s="220">
        <f t="shared" si="1362"/>
        <v>0</v>
      </c>
      <c r="BI476" s="220">
        <f t="shared" si="1363"/>
        <v>0</v>
      </c>
      <c r="BJ476" s="220">
        <f t="shared" si="1364"/>
        <v>0</v>
      </c>
      <c r="BK476" s="220">
        <f t="shared" si="1365"/>
        <v>0</v>
      </c>
      <c r="BL476" s="220">
        <f t="shared" si="1366"/>
        <v>0</v>
      </c>
      <c r="BM476" s="220">
        <f t="shared" si="1367"/>
        <v>0</v>
      </c>
      <c r="BN476" s="210">
        <f t="shared" si="1368"/>
        <v>0</v>
      </c>
      <c r="BO476" s="210">
        <f t="shared" si="1369"/>
        <v>0</v>
      </c>
      <c r="BP476" s="210">
        <f t="shared" si="1370"/>
        <v>0</v>
      </c>
      <c r="BQ476" s="210">
        <f t="shared" si="1371"/>
        <v>0</v>
      </c>
      <c r="BR476" s="210">
        <f t="shared" si="1372"/>
        <v>0</v>
      </c>
      <c r="BS476" s="210">
        <f t="shared" si="1373"/>
        <v>0</v>
      </c>
      <c r="BT476" s="210">
        <f t="shared" si="1374"/>
        <v>0</v>
      </c>
      <c r="BU476" s="210">
        <f t="shared" si="1375"/>
        <v>0</v>
      </c>
      <c r="BV476" s="210">
        <f t="shared" si="1376"/>
        <v>0</v>
      </c>
      <c r="BW476" s="210">
        <f t="shared" si="1377"/>
        <v>0</v>
      </c>
      <c r="BX476" s="210">
        <f t="shared" si="1378"/>
        <v>0</v>
      </c>
      <c r="BY476" s="210">
        <f t="shared" si="1379"/>
        <v>0</v>
      </c>
      <c r="BZ476" s="221">
        <f t="shared" si="1349"/>
        <v>0</v>
      </c>
      <c r="CA476" s="210">
        <f t="shared" si="1350"/>
        <v>0</v>
      </c>
      <c r="CB476" s="212">
        <f t="shared" si="1351"/>
        <v>0</v>
      </c>
      <c r="CC476" s="100"/>
      <c r="CE476" s="33"/>
      <c r="CF476" s="126"/>
      <c r="CG476" s="200"/>
      <c r="CH476" s="200"/>
      <c r="CI476" s="200"/>
      <c r="CJ476" s="200"/>
      <c r="CK476" s="200"/>
      <c r="CL476" s="143" t="s">
        <v>96</v>
      </c>
      <c r="CM476" s="319" t="s">
        <v>52</v>
      </c>
      <c r="CN476" s="319"/>
      <c r="CO476" s="54">
        <f t="shared" si="1638"/>
        <v>0</v>
      </c>
      <c r="CP476" s="54">
        <f t="shared" si="1638"/>
        <v>0</v>
      </c>
      <c r="CQ476" s="54">
        <f t="shared" si="1638"/>
        <v>0</v>
      </c>
      <c r="CR476" s="51"/>
      <c r="CS476" s="26"/>
      <c r="CT476" s="1"/>
      <c r="CU476" s="27"/>
      <c r="CV476" s="130"/>
      <c r="CW476" s="201"/>
      <c r="CX476" s="73"/>
      <c r="CY476" s="73"/>
      <c r="CZ476" s="73"/>
      <c r="DA476" s="73"/>
      <c r="DB476" s="143" t="s">
        <v>193</v>
      </c>
      <c r="DC476" s="319" t="s">
        <v>150</v>
      </c>
      <c r="DD476" s="319"/>
      <c r="DE476" s="54">
        <f t="shared" si="1639"/>
        <v>0</v>
      </c>
      <c r="DF476" s="54">
        <f t="shared" si="1639"/>
        <v>0</v>
      </c>
      <c r="DG476" s="54">
        <f t="shared" si="1639"/>
        <v>0</v>
      </c>
      <c r="DH476" s="42"/>
      <c r="DI476" s="77"/>
      <c r="DJ476" s="1"/>
      <c r="DK476" s="27"/>
      <c r="DL476" s="130"/>
      <c r="DM476" s="201"/>
      <c r="DN476" s="73"/>
      <c r="DO476" s="73"/>
      <c r="DP476" s="72"/>
      <c r="DQ476" s="73"/>
      <c r="DR476" s="72"/>
      <c r="DS476" s="143" t="s">
        <v>193</v>
      </c>
      <c r="DT476" s="319" t="s">
        <v>150</v>
      </c>
      <c r="DU476" s="319"/>
      <c r="DV476" s="54">
        <f t="shared" si="1625"/>
        <v>0</v>
      </c>
      <c r="DW476" s="54">
        <f t="shared" si="1626"/>
        <v>0</v>
      </c>
      <c r="DX476" s="54">
        <f t="shared" si="1627"/>
        <v>0</v>
      </c>
      <c r="DY476" s="54">
        <f t="shared" si="1628"/>
        <v>0</v>
      </c>
      <c r="DZ476" s="42"/>
      <c r="EA476" s="77"/>
      <c r="EB476" s="1"/>
      <c r="EC476" s="27"/>
      <c r="ED476" s="130" t="s">
        <v>225</v>
      </c>
      <c r="EE476" s="1"/>
      <c r="EF476" s="4" t="s">
        <v>222</v>
      </c>
      <c r="EG476" s="54">
        <f>+CO466</f>
        <v>0</v>
      </c>
      <c r="EH476" s="54">
        <f t="shared" ref="EH476" si="1652">+CP466</f>
        <v>0</v>
      </c>
      <c r="EI476" s="160"/>
      <c r="EJ476" s="313" t="s">
        <v>221</v>
      </c>
      <c r="EK476" s="313"/>
      <c r="EL476" s="78">
        <f>+EG481+EL456+EL473</f>
        <v>5117315.9799999893</v>
      </c>
      <c r="EM476" s="78">
        <f>+EH481+EM456+EM473</f>
        <v>521210.61000000359</v>
      </c>
      <c r="EN476" s="42"/>
      <c r="EO476" s="26"/>
      <c r="EP476" s="1"/>
      <c r="EQ476" s="27"/>
      <c r="ER476" s="130" t="s">
        <v>225</v>
      </c>
      <c r="ES476" s="1"/>
      <c r="ET476" s="4" t="s">
        <v>222</v>
      </c>
      <c r="EU476" s="54">
        <f t="shared" si="1519"/>
        <v>0</v>
      </c>
      <c r="EV476" s="54">
        <f t="shared" si="1520"/>
        <v>0</v>
      </c>
      <c r="EW476" s="160"/>
      <c r="EX476" s="313" t="s">
        <v>221</v>
      </c>
      <c r="EY476" s="313"/>
      <c r="EZ476" s="78">
        <f>+EU481+EZ456+EZ473</f>
        <v>0</v>
      </c>
      <c r="FA476" s="78">
        <f>+EV481+FA456+FA473</f>
        <v>0</v>
      </c>
      <c r="FB476" s="42"/>
      <c r="FC476" s="26"/>
      <c r="FD476" s="26"/>
      <c r="FE476" s="1"/>
      <c r="FF476" s="1"/>
      <c r="FG476" s="20"/>
      <c r="FH476" s="1"/>
      <c r="FI476" s="1"/>
      <c r="FJ476" s="1"/>
      <c r="FK476" s="1"/>
      <c r="FL476" s="1"/>
      <c r="FM476" s="1"/>
      <c r="FN476" s="175">
        <f>+FN472-DE467</f>
        <v>0</v>
      </c>
      <c r="FO476" s="1"/>
      <c r="FP476" s="1"/>
      <c r="FQ476" s="1"/>
      <c r="FR476" s="1"/>
    </row>
    <row r="477" spans="2:174" ht="14.45" customHeight="1" x14ac:dyDescent="0.2">
      <c r="B477" s="33"/>
      <c r="C477" s="126">
        <v>5270</v>
      </c>
      <c r="D477" s="234" t="s">
        <v>451</v>
      </c>
      <c r="E477" s="234"/>
      <c r="F477" s="215">
        <f t="shared" ref="F477:H477" si="1653">+X45</f>
        <v>0</v>
      </c>
      <c r="G477" s="215">
        <f t="shared" si="1653"/>
        <v>0</v>
      </c>
      <c r="H477" s="215">
        <f t="shared" si="1653"/>
        <v>0</v>
      </c>
      <c r="I477" s="215">
        <f t="shared" ref="I477:K477" si="1654">+X117</f>
        <v>0</v>
      </c>
      <c r="J477" s="215">
        <f t="shared" si="1654"/>
        <v>0</v>
      </c>
      <c r="K477" s="215">
        <f t="shared" si="1654"/>
        <v>0</v>
      </c>
      <c r="L477" s="215">
        <f t="shared" ref="L477:N477" si="1655">+X189</f>
        <v>0</v>
      </c>
      <c r="M477" s="215">
        <f t="shared" si="1655"/>
        <v>0</v>
      </c>
      <c r="N477" s="215">
        <f t="shared" si="1655"/>
        <v>0</v>
      </c>
      <c r="O477" s="215">
        <f t="shared" ref="O477:Q477" si="1656">+X261</f>
        <v>0</v>
      </c>
      <c r="P477" s="215">
        <f t="shared" si="1656"/>
        <v>0</v>
      </c>
      <c r="Q477" s="215">
        <f t="shared" si="1656"/>
        <v>0</v>
      </c>
      <c r="R477" s="215">
        <f t="shared" ref="R477:T477" si="1657">+X333</f>
        <v>0</v>
      </c>
      <c r="S477" s="215">
        <f t="shared" si="1657"/>
        <v>0</v>
      </c>
      <c r="T477" s="215">
        <f t="shared" si="1657"/>
        <v>0</v>
      </c>
      <c r="U477" s="215">
        <f t="shared" ref="U477:W477" si="1658">+X405</f>
        <v>0</v>
      </c>
      <c r="V477" s="215">
        <f t="shared" si="1658"/>
        <v>0</v>
      </c>
      <c r="W477" s="215">
        <f t="shared" si="1658"/>
        <v>0</v>
      </c>
      <c r="X477" s="216">
        <f t="shared" si="1307"/>
        <v>0</v>
      </c>
      <c r="Y477" s="224">
        <f t="shared" si="1308"/>
        <v>0</v>
      </c>
      <c r="Z477" s="226">
        <f t="shared" si="1309"/>
        <v>0</v>
      </c>
      <c r="AA477" s="26"/>
      <c r="AC477" s="27"/>
      <c r="AD477" s="130">
        <v>2220</v>
      </c>
      <c r="AE477" s="223" t="s">
        <v>497</v>
      </c>
      <c r="AF477" s="223"/>
      <c r="AG477" s="215">
        <f t="shared" si="1310"/>
        <v>0</v>
      </c>
      <c r="AH477" s="215">
        <f t="shared" si="1311"/>
        <v>0</v>
      </c>
      <c r="AI477" s="215">
        <f t="shared" si="1312"/>
        <v>0</v>
      </c>
      <c r="AJ477" s="215">
        <f t="shared" si="1313"/>
        <v>0</v>
      </c>
      <c r="AK477" s="215">
        <f t="shared" si="1314"/>
        <v>0</v>
      </c>
      <c r="AL477" s="215">
        <f t="shared" si="1315"/>
        <v>0</v>
      </c>
      <c r="AM477" s="215">
        <f t="shared" si="1316"/>
        <v>0</v>
      </c>
      <c r="AN477" s="215">
        <f t="shared" si="1317"/>
        <v>0</v>
      </c>
      <c r="AO477" s="215">
        <f t="shared" si="1318"/>
        <v>0</v>
      </c>
      <c r="AP477" s="215">
        <f t="shared" si="1319"/>
        <v>0</v>
      </c>
      <c r="AQ477" s="215">
        <f t="shared" si="1320"/>
        <v>0</v>
      </c>
      <c r="AR477" s="215">
        <f t="shared" si="1321"/>
        <v>0</v>
      </c>
      <c r="AS477" s="215">
        <f t="shared" si="1322"/>
        <v>0</v>
      </c>
      <c r="AT477" s="215">
        <f t="shared" si="1323"/>
        <v>0</v>
      </c>
      <c r="AU477" s="215">
        <f t="shared" si="1324"/>
        <v>0</v>
      </c>
      <c r="AV477" s="215">
        <f t="shared" si="1325"/>
        <v>0</v>
      </c>
      <c r="AW477" s="215">
        <f t="shared" si="1326"/>
        <v>0</v>
      </c>
      <c r="AX477" s="215">
        <f t="shared" si="1327"/>
        <v>0</v>
      </c>
      <c r="AY477" s="216">
        <f t="shared" si="1328"/>
        <v>0</v>
      </c>
      <c r="AZ477" s="224">
        <f t="shared" si="1329"/>
        <v>0</v>
      </c>
      <c r="BA477" s="226">
        <f t="shared" si="1330"/>
        <v>0</v>
      </c>
      <c r="BB477" s="100"/>
      <c r="BD477" s="27"/>
      <c r="BE477" s="131"/>
      <c r="BF477" s="232" t="s">
        <v>520</v>
      </c>
      <c r="BG477" s="232"/>
      <c r="BH477" s="220">
        <f t="shared" si="1362"/>
        <v>0</v>
      </c>
      <c r="BI477" s="220">
        <f t="shared" si="1363"/>
        <v>0</v>
      </c>
      <c r="BJ477" s="220">
        <f t="shared" si="1364"/>
        <v>0</v>
      </c>
      <c r="BK477" s="220">
        <f t="shared" si="1365"/>
        <v>0</v>
      </c>
      <c r="BL477" s="220">
        <f t="shared" si="1366"/>
        <v>0</v>
      </c>
      <c r="BM477" s="220">
        <f t="shared" si="1367"/>
        <v>0</v>
      </c>
      <c r="BN477" s="220">
        <f t="shared" si="1368"/>
        <v>0</v>
      </c>
      <c r="BO477" s="220">
        <f t="shared" si="1369"/>
        <v>0</v>
      </c>
      <c r="BP477" s="220">
        <f t="shared" si="1370"/>
        <v>0</v>
      </c>
      <c r="BQ477" s="220">
        <f t="shared" si="1371"/>
        <v>0</v>
      </c>
      <c r="BR477" s="220">
        <f t="shared" si="1372"/>
        <v>0</v>
      </c>
      <c r="BS477" s="220">
        <f t="shared" si="1373"/>
        <v>0</v>
      </c>
      <c r="BT477" s="220">
        <f t="shared" si="1374"/>
        <v>0</v>
      </c>
      <c r="BU477" s="220">
        <f t="shared" si="1375"/>
        <v>0</v>
      </c>
      <c r="BV477" s="220">
        <f t="shared" si="1376"/>
        <v>0</v>
      </c>
      <c r="BW477" s="220">
        <f t="shared" si="1377"/>
        <v>0</v>
      </c>
      <c r="BX477" s="220">
        <f t="shared" si="1378"/>
        <v>0</v>
      </c>
      <c r="BY477" s="220">
        <f t="shared" si="1379"/>
        <v>0</v>
      </c>
      <c r="BZ477" s="221">
        <f t="shared" si="1349"/>
        <v>0</v>
      </c>
      <c r="CA477" s="210">
        <f t="shared" si="1350"/>
        <v>0</v>
      </c>
      <c r="CB477" s="212">
        <f t="shared" si="1351"/>
        <v>0</v>
      </c>
      <c r="CC477" s="100"/>
      <c r="CE477" s="33"/>
      <c r="CF477" s="126"/>
      <c r="CG477" s="200"/>
      <c r="CH477" s="200"/>
      <c r="CI477" s="200"/>
      <c r="CJ477" s="200"/>
      <c r="CK477" s="200"/>
      <c r="CL477" s="143" t="s">
        <v>97</v>
      </c>
      <c r="CM477" s="321" t="s">
        <v>53</v>
      </c>
      <c r="CN477" s="321"/>
      <c r="CO477" s="54">
        <f t="shared" si="1638"/>
        <v>0</v>
      </c>
      <c r="CP477" s="54">
        <f t="shared" si="1638"/>
        <v>0</v>
      </c>
      <c r="CQ477" s="54">
        <f t="shared" si="1638"/>
        <v>0</v>
      </c>
      <c r="CR477" s="51"/>
      <c r="CS477" s="26"/>
      <c r="CT477" s="1"/>
      <c r="CU477" s="27"/>
      <c r="CV477" s="130"/>
      <c r="CW477" s="201"/>
      <c r="CX477" s="73"/>
      <c r="CY477" s="73"/>
      <c r="CZ477" s="73"/>
      <c r="DA477" s="73"/>
      <c r="DB477" s="143" t="s">
        <v>194</v>
      </c>
      <c r="DC477" s="319" t="s">
        <v>151</v>
      </c>
      <c r="DD477" s="319"/>
      <c r="DE477" s="54">
        <f t="shared" si="1639"/>
        <v>0</v>
      </c>
      <c r="DF477" s="54">
        <f t="shared" si="1639"/>
        <v>0</v>
      </c>
      <c r="DG477" s="54">
        <f t="shared" si="1639"/>
        <v>0</v>
      </c>
      <c r="DH477" s="42"/>
      <c r="DI477" s="77"/>
      <c r="DJ477" s="1"/>
      <c r="DK477" s="27"/>
      <c r="DL477" s="130"/>
      <c r="DM477" s="201"/>
      <c r="DN477" s="73"/>
      <c r="DO477" s="73"/>
      <c r="DP477" s="72"/>
      <c r="DQ477" s="73"/>
      <c r="DR477" s="72"/>
      <c r="DS477" s="143" t="s">
        <v>194</v>
      </c>
      <c r="DT477" s="319" t="s">
        <v>151</v>
      </c>
      <c r="DU477" s="319"/>
      <c r="DV477" s="54">
        <f t="shared" si="1625"/>
        <v>0</v>
      </c>
      <c r="DW477" s="54">
        <f t="shared" si="1626"/>
        <v>0</v>
      </c>
      <c r="DX477" s="54">
        <f t="shared" si="1627"/>
        <v>0</v>
      </c>
      <c r="DY477" s="54">
        <f t="shared" si="1628"/>
        <v>0</v>
      </c>
      <c r="DZ477" s="42"/>
      <c r="EA477" s="77"/>
      <c r="EB477" s="1"/>
      <c r="EC477" s="27"/>
      <c r="ED477" s="158"/>
      <c r="EE477" s="1"/>
      <c r="EF477" s="1"/>
      <c r="EG477" s="1"/>
      <c r="EH477" s="1"/>
      <c r="EI477" s="160"/>
      <c r="EJ477" s="8"/>
      <c r="EK477" s="8"/>
      <c r="EL477" s="7"/>
      <c r="EM477" s="7"/>
      <c r="EN477" s="42"/>
      <c r="EO477" s="26"/>
      <c r="EP477" s="1"/>
      <c r="EQ477" s="27"/>
      <c r="ER477" s="158"/>
      <c r="ES477" s="1"/>
      <c r="ET477" s="1"/>
      <c r="EU477" s="1"/>
      <c r="EV477" s="1"/>
      <c r="EW477" s="160"/>
      <c r="EX477" s="8"/>
      <c r="EY477" s="8"/>
      <c r="EZ477" s="7"/>
      <c r="FA477" s="7"/>
      <c r="FB477" s="42"/>
      <c r="FC477" s="26"/>
      <c r="FD477" s="26"/>
      <c r="FE477" s="1"/>
      <c r="FF477" s="1"/>
      <c r="FG477" s="20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</row>
    <row r="478" spans="2:174" ht="13.9" customHeight="1" x14ac:dyDescent="0.2">
      <c r="B478" s="33"/>
      <c r="C478" s="126">
        <v>5280</v>
      </c>
      <c r="D478" s="234" t="s">
        <v>32</v>
      </c>
      <c r="E478" s="234"/>
      <c r="F478" s="215">
        <f t="shared" ref="F478:H478" si="1659">+X46</f>
        <v>0</v>
      </c>
      <c r="G478" s="215">
        <f t="shared" si="1659"/>
        <v>0</v>
      </c>
      <c r="H478" s="215">
        <f t="shared" si="1659"/>
        <v>0</v>
      </c>
      <c r="I478" s="215">
        <f t="shared" ref="I478:K478" si="1660">+X118</f>
        <v>0</v>
      </c>
      <c r="J478" s="215">
        <f t="shared" si="1660"/>
        <v>0</v>
      </c>
      <c r="K478" s="215">
        <f t="shared" si="1660"/>
        <v>0</v>
      </c>
      <c r="L478" s="215">
        <f t="shared" ref="L478:N478" si="1661">+X190</f>
        <v>0</v>
      </c>
      <c r="M478" s="215">
        <f t="shared" si="1661"/>
        <v>0</v>
      </c>
      <c r="N478" s="215">
        <f t="shared" si="1661"/>
        <v>0</v>
      </c>
      <c r="O478" s="215">
        <f t="shared" ref="O478:Q478" si="1662">+X262</f>
        <v>0</v>
      </c>
      <c r="P478" s="215">
        <f t="shared" si="1662"/>
        <v>0</v>
      </c>
      <c r="Q478" s="215">
        <f t="shared" si="1662"/>
        <v>0</v>
      </c>
      <c r="R478" s="215">
        <f t="shared" ref="R478:T478" si="1663">+X334</f>
        <v>0</v>
      </c>
      <c r="S478" s="215">
        <f t="shared" si="1663"/>
        <v>0</v>
      </c>
      <c r="T478" s="215">
        <f t="shared" si="1663"/>
        <v>0</v>
      </c>
      <c r="U478" s="215">
        <f t="shared" ref="U478:W478" si="1664">+X406</f>
        <v>0</v>
      </c>
      <c r="V478" s="215">
        <f t="shared" si="1664"/>
        <v>0</v>
      </c>
      <c r="W478" s="215">
        <f t="shared" si="1664"/>
        <v>0</v>
      </c>
      <c r="X478" s="216">
        <f t="shared" ref="X478:X499" si="1665">+F478+I478+L478+O478+R478+U478</f>
        <v>0</v>
      </c>
      <c r="Y478" s="224">
        <f t="shared" ref="Y478:Y499" si="1666">+G478+J478+M478+P478+S478+V478</f>
        <v>0</v>
      </c>
      <c r="Z478" s="226">
        <f t="shared" ref="Z478:Z499" si="1667">+H478+K478+N478+Q478+T478+W478</f>
        <v>0</v>
      </c>
      <c r="AA478" s="26"/>
      <c r="AC478" s="27"/>
      <c r="AD478" s="130">
        <v>2230</v>
      </c>
      <c r="AE478" s="223" t="s">
        <v>498</v>
      </c>
      <c r="AF478" s="223"/>
      <c r="AG478" s="215">
        <f t="shared" si="1310"/>
        <v>0</v>
      </c>
      <c r="AH478" s="215">
        <f t="shared" si="1311"/>
        <v>0</v>
      </c>
      <c r="AI478" s="215">
        <f t="shared" si="1312"/>
        <v>0</v>
      </c>
      <c r="AJ478" s="215">
        <f t="shared" si="1313"/>
        <v>0</v>
      </c>
      <c r="AK478" s="215">
        <f t="shared" si="1314"/>
        <v>0</v>
      </c>
      <c r="AL478" s="215">
        <f t="shared" si="1315"/>
        <v>0</v>
      </c>
      <c r="AM478" s="215">
        <f t="shared" si="1316"/>
        <v>0</v>
      </c>
      <c r="AN478" s="215">
        <f t="shared" si="1317"/>
        <v>0</v>
      </c>
      <c r="AO478" s="215">
        <f t="shared" si="1318"/>
        <v>0</v>
      </c>
      <c r="AP478" s="215">
        <f t="shared" si="1319"/>
        <v>0</v>
      </c>
      <c r="AQ478" s="215">
        <f t="shared" si="1320"/>
        <v>0</v>
      </c>
      <c r="AR478" s="215">
        <f t="shared" si="1321"/>
        <v>0</v>
      </c>
      <c r="AS478" s="215">
        <f t="shared" si="1322"/>
        <v>0</v>
      </c>
      <c r="AT478" s="215">
        <f t="shared" si="1323"/>
        <v>0</v>
      </c>
      <c r="AU478" s="215">
        <f t="shared" si="1324"/>
        <v>0</v>
      </c>
      <c r="AV478" s="215">
        <f t="shared" si="1325"/>
        <v>0</v>
      </c>
      <c r="AW478" s="215">
        <f t="shared" si="1326"/>
        <v>0</v>
      </c>
      <c r="AX478" s="215">
        <f t="shared" si="1327"/>
        <v>0</v>
      </c>
      <c r="AY478" s="216">
        <f t="shared" ref="AY478:AY495" si="1668">+AG478+AJ478+AM478+AP478+AS478+AV478</f>
        <v>0</v>
      </c>
      <c r="AZ478" s="224">
        <f t="shared" ref="AZ478:AZ495" si="1669">+AH478+AK478+AN478+AQ478+AT478+AW478</f>
        <v>0</v>
      </c>
      <c r="BA478" s="226">
        <f t="shared" ref="BA478:BA495" si="1670">+AI478+AL478+AO478+AR478+AU478+AX478</f>
        <v>0</v>
      </c>
      <c r="BB478" s="100"/>
      <c r="BD478" s="27"/>
      <c r="BE478" s="131"/>
      <c r="BF478" s="232" t="s">
        <v>514</v>
      </c>
      <c r="BG478" s="232"/>
      <c r="BH478" s="220">
        <f t="shared" si="1362"/>
        <v>0</v>
      </c>
      <c r="BI478" s="220">
        <f t="shared" si="1363"/>
        <v>0</v>
      </c>
      <c r="BJ478" s="220">
        <f t="shared" si="1364"/>
        <v>0</v>
      </c>
      <c r="BK478" s="220">
        <f t="shared" si="1365"/>
        <v>0</v>
      </c>
      <c r="BL478" s="220">
        <f t="shared" si="1366"/>
        <v>0</v>
      </c>
      <c r="BM478" s="220">
        <f t="shared" si="1367"/>
        <v>0</v>
      </c>
      <c r="BN478" s="220">
        <f t="shared" si="1368"/>
        <v>0</v>
      </c>
      <c r="BO478" s="220">
        <f t="shared" si="1369"/>
        <v>0</v>
      </c>
      <c r="BP478" s="220">
        <f t="shared" si="1370"/>
        <v>0</v>
      </c>
      <c r="BQ478" s="220">
        <f t="shared" si="1371"/>
        <v>0</v>
      </c>
      <c r="BR478" s="220">
        <f t="shared" si="1372"/>
        <v>0</v>
      </c>
      <c r="BS478" s="220">
        <f t="shared" si="1373"/>
        <v>0</v>
      </c>
      <c r="BT478" s="220">
        <f t="shared" si="1374"/>
        <v>0</v>
      </c>
      <c r="BU478" s="220">
        <f t="shared" si="1375"/>
        <v>0</v>
      </c>
      <c r="BV478" s="220">
        <f t="shared" si="1376"/>
        <v>0</v>
      </c>
      <c r="BW478" s="220">
        <f t="shared" si="1377"/>
        <v>0</v>
      </c>
      <c r="BX478" s="220">
        <f t="shared" si="1378"/>
        <v>0</v>
      </c>
      <c r="BY478" s="220">
        <f t="shared" si="1379"/>
        <v>0</v>
      </c>
      <c r="BZ478" s="221">
        <f t="shared" ref="BZ478:BZ501" si="1671">+BH478+BK478+BN478+BQ478+BT478+BW478</f>
        <v>0</v>
      </c>
      <c r="CA478" s="210">
        <f t="shared" ref="CA478:CA501" si="1672">+BI478+BL478+BO478+BR478+BU478+BX478</f>
        <v>0</v>
      </c>
      <c r="CB478" s="212">
        <f t="shared" ref="CB478:CB501" si="1673">+BJ478+BM478+BP478+BS478+BV478+BY478</f>
        <v>0</v>
      </c>
      <c r="CC478" s="100"/>
      <c r="CE478" s="33"/>
      <c r="CF478" s="126"/>
      <c r="CG478" s="200"/>
      <c r="CH478" s="200"/>
      <c r="CI478" s="200"/>
      <c r="CJ478" s="200"/>
      <c r="CK478" s="200"/>
      <c r="CL478" s="143" t="s">
        <v>98</v>
      </c>
      <c r="CM478" s="319" t="s">
        <v>54</v>
      </c>
      <c r="CN478" s="319"/>
      <c r="CO478" s="54">
        <f t="shared" si="1638"/>
        <v>0</v>
      </c>
      <c r="CP478" s="54">
        <f t="shared" si="1638"/>
        <v>0</v>
      </c>
      <c r="CQ478" s="54">
        <f t="shared" si="1638"/>
        <v>0</v>
      </c>
      <c r="CR478" s="51"/>
      <c r="CS478" s="26"/>
      <c r="CT478" s="1"/>
      <c r="CU478" s="27"/>
      <c r="CV478" s="130"/>
      <c r="CW478" s="201"/>
      <c r="CX478" s="201"/>
      <c r="CY478" s="72"/>
      <c r="CZ478" s="72"/>
      <c r="DA478" s="72"/>
      <c r="DB478" s="143" t="s">
        <v>195</v>
      </c>
      <c r="DC478" s="319" t="s">
        <v>152</v>
      </c>
      <c r="DD478" s="319"/>
      <c r="DE478" s="54">
        <f t="shared" si="1639"/>
        <v>0</v>
      </c>
      <c r="DF478" s="54">
        <f t="shared" si="1639"/>
        <v>0</v>
      </c>
      <c r="DG478" s="54">
        <f t="shared" si="1639"/>
        <v>0</v>
      </c>
      <c r="DH478" s="42"/>
      <c r="DI478" s="77"/>
      <c r="DJ478" s="1"/>
      <c r="DK478" s="27"/>
      <c r="DL478" s="130"/>
      <c r="DM478" s="201"/>
      <c r="DN478" s="201"/>
      <c r="DO478" s="72"/>
      <c r="DP478" s="72"/>
      <c r="DQ478" s="72"/>
      <c r="DR478" s="72"/>
      <c r="DS478" s="143" t="s">
        <v>195</v>
      </c>
      <c r="DT478" s="319" t="s">
        <v>152</v>
      </c>
      <c r="DU478" s="319"/>
      <c r="DV478" s="54">
        <f t="shared" si="1625"/>
        <v>0</v>
      </c>
      <c r="DW478" s="54">
        <f t="shared" si="1626"/>
        <v>0</v>
      </c>
      <c r="DX478" s="54">
        <f t="shared" si="1627"/>
        <v>0</v>
      </c>
      <c r="DY478" s="54">
        <f t="shared" si="1628"/>
        <v>0</v>
      </c>
      <c r="DZ478" s="42"/>
      <c r="EA478" s="77"/>
      <c r="EB478" s="1"/>
      <c r="EC478" s="27"/>
      <c r="ED478" s="157"/>
      <c r="EE478" s="200"/>
      <c r="EF478" s="5"/>
      <c r="EG478" s="54"/>
      <c r="EH478" s="54"/>
      <c r="EI478" s="160"/>
      <c r="EJ478" s="8"/>
      <c r="EK478" s="8"/>
      <c r="EL478" s="7"/>
      <c r="EM478" s="7"/>
      <c r="EN478" s="42"/>
      <c r="EO478" s="26"/>
      <c r="EP478" s="1"/>
      <c r="EQ478" s="27"/>
      <c r="ER478" s="157"/>
      <c r="ES478" s="200"/>
      <c r="ET478" s="5"/>
      <c r="EU478" s="54"/>
      <c r="EV478" s="54"/>
      <c r="EW478" s="160"/>
      <c r="EX478" s="8"/>
      <c r="EY478" s="8"/>
      <c r="EZ478" s="7"/>
      <c r="FA478" s="7"/>
      <c r="FB478" s="42"/>
      <c r="FC478" s="26"/>
      <c r="FD478" s="26"/>
      <c r="FE478" s="1"/>
      <c r="FF478" s="1"/>
      <c r="FG478" s="20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</row>
    <row r="479" spans="2:174" ht="13.9" customHeight="1" x14ac:dyDescent="0.2">
      <c r="B479" s="33"/>
      <c r="C479" s="126">
        <v>5290</v>
      </c>
      <c r="D479" s="234" t="s">
        <v>452</v>
      </c>
      <c r="E479" s="234"/>
      <c r="F479" s="215">
        <f t="shared" ref="F479:H479" si="1674">+X47</f>
        <v>0</v>
      </c>
      <c r="G479" s="215">
        <f t="shared" si="1674"/>
        <v>0</v>
      </c>
      <c r="H479" s="215">
        <f t="shared" si="1674"/>
        <v>0</v>
      </c>
      <c r="I479" s="215">
        <f t="shared" ref="I479:K479" si="1675">+X119</f>
        <v>0</v>
      </c>
      <c r="J479" s="215">
        <f t="shared" si="1675"/>
        <v>0</v>
      </c>
      <c r="K479" s="215">
        <f t="shared" si="1675"/>
        <v>0</v>
      </c>
      <c r="L479" s="215">
        <f t="shared" ref="L479:N479" si="1676">+X191</f>
        <v>0</v>
      </c>
      <c r="M479" s="215">
        <f t="shared" si="1676"/>
        <v>0</v>
      </c>
      <c r="N479" s="215">
        <f t="shared" si="1676"/>
        <v>0</v>
      </c>
      <c r="O479" s="215">
        <f t="shared" ref="O479:Q479" si="1677">+X263</f>
        <v>0</v>
      </c>
      <c r="P479" s="215">
        <f t="shared" si="1677"/>
        <v>0</v>
      </c>
      <c r="Q479" s="215">
        <f t="shared" si="1677"/>
        <v>0</v>
      </c>
      <c r="R479" s="215">
        <f t="shared" ref="R479:T479" si="1678">+X335</f>
        <v>0</v>
      </c>
      <c r="S479" s="215">
        <f t="shared" si="1678"/>
        <v>0</v>
      </c>
      <c r="T479" s="215">
        <f t="shared" si="1678"/>
        <v>0</v>
      </c>
      <c r="U479" s="215">
        <f t="shared" ref="U479:W479" si="1679">+X407</f>
        <v>0</v>
      </c>
      <c r="V479" s="215">
        <f t="shared" si="1679"/>
        <v>0</v>
      </c>
      <c r="W479" s="215">
        <f t="shared" si="1679"/>
        <v>0</v>
      </c>
      <c r="X479" s="216">
        <f t="shared" si="1665"/>
        <v>0</v>
      </c>
      <c r="Y479" s="224">
        <f t="shared" si="1666"/>
        <v>0</v>
      </c>
      <c r="Z479" s="226">
        <f t="shared" si="1667"/>
        <v>0</v>
      </c>
      <c r="AA479" s="26"/>
      <c r="AC479" s="27"/>
      <c r="AD479" s="130">
        <v>2240</v>
      </c>
      <c r="AE479" s="223" t="s">
        <v>499</v>
      </c>
      <c r="AF479" s="223"/>
      <c r="AG479" s="215">
        <f t="shared" si="1310"/>
        <v>0</v>
      </c>
      <c r="AH479" s="215">
        <f t="shared" si="1311"/>
        <v>0</v>
      </c>
      <c r="AI479" s="215">
        <f t="shared" si="1312"/>
        <v>0</v>
      </c>
      <c r="AJ479" s="215">
        <f t="shared" si="1313"/>
        <v>0</v>
      </c>
      <c r="AK479" s="215">
        <f t="shared" si="1314"/>
        <v>0</v>
      </c>
      <c r="AL479" s="215">
        <f t="shared" si="1315"/>
        <v>0</v>
      </c>
      <c r="AM479" s="215">
        <f t="shared" si="1316"/>
        <v>0</v>
      </c>
      <c r="AN479" s="215">
        <f t="shared" si="1317"/>
        <v>0</v>
      </c>
      <c r="AO479" s="215">
        <f t="shared" si="1318"/>
        <v>0</v>
      </c>
      <c r="AP479" s="215">
        <f t="shared" si="1319"/>
        <v>0</v>
      </c>
      <c r="AQ479" s="215">
        <f t="shared" si="1320"/>
        <v>0</v>
      </c>
      <c r="AR479" s="215">
        <f t="shared" si="1321"/>
        <v>0</v>
      </c>
      <c r="AS479" s="215">
        <f t="shared" si="1322"/>
        <v>0</v>
      </c>
      <c r="AT479" s="215">
        <f t="shared" si="1323"/>
        <v>0</v>
      </c>
      <c r="AU479" s="215">
        <f t="shared" si="1324"/>
        <v>0</v>
      </c>
      <c r="AV479" s="215">
        <f t="shared" si="1325"/>
        <v>0</v>
      </c>
      <c r="AW479" s="215">
        <f t="shared" si="1326"/>
        <v>0</v>
      </c>
      <c r="AX479" s="215">
        <f t="shared" si="1327"/>
        <v>0</v>
      </c>
      <c r="AY479" s="216">
        <f t="shared" si="1668"/>
        <v>0</v>
      </c>
      <c r="AZ479" s="224">
        <f t="shared" si="1669"/>
        <v>0</v>
      </c>
      <c r="BA479" s="226">
        <f t="shared" si="1670"/>
        <v>0</v>
      </c>
      <c r="BB479" s="100"/>
      <c r="BD479" s="27"/>
      <c r="BE479" s="130"/>
      <c r="BF479" s="223" t="s">
        <v>479</v>
      </c>
      <c r="BG479" s="223"/>
      <c r="BH479" s="215">
        <f t="shared" si="1362"/>
        <v>0</v>
      </c>
      <c r="BI479" s="215">
        <f t="shared" si="1363"/>
        <v>0</v>
      </c>
      <c r="BJ479" s="215">
        <f t="shared" si="1364"/>
        <v>0</v>
      </c>
      <c r="BK479" s="215">
        <f t="shared" si="1365"/>
        <v>0</v>
      </c>
      <c r="BL479" s="215">
        <f t="shared" si="1366"/>
        <v>0</v>
      </c>
      <c r="BM479" s="215">
        <f t="shared" si="1367"/>
        <v>0</v>
      </c>
      <c r="BN479" s="215">
        <f t="shared" si="1368"/>
        <v>0</v>
      </c>
      <c r="BO479" s="215">
        <f t="shared" si="1369"/>
        <v>0</v>
      </c>
      <c r="BP479" s="215">
        <f t="shared" si="1370"/>
        <v>0</v>
      </c>
      <c r="BQ479" s="215">
        <f t="shared" si="1371"/>
        <v>0</v>
      </c>
      <c r="BR479" s="215">
        <f t="shared" si="1372"/>
        <v>0</v>
      </c>
      <c r="BS479" s="215">
        <f t="shared" si="1373"/>
        <v>0</v>
      </c>
      <c r="BT479" s="215">
        <f t="shared" si="1374"/>
        <v>0</v>
      </c>
      <c r="BU479" s="215">
        <f t="shared" si="1375"/>
        <v>0</v>
      </c>
      <c r="BV479" s="215">
        <f t="shared" si="1376"/>
        <v>0</v>
      </c>
      <c r="BW479" s="215">
        <f t="shared" si="1377"/>
        <v>0</v>
      </c>
      <c r="BX479" s="215">
        <f t="shared" si="1378"/>
        <v>0</v>
      </c>
      <c r="BY479" s="215">
        <f t="shared" si="1379"/>
        <v>0</v>
      </c>
      <c r="BZ479" s="216">
        <f t="shared" si="1671"/>
        <v>0</v>
      </c>
      <c r="CA479" s="224">
        <f t="shared" si="1672"/>
        <v>0</v>
      </c>
      <c r="CB479" s="226">
        <f t="shared" si="1673"/>
        <v>0</v>
      </c>
      <c r="CC479" s="100"/>
      <c r="CE479" s="33"/>
      <c r="CF479" s="126"/>
      <c r="CG479" s="200"/>
      <c r="CH479" s="200"/>
      <c r="CI479" s="200"/>
      <c r="CJ479" s="200"/>
      <c r="CK479" s="200"/>
      <c r="CL479" s="143" t="s">
        <v>99</v>
      </c>
      <c r="CM479" s="319" t="s">
        <v>55</v>
      </c>
      <c r="CN479" s="319"/>
      <c r="CO479" s="54">
        <f t="shared" si="1638"/>
        <v>0</v>
      </c>
      <c r="CP479" s="54">
        <f t="shared" si="1638"/>
        <v>0</v>
      </c>
      <c r="CQ479" s="54">
        <f t="shared" si="1638"/>
        <v>0</v>
      </c>
      <c r="CR479" s="51"/>
      <c r="CS479" s="26"/>
      <c r="CT479" s="1"/>
      <c r="CU479" s="27"/>
      <c r="CV479" s="130"/>
      <c r="CW479" s="201"/>
      <c r="CX479" s="201"/>
      <c r="CY479" s="72"/>
      <c r="CZ479" s="72"/>
      <c r="DA479" s="72"/>
      <c r="DB479" s="143"/>
      <c r="DC479" s="314"/>
      <c r="DD479" s="314"/>
      <c r="DE479" s="52"/>
      <c r="DF479" s="52"/>
      <c r="DG479" s="52"/>
      <c r="DH479" s="42"/>
      <c r="DI479" s="77"/>
      <c r="DJ479" s="1"/>
      <c r="DK479" s="27"/>
      <c r="DL479" s="130"/>
      <c r="DM479" s="201"/>
      <c r="DN479" s="201"/>
      <c r="DO479" s="72"/>
      <c r="DP479" s="72"/>
      <c r="DQ479" s="72"/>
      <c r="DR479" s="72"/>
      <c r="DS479" s="143"/>
      <c r="DT479" s="314"/>
      <c r="DU479" s="314"/>
      <c r="DV479" s="54"/>
      <c r="DW479" s="54"/>
      <c r="DX479" s="54"/>
      <c r="DY479" s="54"/>
      <c r="DZ479" s="42"/>
      <c r="EA479" s="77"/>
      <c r="EB479" s="1"/>
      <c r="EC479" s="27"/>
      <c r="ED479" s="157"/>
      <c r="EE479" s="1"/>
      <c r="EF479" s="1"/>
      <c r="EG479" s="1"/>
      <c r="EH479" s="1"/>
      <c r="EI479" s="160"/>
      <c r="EJ479" s="8"/>
      <c r="EK479" s="8"/>
      <c r="EL479" s="7"/>
      <c r="EM479" s="7"/>
      <c r="EN479" s="42"/>
      <c r="EO479" s="26"/>
      <c r="EP479" s="1"/>
      <c r="EQ479" s="27"/>
      <c r="ER479" s="157"/>
      <c r="ES479" s="1"/>
      <c r="ET479" s="1"/>
      <c r="EU479" s="1"/>
      <c r="EV479" s="1"/>
      <c r="EW479" s="160"/>
      <c r="EX479" s="8"/>
      <c r="EY479" s="8"/>
      <c r="EZ479" s="7"/>
      <c r="FA479" s="7"/>
      <c r="FB479" s="42"/>
      <c r="FC479" s="26"/>
      <c r="FD479" s="26"/>
      <c r="FE479" s="1"/>
      <c r="FF479" s="1"/>
      <c r="FG479" s="20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</row>
    <row r="480" spans="2:174" ht="14.45" customHeight="1" x14ac:dyDescent="0.2">
      <c r="B480" s="33"/>
      <c r="C480" s="127">
        <v>5300</v>
      </c>
      <c r="D480" s="233" t="s">
        <v>453</v>
      </c>
      <c r="E480" s="233"/>
      <c r="F480" s="220">
        <f t="shared" ref="F480:H480" si="1680">+X48</f>
        <v>70000</v>
      </c>
      <c r="G480" s="220">
        <f t="shared" si="1680"/>
        <v>0</v>
      </c>
      <c r="H480" s="220">
        <f t="shared" si="1680"/>
        <v>59503.31</v>
      </c>
      <c r="I480" s="220">
        <f t="shared" ref="I480:K480" si="1681">+X120</f>
        <v>0</v>
      </c>
      <c r="J480" s="220">
        <f t="shared" si="1681"/>
        <v>0</v>
      </c>
      <c r="K480" s="220">
        <f t="shared" si="1681"/>
        <v>0</v>
      </c>
      <c r="L480" s="220">
        <f t="shared" ref="L480:N480" si="1682">+X192</f>
        <v>0</v>
      </c>
      <c r="M480" s="220">
        <f t="shared" si="1682"/>
        <v>0</v>
      </c>
      <c r="N480" s="220">
        <f t="shared" si="1682"/>
        <v>0</v>
      </c>
      <c r="O480" s="220">
        <f t="shared" ref="O480:Q480" si="1683">+X264</f>
        <v>0</v>
      </c>
      <c r="P480" s="220">
        <f t="shared" si="1683"/>
        <v>0</v>
      </c>
      <c r="Q480" s="220">
        <f t="shared" si="1683"/>
        <v>0</v>
      </c>
      <c r="R480" s="220">
        <f t="shared" ref="R480:T480" si="1684">+X336</f>
        <v>0</v>
      </c>
      <c r="S480" s="220">
        <f t="shared" si="1684"/>
        <v>0</v>
      </c>
      <c r="T480" s="220">
        <f t="shared" si="1684"/>
        <v>0</v>
      </c>
      <c r="U480" s="220">
        <f t="shared" ref="U480:W480" si="1685">+X408</f>
        <v>0</v>
      </c>
      <c r="V480" s="220">
        <f t="shared" si="1685"/>
        <v>0</v>
      </c>
      <c r="W480" s="220">
        <f t="shared" si="1685"/>
        <v>0</v>
      </c>
      <c r="X480" s="221">
        <f t="shared" si="1665"/>
        <v>70000</v>
      </c>
      <c r="Y480" s="210">
        <f t="shared" si="1666"/>
        <v>0</v>
      </c>
      <c r="Z480" s="212">
        <f t="shared" si="1667"/>
        <v>59503.31</v>
      </c>
      <c r="AA480" s="26"/>
      <c r="AC480" s="27"/>
      <c r="AD480" s="130">
        <v>2250</v>
      </c>
      <c r="AE480" s="223" t="s">
        <v>500</v>
      </c>
      <c r="AF480" s="223"/>
      <c r="AG480" s="215">
        <f t="shared" si="1310"/>
        <v>0</v>
      </c>
      <c r="AH480" s="215">
        <f t="shared" si="1311"/>
        <v>0</v>
      </c>
      <c r="AI480" s="215">
        <f t="shared" si="1312"/>
        <v>0</v>
      </c>
      <c r="AJ480" s="215">
        <f t="shared" si="1313"/>
        <v>0</v>
      </c>
      <c r="AK480" s="215">
        <f t="shared" si="1314"/>
        <v>0</v>
      </c>
      <c r="AL480" s="215">
        <f t="shared" si="1315"/>
        <v>0</v>
      </c>
      <c r="AM480" s="215">
        <f t="shared" si="1316"/>
        <v>0</v>
      </c>
      <c r="AN480" s="215">
        <f t="shared" si="1317"/>
        <v>0</v>
      </c>
      <c r="AO480" s="215">
        <f t="shared" si="1318"/>
        <v>0</v>
      </c>
      <c r="AP480" s="215">
        <f t="shared" si="1319"/>
        <v>0</v>
      </c>
      <c r="AQ480" s="215">
        <f t="shared" si="1320"/>
        <v>0</v>
      </c>
      <c r="AR480" s="215">
        <f t="shared" si="1321"/>
        <v>0</v>
      </c>
      <c r="AS480" s="215">
        <f t="shared" si="1322"/>
        <v>0</v>
      </c>
      <c r="AT480" s="215">
        <f t="shared" si="1323"/>
        <v>0</v>
      </c>
      <c r="AU480" s="215">
        <f t="shared" si="1324"/>
        <v>0</v>
      </c>
      <c r="AV480" s="215">
        <f t="shared" si="1325"/>
        <v>0</v>
      </c>
      <c r="AW480" s="215">
        <f t="shared" si="1326"/>
        <v>0</v>
      </c>
      <c r="AX480" s="215">
        <f t="shared" si="1327"/>
        <v>0</v>
      </c>
      <c r="AY480" s="216">
        <f t="shared" si="1668"/>
        <v>0</v>
      </c>
      <c r="AZ480" s="224">
        <f t="shared" si="1669"/>
        <v>0</v>
      </c>
      <c r="BA480" s="226">
        <f t="shared" si="1670"/>
        <v>0</v>
      </c>
      <c r="BB480" s="100"/>
      <c r="BD480" s="27"/>
      <c r="BE480" s="130"/>
      <c r="BF480" s="223" t="s">
        <v>480</v>
      </c>
      <c r="BG480" s="223"/>
      <c r="BH480" s="215">
        <f t="shared" si="1362"/>
        <v>0</v>
      </c>
      <c r="BI480" s="215">
        <f t="shared" si="1363"/>
        <v>0</v>
      </c>
      <c r="BJ480" s="215">
        <f t="shared" si="1364"/>
        <v>0</v>
      </c>
      <c r="BK480" s="215">
        <f t="shared" si="1365"/>
        <v>0</v>
      </c>
      <c r="BL480" s="215">
        <f t="shared" si="1366"/>
        <v>0</v>
      </c>
      <c r="BM480" s="215">
        <f t="shared" si="1367"/>
        <v>0</v>
      </c>
      <c r="BN480" s="215">
        <f t="shared" si="1368"/>
        <v>0</v>
      </c>
      <c r="BO480" s="215">
        <f t="shared" si="1369"/>
        <v>0</v>
      </c>
      <c r="BP480" s="215">
        <f t="shared" si="1370"/>
        <v>0</v>
      </c>
      <c r="BQ480" s="215">
        <f t="shared" si="1371"/>
        <v>0</v>
      </c>
      <c r="BR480" s="215">
        <f t="shared" si="1372"/>
        <v>0</v>
      </c>
      <c r="BS480" s="215">
        <f t="shared" si="1373"/>
        <v>0</v>
      </c>
      <c r="BT480" s="215">
        <f t="shared" si="1374"/>
        <v>0</v>
      </c>
      <c r="BU480" s="215">
        <f t="shared" si="1375"/>
        <v>0</v>
      </c>
      <c r="BV480" s="215">
        <f t="shared" si="1376"/>
        <v>0</v>
      </c>
      <c r="BW480" s="215">
        <f t="shared" si="1377"/>
        <v>0</v>
      </c>
      <c r="BX480" s="215">
        <f t="shared" si="1378"/>
        <v>0</v>
      </c>
      <c r="BY480" s="215">
        <f t="shared" si="1379"/>
        <v>0</v>
      </c>
      <c r="BZ480" s="216">
        <f t="shared" si="1671"/>
        <v>0</v>
      </c>
      <c r="CA480" s="224">
        <f t="shared" si="1672"/>
        <v>0</v>
      </c>
      <c r="CB480" s="226">
        <f t="shared" si="1673"/>
        <v>0</v>
      </c>
      <c r="CC480" s="100"/>
      <c r="CE480" s="33"/>
      <c r="CF480" s="126"/>
      <c r="CG480" s="200"/>
      <c r="CH480" s="200"/>
      <c r="CI480" s="200"/>
      <c r="CJ480" s="200"/>
      <c r="CK480" s="200"/>
      <c r="CL480" s="143"/>
      <c r="CM480" s="195"/>
      <c r="CN480" s="200"/>
      <c r="CO480" s="66"/>
      <c r="CP480" s="66"/>
      <c r="CQ480" s="66"/>
      <c r="CR480" s="51"/>
      <c r="CS480" s="26"/>
      <c r="CT480" s="1"/>
      <c r="CU480" s="27"/>
      <c r="CV480" s="130"/>
      <c r="CW480" s="201"/>
      <c r="CX480" s="201"/>
      <c r="CY480" s="72"/>
      <c r="CZ480" s="72"/>
      <c r="DA480" s="72"/>
      <c r="DB480" s="143"/>
      <c r="DC480" s="308" t="s">
        <v>153</v>
      </c>
      <c r="DD480" s="308"/>
      <c r="DE480" s="48">
        <f>SUM(DE481:DE482)</f>
        <v>0</v>
      </c>
      <c r="DF480" s="48">
        <f t="shared" ref="DF480" si="1686">SUM(DF481:DF482)</f>
        <v>0</v>
      </c>
      <c r="DG480" s="48">
        <f t="shared" ref="DG480" si="1687">SUM(DG481:DG482)</f>
        <v>0</v>
      </c>
      <c r="DH480" s="42"/>
      <c r="DI480" s="77"/>
      <c r="DJ480" s="1"/>
      <c r="DK480" s="27"/>
      <c r="DL480" s="130"/>
      <c r="DM480" s="201"/>
      <c r="DN480" s="201"/>
      <c r="DO480" s="72"/>
      <c r="DP480" s="72"/>
      <c r="DQ480" s="72"/>
      <c r="DR480" s="72"/>
      <c r="DS480" s="143"/>
      <c r="DT480" s="308" t="s">
        <v>153</v>
      </c>
      <c r="DU480" s="308"/>
      <c r="DV480" s="49">
        <f t="shared" ref="DV480:DV482" si="1688">IF((DE480-DF480)&gt;0,+DE480-DF480,0)</f>
        <v>0</v>
      </c>
      <c r="DW480" s="49">
        <f t="shared" ref="DW480:DW482" si="1689">IF((DE480-DF480)&gt;0,0,-DE480+DF480)</f>
        <v>0</v>
      </c>
      <c r="DX480" s="49">
        <f t="shared" ref="DX480:DX482" si="1690">IF((DF480-DG480)&gt;0,+DF480-DG480,0)</f>
        <v>0</v>
      </c>
      <c r="DY480" s="49">
        <f t="shared" ref="DY480:DY482" si="1691">IF((DF480-DG480)&gt;0,0,-DF480+DG480)</f>
        <v>0</v>
      </c>
      <c r="DZ480" s="42"/>
      <c r="EA480" s="77"/>
      <c r="EB480" s="1"/>
      <c r="EC480" s="27"/>
      <c r="ED480" s="157"/>
      <c r="EE480" s="200"/>
      <c r="EF480" s="200"/>
      <c r="EG480" s="52"/>
      <c r="EH480" s="52"/>
      <c r="EI480" s="163" t="s">
        <v>158</v>
      </c>
      <c r="EJ480" s="313" t="s">
        <v>243</v>
      </c>
      <c r="EK480" s="313"/>
      <c r="EL480" s="184">
        <f>+CZ446</f>
        <v>2188080.34</v>
      </c>
      <c r="EM480" s="184">
        <f>+DA446</f>
        <v>1666869.73</v>
      </c>
      <c r="EN480" s="42"/>
      <c r="EO480" s="26"/>
      <c r="EP480" s="1"/>
      <c r="EQ480" s="27"/>
      <c r="ER480" s="157"/>
      <c r="ES480" s="200"/>
      <c r="ET480" s="200"/>
      <c r="EU480" s="52"/>
      <c r="EV480" s="52"/>
      <c r="EW480" s="163" t="s">
        <v>158</v>
      </c>
      <c r="EX480" s="313" t="s">
        <v>243</v>
      </c>
      <c r="EY480" s="313"/>
      <c r="EZ480" s="184">
        <f>+BZ500</f>
        <v>0</v>
      </c>
      <c r="FA480" s="184">
        <f>+CA500</f>
        <v>0</v>
      </c>
      <c r="FB480" s="42"/>
      <c r="FC480" s="26"/>
      <c r="FD480" s="26"/>
      <c r="FE480" s="1"/>
      <c r="FF480" s="1"/>
      <c r="FG480" s="20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</row>
    <row r="481" spans="2:174" ht="13.9" customHeight="1" x14ac:dyDescent="0.2">
      <c r="B481" s="33"/>
      <c r="C481" s="126">
        <v>5310</v>
      </c>
      <c r="D481" s="234" t="s">
        <v>38</v>
      </c>
      <c r="E481" s="234"/>
      <c r="F481" s="215">
        <f t="shared" ref="F481:H481" si="1692">+X49</f>
        <v>0</v>
      </c>
      <c r="G481" s="215">
        <f t="shared" si="1692"/>
        <v>0</v>
      </c>
      <c r="H481" s="215">
        <f t="shared" si="1692"/>
        <v>0</v>
      </c>
      <c r="I481" s="215">
        <f t="shared" ref="I481:K481" si="1693">+X121</f>
        <v>0</v>
      </c>
      <c r="J481" s="215">
        <f t="shared" si="1693"/>
        <v>0</v>
      </c>
      <c r="K481" s="215">
        <f t="shared" si="1693"/>
        <v>0</v>
      </c>
      <c r="L481" s="215">
        <f t="shared" ref="L481:N481" si="1694">+X193</f>
        <v>0</v>
      </c>
      <c r="M481" s="215">
        <f t="shared" si="1694"/>
        <v>0</v>
      </c>
      <c r="N481" s="215">
        <f t="shared" si="1694"/>
        <v>0</v>
      </c>
      <c r="O481" s="215">
        <f t="shared" ref="O481:Q481" si="1695">+X265</f>
        <v>0</v>
      </c>
      <c r="P481" s="215">
        <f t="shared" si="1695"/>
        <v>0</v>
      </c>
      <c r="Q481" s="215">
        <f t="shared" si="1695"/>
        <v>0</v>
      </c>
      <c r="R481" s="215">
        <f t="shared" ref="R481:T481" si="1696">+X337</f>
        <v>0</v>
      </c>
      <c r="S481" s="215">
        <f t="shared" si="1696"/>
        <v>0</v>
      </c>
      <c r="T481" s="215">
        <f t="shared" si="1696"/>
        <v>0</v>
      </c>
      <c r="U481" s="215">
        <f t="shared" ref="U481:W481" si="1697">+X409</f>
        <v>0</v>
      </c>
      <c r="V481" s="215">
        <f t="shared" si="1697"/>
        <v>0</v>
      </c>
      <c r="W481" s="215">
        <f t="shared" si="1697"/>
        <v>0</v>
      </c>
      <c r="X481" s="216">
        <f t="shared" si="1665"/>
        <v>0</v>
      </c>
      <c r="Y481" s="224">
        <f t="shared" si="1666"/>
        <v>0</v>
      </c>
      <c r="Z481" s="226">
        <f t="shared" si="1667"/>
        <v>0</v>
      </c>
      <c r="AA481" s="26"/>
      <c r="AC481" s="27"/>
      <c r="AD481" s="130">
        <v>2260</v>
      </c>
      <c r="AE481" s="223" t="s">
        <v>501</v>
      </c>
      <c r="AF481" s="223"/>
      <c r="AG481" s="245">
        <f t="shared" si="1310"/>
        <v>0</v>
      </c>
      <c r="AH481" s="245">
        <f t="shared" si="1311"/>
        <v>0</v>
      </c>
      <c r="AI481" s="245">
        <f t="shared" si="1312"/>
        <v>0</v>
      </c>
      <c r="AJ481" s="245">
        <f t="shared" si="1313"/>
        <v>0</v>
      </c>
      <c r="AK481" s="245">
        <f t="shared" si="1314"/>
        <v>0</v>
      </c>
      <c r="AL481" s="245">
        <f t="shared" si="1315"/>
        <v>0</v>
      </c>
      <c r="AM481" s="215">
        <f t="shared" si="1316"/>
        <v>0</v>
      </c>
      <c r="AN481" s="215">
        <f t="shared" si="1317"/>
        <v>0</v>
      </c>
      <c r="AO481" s="215">
        <f t="shared" si="1318"/>
        <v>0</v>
      </c>
      <c r="AP481" s="215">
        <f t="shared" si="1319"/>
        <v>0</v>
      </c>
      <c r="AQ481" s="215">
        <f t="shared" si="1320"/>
        <v>0</v>
      </c>
      <c r="AR481" s="215">
        <f t="shared" si="1321"/>
        <v>0</v>
      </c>
      <c r="AS481" s="215">
        <f t="shared" si="1322"/>
        <v>0</v>
      </c>
      <c r="AT481" s="215">
        <f t="shared" si="1323"/>
        <v>0</v>
      </c>
      <c r="AU481" s="215">
        <f t="shared" si="1324"/>
        <v>0</v>
      </c>
      <c r="AV481" s="215">
        <f t="shared" si="1325"/>
        <v>0</v>
      </c>
      <c r="AW481" s="215">
        <f t="shared" si="1326"/>
        <v>0</v>
      </c>
      <c r="AX481" s="215">
        <f t="shared" si="1327"/>
        <v>0</v>
      </c>
      <c r="AY481" s="216">
        <f t="shared" si="1668"/>
        <v>0</v>
      </c>
      <c r="AZ481" s="224">
        <f t="shared" si="1669"/>
        <v>0</v>
      </c>
      <c r="BA481" s="226">
        <f t="shared" si="1670"/>
        <v>0</v>
      </c>
      <c r="BB481" s="100"/>
      <c r="BD481" s="27"/>
      <c r="BE481" s="130"/>
      <c r="BF481" s="223" t="s">
        <v>521</v>
      </c>
      <c r="BG481" s="223"/>
      <c r="BH481" s="245">
        <f t="shared" si="1362"/>
        <v>0</v>
      </c>
      <c r="BI481" s="245">
        <f t="shared" si="1363"/>
        <v>0</v>
      </c>
      <c r="BJ481" s="245">
        <f t="shared" si="1364"/>
        <v>0</v>
      </c>
      <c r="BK481" s="245">
        <f t="shared" si="1365"/>
        <v>0</v>
      </c>
      <c r="BL481" s="245">
        <f t="shared" si="1366"/>
        <v>0</v>
      </c>
      <c r="BM481" s="245">
        <f t="shared" si="1367"/>
        <v>0</v>
      </c>
      <c r="BN481" s="215">
        <f t="shared" si="1368"/>
        <v>0</v>
      </c>
      <c r="BO481" s="215">
        <f t="shared" si="1369"/>
        <v>0</v>
      </c>
      <c r="BP481" s="215">
        <f t="shared" si="1370"/>
        <v>0</v>
      </c>
      <c r="BQ481" s="215">
        <f t="shared" si="1371"/>
        <v>0</v>
      </c>
      <c r="BR481" s="215">
        <f t="shared" si="1372"/>
        <v>0</v>
      </c>
      <c r="BS481" s="215">
        <f t="shared" si="1373"/>
        <v>0</v>
      </c>
      <c r="BT481" s="215">
        <f t="shared" si="1374"/>
        <v>0</v>
      </c>
      <c r="BU481" s="215">
        <f t="shared" si="1375"/>
        <v>0</v>
      </c>
      <c r="BV481" s="215">
        <f t="shared" si="1376"/>
        <v>0</v>
      </c>
      <c r="BW481" s="215">
        <f t="shared" si="1377"/>
        <v>0</v>
      </c>
      <c r="BX481" s="215">
        <f t="shared" si="1378"/>
        <v>0</v>
      </c>
      <c r="BY481" s="215">
        <f t="shared" si="1379"/>
        <v>0</v>
      </c>
      <c r="BZ481" s="216">
        <f t="shared" si="1671"/>
        <v>0</v>
      </c>
      <c r="CA481" s="224">
        <f t="shared" si="1672"/>
        <v>0</v>
      </c>
      <c r="CB481" s="226">
        <f t="shared" si="1673"/>
        <v>0</v>
      </c>
      <c r="CC481" s="100"/>
      <c r="CE481" s="33"/>
      <c r="CF481" s="126"/>
      <c r="CG481" s="200"/>
      <c r="CH481" s="200"/>
      <c r="CI481" s="200"/>
      <c r="CJ481" s="200"/>
      <c r="CK481" s="200"/>
      <c r="CL481" s="143"/>
      <c r="CM481" s="322" t="s">
        <v>56</v>
      </c>
      <c r="CN481" s="322"/>
      <c r="CO481" s="50">
        <f>SUM(CO482)</f>
        <v>0</v>
      </c>
      <c r="CP481" s="50">
        <f t="shared" ref="CP481" si="1698">SUM(CP482)</f>
        <v>0</v>
      </c>
      <c r="CQ481" s="50">
        <f t="shared" ref="CQ481" si="1699">SUM(CQ482)</f>
        <v>0</v>
      </c>
      <c r="CR481" s="51"/>
      <c r="CS481" s="26"/>
      <c r="CT481" s="1"/>
      <c r="CU481" s="27"/>
      <c r="CV481" s="130"/>
      <c r="CW481" s="201"/>
      <c r="CX481" s="201"/>
      <c r="CY481" s="72"/>
      <c r="CZ481" s="72"/>
      <c r="DA481" s="72"/>
      <c r="DB481" s="143" t="s">
        <v>196</v>
      </c>
      <c r="DC481" s="319" t="s">
        <v>154</v>
      </c>
      <c r="DD481" s="319"/>
      <c r="DE481" s="54">
        <f t="shared" ref="DE481:DG482" si="1700">+AY494</f>
        <v>0</v>
      </c>
      <c r="DF481" s="54">
        <f t="shared" si="1700"/>
        <v>0</v>
      </c>
      <c r="DG481" s="54">
        <f t="shared" si="1700"/>
        <v>0</v>
      </c>
      <c r="DH481" s="42"/>
      <c r="DI481" s="77"/>
      <c r="DJ481" s="1"/>
      <c r="DK481" s="27"/>
      <c r="DL481" s="130"/>
      <c r="DM481" s="201"/>
      <c r="DN481" s="201"/>
      <c r="DO481" s="72"/>
      <c r="DP481" s="72"/>
      <c r="DQ481" s="72"/>
      <c r="DR481" s="72"/>
      <c r="DS481" s="143" t="s">
        <v>196</v>
      </c>
      <c r="DT481" s="319" t="s">
        <v>154</v>
      </c>
      <c r="DU481" s="319"/>
      <c r="DV481" s="54">
        <f t="shared" si="1688"/>
        <v>0</v>
      </c>
      <c r="DW481" s="54">
        <f t="shared" si="1689"/>
        <v>0</v>
      </c>
      <c r="DX481" s="54">
        <f t="shared" si="1690"/>
        <v>0</v>
      </c>
      <c r="DY481" s="54">
        <f t="shared" si="1691"/>
        <v>0</v>
      </c>
      <c r="DZ481" s="42"/>
      <c r="EA481" s="77"/>
      <c r="EB481" s="1"/>
      <c r="EC481" s="27"/>
      <c r="ED481" s="159"/>
      <c r="EE481" s="312" t="s">
        <v>223</v>
      </c>
      <c r="EF481" s="312"/>
      <c r="EG481" s="78">
        <f>EG447-EG460</f>
        <v>9643900.0199999958</v>
      </c>
      <c r="EH481" s="78">
        <f t="shared" ref="EH481" si="1701">EH447-EH460</f>
        <v>3648875.8299999982</v>
      </c>
      <c r="EI481" s="163" t="s">
        <v>158</v>
      </c>
      <c r="EJ481" s="313" t="s">
        <v>244</v>
      </c>
      <c r="EK481" s="313"/>
      <c r="EL481" s="49">
        <f>+CY446</f>
        <v>7305396.3200000003</v>
      </c>
      <c r="EM481" s="49">
        <f>+CZ446</f>
        <v>2188080.34</v>
      </c>
      <c r="EN481" s="83"/>
      <c r="EO481" s="84"/>
      <c r="EP481" s="1"/>
      <c r="EQ481" s="27"/>
      <c r="ER481" s="159"/>
      <c r="ES481" s="312" t="s">
        <v>223</v>
      </c>
      <c r="ET481" s="312"/>
      <c r="EU481" s="78">
        <f>EU447-EU460</f>
        <v>0</v>
      </c>
      <c r="EV481" s="78">
        <f t="shared" ref="EV481" si="1702">EV447-EV460</f>
        <v>0</v>
      </c>
      <c r="EW481" s="163" t="s">
        <v>158</v>
      </c>
      <c r="EX481" s="313" t="s">
        <v>244</v>
      </c>
      <c r="EY481" s="313"/>
      <c r="EZ481" s="184">
        <f>+BZ501</f>
        <v>0</v>
      </c>
      <c r="FA481" s="184">
        <f>+CA501</f>
        <v>0</v>
      </c>
      <c r="FB481" s="83"/>
      <c r="FC481" s="84"/>
      <c r="FD481" s="84"/>
      <c r="FE481" s="1"/>
      <c r="FF481" s="1"/>
      <c r="FG481" s="20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</row>
    <row r="482" spans="2:174" ht="13.9" customHeight="1" x14ac:dyDescent="0.2">
      <c r="B482" s="33"/>
      <c r="C482" s="126">
        <v>5320</v>
      </c>
      <c r="D482" s="234" t="s">
        <v>0</v>
      </c>
      <c r="E482" s="234"/>
      <c r="F482" s="215">
        <f t="shared" ref="F482:H482" si="1703">+X50</f>
        <v>0</v>
      </c>
      <c r="G482" s="215">
        <f t="shared" si="1703"/>
        <v>0</v>
      </c>
      <c r="H482" s="215">
        <f t="shared" si="1703"/>
        <v>0</v>
      </c>
      <c r="I482" s="215">
        <f t="shared" ref="I482:K482" si="1704">+X122</f>
        <v>0</v>
      </c>
      <c r="J482" s="215">
        <f t="shared" si="1704"/>
        <v>0</v>
      </c>
      <c r="K482" s="215">
        <f t="shared" si="1704"/>
        <v>0</v>
      </c>
      <c r="L482" s="215">
        <f t="shared" ref="L482:N482" si="1705">+X194</f>
        <v>0</v>
      </c>
      <c r="M482" s="215">
        <f t="shared" si="1705"/>
        <v>0</v>
      </c>
      <c r="N482" s="215">
        <f t="shared" si="1705"/>
        <v>0</v>
      </c>
      <c r="O482" s="215">
        <f t="shared" ref="O482:Q482" si="1706">+X266</f>
        <v>0</v>
      </c>
      <c r="P482" s="215">
        <f t="shared" si="1706"/>
        <v>0</v>
      </c>
      <c r="Q482" s="215">
        <f t="shared" si="1706"/>
        <v>0</v>
      </c>
      <c r="R482" s="215">
        <f t="shared" ref="R482:T482" si="1707">+X338</f>
        <v>0</v>
      </c>
      <c r="S482" s="215">
        <f t="shared" si="1707"/>
        <v>0</v>
      </c>
      <c r="T482" s="215">
        <f t="shared" si="1707"/>
        <v>0</v>
      </c>
      <c r="U482" s="215">
        <f t="shared" ref="U482:W482" si="1708">+X410</f>
        <v>0</v>
      </c>
      <c r="V482" s="215">
        <f t="shared" si="1708"/>
        <v>0</v>
      </c>
      <c r="W482" s="215">
        <f t="shared" si="1708"/>
        <v>0</v>
      </c>
      <c r="X482" s="216">
        <f t="shared" si="1665"/>
        <v>0</v>
      </c>
      <c r="Y482" s="224">
        <f t="shared" si="1666"/>
        <v>0</v>
      </c>
      <c r="Z482" s="226">
        <f t="shared" si="1667"/>
        <v>0</v>
      </c>
      <c r="AA482" s="26"/>
      <c r="AC482" s="27"/>
      <c r="AD482" s="131">
        <v>3000</v>
      </c>
      <c r="AE482" s="248" t="s">
        <v>143</v>
      </c>
      <c r="AF482" s="248"/>
      <c r="AG482" s="258">
        <f t="shared" si="1310"/>
        <v>68116719.390000001</v>
      </c>
      <c r="AH482" s="258">
        <f t="shared" si="1311"/>
        <v>59106656.860000007</v>
      </c>
      <c r="AI482" s="258">
        <f t="shared" si="1312"/>
        <v>56399049.25</v>
      </c>
      <c r="AJ482" s="258">
        <f t="shared" si="1313"/>
        <v>0</v>
      </c>
      <c r="AK482" s="258">
        <f t="shared" si="1314"/>
        <v>0</v>
      </c>
      <c r="AL482" s="258">
        <f t="shared" si="1315"/>
        <v>0</v>
      </c>
      <c r="AM482" s="220">
        <f t="shared" si="1316"/>
        <v>0</v>
      </c>
      <c r="AN482" s="220">
        <f t="shared" si="1317"/>
        <v>0</v>
      </c>
      <c r="AO482" s="220">
        <f t="shared" si="1318"/>
        <v>0</v>
      </c>
      <c r="AP482" s="220">
        <f t="shared" si="1319"/>
        <v>0</v>
      </c>
      <c r="AQ482" s="220">
        <f t="shared" si="1320"/>
        <v>0</v>
      </c>
      <c r="AR482" s="220">
        <f t="shared" si="1321"/>
        <v>0</v>
      </c>
      <c r="AS482" s="220">
        <f t="shared" si="1322"/>
        <v>0</v>
      </c>
      <c r="AT482" s="220">
        <f t="shared" si="1323"/>
        <v>0</v>
      </c>
      <c r="AU482" s="220">
        <f t="shared" si="1324"/>
        <v>0</v>
      </c>
      <c r="AV482" s="220">
        <f t="shared" si="1325"/>
        <v>0</v>
      </c>
      <c r="AW482" s="220">
        <f t="shared" si="1326"/>
        <v>0</v>
      </c>
      <c r="AX482" s="220">
        <f t="shared" si="1327"/>
        <v>0</v>
      </c>
      <c r="AY482" s="221">
        <f t="shared" si="1668"/>
        <v>68116719.390000001</v>
      </c>
      <c r="AZ482" s="210">
        <f t="shared" si="1669"/>
        <v>59106656.860000007</v>
      </c>
      <c r="BA482" s="212">
        <f t="shared" si="1670"/>
        <v>56399049.25</v>
      </c>
      <c r="BB482" s="100"/>
      <c r="BD482" s="27"/>
      <c r="BE482" s="131"/>
      <c r="BF482" s="248" t="s">
        <v>517</v>
      </c>
      <c r="BG482" s="248"/>
      <c r="BH482" s="258">
        <f t="shared" si="1362"/>
        <v>0</v>
      </c>
      <c r="BI482" s="258">
        <f t="shared" si="1363"/>
        <v>0</v>
      </c>
      <c r="BJ482" s="258">
        <f t="shared" si="1364"/>
        <v>0</v>
      </c>
      <c r="BK482" s="258">
        <f t="shared" si="1365"/>
        <v>0</v>
      </c>
      <c r="BL482" s="258">
        <f t="shared" si="1366"/>
        <v>0</v>
      </c>
      <c r="BM482" s="258">
        <f t="shared" si="1367"/>
        <v>0</v>
      </c>
      <c r="BN482" s="220">
        <f t="shared" si="1368"/>
        <v>0</v>
      </c>
      <c r="BO482" s="220">
        <f t="shared" si="1369"/>
        <v>0</v>
      </c>
      <c r="BP482" s="220">
        <f t="shared" si="1370"/>
        <v>0</v>
      </c>
      <c r="BQ482" s="220">
        <f t="shared" si="1371"/>
        <v>0</v>
      </c>
      <c r="BR482" s="220">
        <f t="shared" si="1372"/>
        <v>0</v>
      </c>
      <c r="BS482" s="220">
        <f t="shared" si="1373"/>
        <v>0</v>
      </c>
      <c r="BT482" s="220">
        <f t="shared" si="1374"/>
        <v>0</v>
      </c>
      <c r="BU482" s="220">
        <f t="shared" si="1375"/>
        <v>0</v>
      </c>
      <c r="BV482" s="220">
        <f t="shared" si="1376"/>
        <v>0</v>
      </c>
      <c r="BW482" s="220">
        <f t="shared" si="1377"/>
        <v>0</v>
      </c>
      <c r="BX482" s="220">
        <f t="shared" si="1378"/>
        <v>0</v>
      </c>
      <c r="BY482" s="220">
        <f t="shared" si="1379"/>
        <v>0</v>
      </c>
      <c r="BZ482" s="221">
        <f t="shared" si="1671"/>
        <v>0</v>
      </c>
      <c r="CA482" s="210">
        <f t="shared" si="1672"/>
        <v>0</v>
      </c>
      <c r="CB482" s="212">
        <f t="shared" si="1673"/>
        <v>0</v>
      </c>
      <c r="CC482" s="100"/>
      <c r="CE482" s="33"/>
      <c r="CF482" s="126"/>
      <c r="CG482" s="200"/>
      <c r="CH482" s="200"/>
      <c r="CI482" s="200"/>
      <c r="CJ482" s="200"/>
      <c r="CK482" s="200"/>
      <c r="CL482" s="143" t="s">
        <v>100</v>
      </c>
      <c r="CM482" s="319" t="s">
        <v>57</v>
      </c>
      <c r="CN482" s="319"/>
      <c r="CO482" s="54">
        <f>+X498</f>
        <v>0</v>
      </c>
      <c r="CP482" s="54">
        <f>+Y498</f>
        <v>0</v>
      </c>
      <c r="CQ482" s="54">
        <f>+Z498</f>
        <v>0</v>
      </c>
      <c r="CR482" s="51"/>
      <c r="CS482" s="26"/>
      <c r="CT482" s="1"/>
      <c r="CU482" s="27"/>
      <c r="CV482" s="130"/>
      <c r="CW482" s="201"/>
      <c r="CX482" s="201"/>
      <c r="CY482" s="72"/>
      <c r="CZ482" s="72"/>
      <c r="DA482" s="72"/>
      <c r="DB482" s="143" t="s">
        <v>197</v>
      </c>
      <c r="DC482" s="319" t="s">
        <v>155</v>
      </c>
      <c r="DD482" s="319"/>
      <c r="DE482" s="54">
        <f t="shared" si="1700"/>
        <v>0</v>
      </c>
      <c r="DF482" s="54">
        <f t="shared" si="1700"/>
        <v>0</v>
      </c>
      <c r="DG482" s="54">
        <f t="shared" si="1700"/>
        <v>0</v>
      </c>
      <c r="DH482" s="42"/>
      <c r="DI482" s="77"/>
      <c r="DJ482" s="1"/>
      <c r="DK482" s="27"/>
      <c r="DL482" s="130"/>
      <c r="DM482" s="201"/>
      <c r="DN482" s="201"/>
      <c r="DO482" s="72"/>
      <c r="DP482" s="72"/>
      <c r="DQ482" s="72"/>
      <c r="DR482" s="72"/>
      <c r="DS482" s="143" t="s">
        <v>197</v>
      </c>
      <c r="DT482" s="319" t="s">
        <v>155</v>
      </c>
      <c r="DU482" s="319"/>
      <c r="DV482" s="54">
        <f t="shared" si="1688"/>
        <v>0</v>
      </c>
      <c r="DW482" s="54">
        <f t="shared" si="1689"/>
        <v>0</v>
      </c>
      <c r="DX482" s="54">
        <f t="shared" si="1690"/>
        <v>0</v>
      </c>
      <c r="DY482" s="54">
        <f t="shared" si="1691"/>
        <v>0</v>
      </c>
      <c r="DZ482" s="42"/>
      <c r="EA482" s="77"/>
      <c r="EB482" s="1"/>
      <c r="EC482" s="27"/>
      <c r="ED482" s="159"/>
      <c r="EE482" s="277"/>
      <c r="EF482" s="279"/>
      <c r="EG482" s="82"/>
      <c r="EH482" s="82"/>
      <c r="EI482" s="164"/>
      <c r="EJ482" s="10"/>
      <c r="EK482" s="10"/>
      <c r="EL482" s="85"/>
      <c r="EM482" s="85"/>
      <c r="EN482" s="83"/>
      <c r="EO482" s="84"/>
      <c r="EP482" s="1"/>
      <c r="EQ482" s="27"/>
      <c r="ER482" s="159"/>
      <c r="ES482" s="277"/>
      <c r="ET482" s="279"/>
      <c r="EU482" s="82"/>
      <c r="EV482" s="82"/>
      <c r="EW482" s="164"/>
      <c r="EX482" s="10"/>
      <c r="EY482" s="10"/>
      <c r="EZ482" s="85"/>
      <c r="FA482" s="85"/>
      <c r="FB482" s="83"/>
      <c r="FC482" s="84"/>
      <c r="FD482" s="84"/>
      <c r="FE482" s="1"/>
      <c r="FF482" s="1"/>
      <c r="FG482" s="20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</row>
    <row r="483" spans="2:174" ht="13.9" customHeight="1" x14ac:dyDescent="0.2">
      <c r="B483" s="33"/>
      <c r="C483" s="126">
        <v>5330</v>
      </c>
      <c r="D483" s="234" t="s">
        <v>41</v>
      </c>
      <c r="E483" s="234"/>
      <c r="F483" s="215">
        <f t="shared" ref="F483:H483" si="1709">+X51</f>
        <v>70000</v>
      </c>
      <c r="G483" s="215">
        <f t="shared" si="1709"/>
        <v>0</v>
      </c>
      <c r="H483" s="215">
        <f t="shared" si="1709"/>
        <v>59503.31</v>
      </c>
      <c r="I483" s="215">
        <f t="shared" ref="I483:K483" si="1710">+X123</f>
        <v>0</v>
      </c>
      <c r="J483" s="215">
        <f t="shared" si="1710"/>
        <v>0</v>
      </c>
      <c r="K483" s="215">
        <f t="shared" si="1710"/>
        <v>0</v>
      </c>
      <c r="L483" s="215">
        <f t="shared" ref="L483:N483" si="1711">+X195</f>
        <v>0</v>
      </c>
      <c r="M483" s="215">
        <f t="shared" si="1711"/>
        <v>0</v>
      </c>
      <c r="N483" s="215">
        <f t="shared" si="1711"/>
        <v>0</v>
      </c>
      <c r="O483" s="215">
        <f t="shared" ref="O483:Q483" si="1712">+X267</f>
        <v>0</v>
      </c>
      <c r="P483" s="215">
        <f t="shared" si="1712"/>
        <v>0</v>
      </c>
      <c r="Q483" s="215">
        <f t="shared" si="1712"/>
        <v>0</v>
      </c>
      <c r="R483" s="215">
        <f t="shared" ref="R483:T483" si="1713">+X339</f>
        <v>0</v>
      </c>
      <c r="S483" s="215">
        <f t="shared" si="1713"/>
        <v>0</v>
      </c>
      <c r="T483" s="215">
        <f t="shared" si="1713"/>
        <v>0</v>
      </c>
      <c r="U483" s="215">
        <f t="shared" ref="U483:W483" si="1714">+X411</f>
        <v>0</v>
      </c>
      <c r="V483" s="215">
        <f t="shared" si="1714"/>
        <v>0</v>
      </c>
      <c r="W483" s="215">
        <f t="shared" si="1714"/>
        <v>0</v>
      </c>
      <c r="X483" s="216">
        <f t="shared" si="1665"/>
        <v>70000</v>
      </c>
      <c r="Y483" s="224">
        <f t="shared" si="1666"/>
        <v>0</v>
      </c>
      <c r="Z483" s="226">
        <f t="shared" si="1667"/>
        <v>59503.31</v>
      </c>
      <c r="AA483" s="26"/>
      <c r="AC483" s="27"/>
      <c r="AD483" s="131">
        <v>3100</v>
      </c>
      <c r="AE483" s="232" t="s">
        <v>502</v>
      </c>
      <c r="AF483" s="232"/>
      <c r="AG483" s="235">
        <f t="shared" si="1310"/>
        <v>43709422.280000001</v>
      </c>
      <c r="AH483" s="235">
        <f t="shared" si="1311"/>
        <v>43709422.280000001</v>
      </c>
      <c r="AI483" s="235">
        <f t="shared" si="1312"/>
        <v>43709422.280000001</v>
      </c>
      <c r="AJ483" s="235">
        <f t="shared" si="1313"/>
        <v>0</v>
      </c>
      <c r="AK483" s="235">
        <f t="shared" si="1314"/>
        <v>0</v>
      </c>
      <c r="AL483" s="235">
        <f t="shared" si="1315"/>
        <v>0</v>
      </c>
      <c r="AM483" s="220">
        <f t="shared" si="1316"/>
        <v>0</v>
      </c>
      <c r="AN483" s="220">
        <f t="shared" si="1317"/>
        <v>0</v>
      </c>
      <c r="AO483" s="220">
        <f t="shared" si="1318"/>
        <v>0</v>
      </c>
      <c r="AP483" s="220">
        <f t="shared" si="1319"/>
        <v>0</v>
      </c>
      <c r="AQ483" s="220">
        <f t="shared" si="1320"/>
        <v>0</v>
      </c>
      <c r="AR483" s="220">
        <f t="shared" si="1321"/>
        <v>0</v>
      </c>
      <c r="AS483" s="220">
        <f t="shared" si="1322"/>
        <v>0</v>
      </c>
      <c r="AT483" s="220">
        <f t="shared" si="1323"/>
        <v>0</v>
      </c>
      <c r="AU483" s="220">
        <f t="shared" si="1324"/>
        <v>0</v>
      </c>
      <c r="AV483" s="220">
        <f t="shared" si="1325"/>
        <v>0</v>
      </c>
      <c r="AW483" s="220">
        <f t="shared" si="1326"/>
        <v>0</v>
      </c>
      <c r="AX483" s="220">
        <f t="shared" si="1327"/>
        <v>0</v>
      </c>
      <c r="AY483" s="221">
        <f t="shared" si="1668"/>
        <v>43709422.280000001</v>
      </c>
      <c r="AZ483" s="210">
        <f t="shared" si="1669"/>
        <v>43709422.280000001</v>
      </c>
      <c r="BA483" s="212">
        <f t="shared" si="1670"/>
        <v>43709422.280000001</v>
      </c>
      <c r="BB483" s="100"/>
      <c r="BD483" s="27"/>
      <c r="BE483" s="130">
        <v>1230</v>
      </c>
      <c r="BF483" s="223" t="s">
        <v>479</v>
      </c>
      <c r="BG483" s="223"/>
      <c r="BH483" s="245">
        <f t="shared" si="1362"/>
        <v>0</v>
      </c>
      <c r="BI483" s="245">
        <f t="shared" si="1363"/>
        <v>0</v>
      </c>
      <c r="BJ483" s="245">
        <f t="shared" si="1364"/>
        <v>0</v>
      </c>
      <c r="BK483" s="245">
        <f t="shared" si="1365"/>
        <v>0</v>
      </c>
      <c r="BL483" s="245">
        <f t="shared" si="1366"/>
        <v>0</v>
      </c>
      <c r="BM483" s="245">
        <f t="shared" si="1367"/>
        <v>0</v>
      </c>
      <c r="BN483" s="215">
        <f t="shared" si="1368"/>
        <v>0</v>
      </c>
      <c r="BO483" s="215">
        <f t="shared" si="1369"/>
        <v>0</v>
      </c>
      <c r="BP483" s="215">
        <f t="shared" si="1370"/>
        <v>0</v>
      </c>
      <c r="BQ483" s="215">
        <f t="shared" si="1371"/>
        <v>0</v>
      </c>
      <c r="BR483" s="215">
        <f t="shared" si="1372"/>
        <v>0</v>
      </c>
      <c r="BS483" s="215">
        <f t="shared" si="1373"/>
        <v>0</v>
      </c>
      <c r="BT483" s="215">
        <f t="shared" si="1374"/>
        <v>0</v>
      </c>
      <c r="BU483" s="215">
        <f t="shared" si="1375"/>
        <v>0</v>
      </c>
      <c r="BV483" s="215">
        <f t="shared" si="1376"/>
        <v>0</v>
      </c>
      <c r="BW483" s="215">
        <f t="shared" si="1377"/>
        <v>0</v>
      </c>
      <c r="BX483" s="215">
        <f t="shared" si="1378"/>
        <v>0</v>
      </c>
      <c r="BY483" s="215">
        <f t="shared" si="1379"/>
        <v>0</v>
      </c>
      <c r="BZ483" s="216">
        <f t="shared" si="1671"/>
        <v>0</v>
      </c>
      <c r="CA483" s="224">
        <f t="shared" si="1672"/>
        <v>0</v>
      </c>
      <c r="CB483" s="226">
        <f t="shared" si="1673"/>
        <v>0</v>
      </c>
      <c r="CC483" s="100"/>
      <c r="CE483" s="33"/>
      <c r="CF483" s="126"/>
      <c r="CG483" s="200"/>
      <c r="CH483" s="200"/>
      <c r="CI483" s="200"/>
      <c r="CJ483" s="200"/>
      <c r="CK483" s="200"/>
      <c r="CL483" s="143"/>
      <c r="CM483" s="195"/>
      <c r="CN483" s="200"/>
      <c r="CO483" s="66"/>
      <c r="CP483" s="66"/>
      <c r="CQ483" s="66"/>
      <c r="CR483" s="51"/>
      <c r="CS483" s="26"/>
      <c r="CT483" s="1"/>
      <c r="CU483" s="27"/>
      <c r="CV483" s="130"/>
      <c r="CW483" s="201"/>
      <c r="CX483" s="201"/>
      <c r="CY483" s="72"/>
      <c r="CZ483" s="72"/>
      <c r="DA483" s="72"/>
      <c r="DB483" s="143"/>
      <c r="DC483" s="314"/>
      <c r="DD483" s="314"/>
      <c r="DE483" s="52"/>
      <c r="DF483" s="52"/>
      <c r="DG483" s="52"/>
      <c r="DH483" s="42"/>
      <c r="DI483" s="77"/>
      <c r="DJ483" s="1"/>
      <c r="DK483" s="27"/>
      <c r="DL483" s="130"/>
      <c r="DM483" s="201"/>
      <c r="DN483" s="201"/>
      <c r="DO483" s="72"/>
      <c r="DP483" s="72"/>
      <c r="DQ483" s="72"/>
      <c r="DR483" s="72"/>
      <c r="DS483" s="143"/>
      <c r="DT483" s="314"/>
      <c r="DU483" s="314"/>
      <c r="DV483" s="52"/>
      <c r="DW483" s="52"/>
      <c r="DX483" s="52"/>
      <c r="DY483" s="52"/>
      <c r="DZ483" s="42"/>
      <c r="EA483" s="77"/>
      <c r="EB483" s="1"/>
      <c r="EC483" s="27"/>
      <c r="ED483" s="130"/>
      <c r="EE483" s="278"/>
      <c r="EF483" s="278"/>
      <c r="EG483" s="72"/>
      <c r="EH483" s="72"/>
      <c r="EI483" s="143"/>
      <c r="EJ483" s="314"/>
      <c r="EK483" s="314"/>
      <c r="EL483" s="52"/>
      <c r="EM483" s="52"/>
      <c r="EN483" s="42"/>
      <c r="EO483" s="77"/>
      <c r="EP483" s="1"/>
      <c r="EQ483" s="27"/>
      <c r="ER483" s="130"/>
      <c r="ES483" s="278"/>
      <c r="ET483" s="278"/>
      <c r="EU483" s="72"/>
      <c r="EV483" s="72"/>
      <c r="EW483" s="143"/>
      <c r="EX483" s="314"/>
      <c r="EY483" s="314"/>
      <c r="EZ483" s="52"/>
      <c r="FA483" s="52"/>
      <c r="FB483" s="42"/>
      <c r="FC483" s="77"/>
      <c r="FD483" s="77"/>
      <c r="FE483" s="1"/>
      <c r="FF483" s="1"/>
      <c r="FG483" s="20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</row>
    <row r="484" spans="2:174" ht="13.9" customHeight="1" x14ac:dyDescent="0.2">
      <c r="B484" s="33"/>
      <c r="C484" s="127">
        <v>5400</v>
      </c>
      <c r="D484" s="233" t="s">
        <v>454</v>
      </c>
      <c r="E484" s="233"/>
      <c r="F484" s="220">
        <f t="shared" ref="F484:H484" si="1715">+X52</f>
        <v>0</v>
      </c>
      <c r="G484" s="220">
        <f t="shared" si="1715"/>
        <v>0</v>
      </c>
      <c r="H484" s="220">
        <f t="shared" si="1715"/>
        <v>0</v>
      </c>
      <c r="I484" s="220">
        <f t="shared" ref="I484:K484" si="1716">+X124</f>
        <v>0</v>
      </c>
      <c r="J484" s="220">
        <f t="shared" si="1716"/>
        <v>0</v>
      </c>
      <c r="K484" s="220">
        <f t="shared" si="1716"/>
        <v>0</v>
      </c>
      <c r="L484" s="220">
        <f t="shared" ref="L484:N484" si="1717">+X196</f>
        <v>0</v>
      </c>
      <c r="M484" s="220">
        <f t="shared" si="1717"/>
        <v>0</v>
      </c>
      <c r="N484" s="220">
        <f t="shared" si="1717"/>
        <v>0</v>
      </c>
      <c r="O484" s="220">
        <f t="shared" ref="O484:Q484" si="1718">+X268</f>
        <v>0</v>
      </c>
      <c r="P484" s="220">
        <f t="shared" si="1718"/>
        <v>0</v>
      </c>
      <c r="Q484" s="220">
        <f t="shared" si="1718"/>
        <v>0</v>
      </c>
      <c r="R484" s="220">
        <f t="shared" ref="R484:T484" si="1719">+X340</f>
        <v>0</v>
      </c>
      <c r="S484" s="220">
        <f t="shared" si="1719"/>
        <v>0</v>
      </c>
      <c r="T484" s="220">
        <f t="shared" si="1719"/>
        <v>0</v>
      </c>
      <c r="U484" s="220">
        <f t="shared" ref="U484:W484" si="1720">+X412</f>
        <v>0</v>
      </c>
      <c r="V484" s="220">
        <f t="shared" si="1720"/>
        <v>0</v>
      </c>
      <c r="W484" s="220">
        <f t="shared" si="1720"/>
        <v>0</v>
      </c>
      <c r="X484" s="221">
        <f t="shared" si="1665"/>
        <v>0</v>
      </c>
      <c r="Y484" s="210">
        <f t="shared" si="1666"/>
        <v>0</v>
      </c>
      <c r="Z484" s="212">
        <f t="shared" si="1667"/>
        <v>0</v>
      </c>
      <c r="AA484" s="26"/>
      <c r="AC484" s="27"/>
      <c r="AD484" s="130">
        <v>3110</v>
      </c>
      <c r="AE484" s="223" t="s">
        <v>0</v>
      </c>
      <c r="AF484" s="223"/>
      <c r="AG484" s="215">
        <f t="shared" si="1310"/>
        <v>39755709.850000001</v>
      </c>
      <c r="AH484" s="215">
        <f t="shared" si="1311"/>
        <v>39755709.850000001</v>
      </c>
      <c r="AI484" s="215">
        <f t="shared" si="1312"/>
        <v>39755709.850000001</v>
      </c>
      <c r="AJ484" s="215">
        <f t="shared" si="1313"/>
        <v>0</v>
      </c>
      <c r="AK484" s="215">
        <f t="shared" si="1314"/>
        <v>0</v>
      </c>
      <c r="AL484" s="215">
        <f t="shared" si="1315"/>
        <v>0</v>
      </c>
      <c r="AM484" s="215">
        <f t="shared" si="1316"/>
        <v>0</v>
      </c>
      <c r="AN484" s="215">
        <f t="shared" si="1317"/>
        <v>0</v>
      </c>
      <c r="AO484" s="215">
        <f t="shared" si="1318"/>
        <v>0</v>
      </c>
      <c r="AP484" s="215">
        <f t="shared" si="1319"/>
        <v>0</v>
      </c>
      <c r="AQ484" s="215">
        <f t="shared" si="1320"/>
        <v>0</v>
      </c>
      <c r="AR484" s="215">
        <f t="shared" si="1321"/>
        <v>0</v>
      </c>
      <c r="AS484" s="215">
        <f t="shared" si="1322"/>
        <v>0</v>
      </c>
      <c r="AT484" s="215">
        <f t="shared" si="1323"/>
        <v>0</v>
      </c>
      <c r="AU484" s="215">
        <f t="shared" si="1324"/>
        <v>0</v>
      </c>
      <c r="AV484" s="215">
        <f t="shared" si="1325"/>
        <v>0</v>
      </c>
      <c r="AW484" s="215">
        <f t="shared" si="1326"/>
        <v>0</v>
      </c>
      <c r="AX484" s="215">
        <f t="shared" si="1327"/>
        <v>0</v>
      </c>
      <c r="AY484" s="216">
        <f t="shared" si="1668"/>
        <v>39755709.850000001</v>
      </c>
      <c r="AZ484" s="224">
        <f t="shared" si="1669"/>
        <v>39755709.850000001</v>
      </c>
      <c r="BA484" s="226">
        <f t="shared" si="1670"/>
        <v>39755709.850000001</v>
      </c>
      <c r="BB484" s="100"/>
      <c r="BD484" s="27"/>
      <c r="BE484" s="130" t="s">
        <v>522</v>
      </c>
      <c r="BF484" s="223" t="s">
        <v>480</v>
      </c>
      <c r="BG484" s="223"/>
      <c r="BH484" s="215">
        <f t="shared" si="1362"/>
        <v>0</v>
      </c>
      <c r="BI484" s="215">
        <f t="shared" si="1363"/>
        <v>0</v>
      </c>
      <c r="BJ484" s="215">
        <f t="shared" si="1364"/>
        <v>0</v>
      </c>
      <c r="BK484" s="215">
        <f t="shared" si="1365"/>
        <v>0</v>
      </c>
      <c r="BL484" s="215">
        <f t="shared" si="1366"/>
        <v>0</v>
      </c>
      <c r="BM484" s="215">
        <f t="shared" si="1367"/>
        <v>0</v>
      </c>
      <c r="BN484" s="215">
        <f t="shared" si="1368"/>
        <v>0</v>
      </c>
      <c r="BO484" s="215">
        <f t="shared" si="1369"/>
        <v>0</v>
      </c>
      <c r="BP484" s="215">
        <f t="shared" si="1370"/>
        <v>0</v>
      </c>
      <c r="BQ484" s="215">
        <f t="shared" si="1371"/>
        <v>0</v>
      </c>
      <c r="BR484" s="215">
        <f t="shared" si="1372"/>
        <v>0</v>
      </c>
      <c r="BS484" s="215">
        <f t="shared" si="1373"/>
        <v>0</v>
      </c>
      <c r="BT484" s="215">
        <f t="shared" si="1374"/>
        <v>0</v>
      </c>
      <c r="BU484" s="215">
        <f t="shared" si="1375"/>
        <v>0</v>
      </c>
      <c r="BV484" s="215">
        <f t="shared" si="1376"/>
        <v>0</v>
      </c>
      <c r="BW484" s="215">
        <f t="shared" si="1377"/>
        <v>0</v>
      </c>
      <c r="BX484" s="215">
        <f t="shared" si="1378"/>
        <v>0</v>
      </c>
      <c r="BY484" s="215">
        <f t="shared" si="1379"/>
        <v>0</v>
      </c>
      <c r="BZ484" s="216">
        <f t="shared" si="1671"/>
        <v>0</v>
      </c>
      <c r="CA484" s="224">
        <f t="shared" si="1672"/>
        <v>0</v>
      </c>
      <c r="CB484" s="226">
        <f t="shared" si="1673"/>
        <v>0</v>
      </c>
      <c r="CC484" s="100"/>
      <c r="CE484" s="33"/>
      <c r="CF484" s="126"/>
      <c r="CG484" s="308" t="s">
        <v>42</v>
      </c>
      <c r="CH484" s="308"/>
      <c r="CI484" s="50">
        <f>+CI444</f>
        <v>53302548.659999996</v>
      </c>
      <c r="CJ484" s="50">
        <f t="shared" ref="CJ484:CK484" si="1721">+CJ444</f>
        <v>47093035.920000002</v>
      </c>
      <c r="CK484" s="50">
        <f t="shared" si="1721"/>
        <v>45601129.729999997</v>
      </c>
      <c r="CL484" s="143"/>
      <c r="CM484" s="308" t="s">
        <v>58</v>
      </c>
      <c r="CN484" s="308"/>
      <c r="CO484" s="50">
        <f>+CO444</f>
        <v>44298888.009999998</v>
      </c>
      <c r="CP484" s="50">
        <f t="shared" ref="CP484:CQ484" si="1722">+CP444</f>
        <v>44397706.030000001</v>
      </c>
      <c r="CQ484" s="50">
        <f t="shared" si="1722"/>
        <v>45098982.500000007</v>
      </c>
      <c r="CR484" s="86"/>
      <c r="CS484" s="26"/>
      <c r="CT484" s="1"/>
      <c r="CU484" s="27"/>
      <c r="CV484" s="130"/>
      <c r="CW484" s="201"/>
      <c r="CX484" s="201"/>
      <c r="CY484" s="72"/>
      <c r="CZ484" s="72"/>
      <c r="DA484" s="72"/>
      <c r="DB484" s="143"/>
      <c r="DC484" s="308" t="s">
        <v>156</v>
      </c>
      <c r="DD484" s="308"/>
      <c r="DE484" s="48">
        <f>+DE467</f>
        <v>68116719.390000001</v>
      </c>
      <c r="DF484" s="48">
        <f t="shared" ref="DF484:DG484" si="1723">+DF467</f>
        <v>59106656.859999999</v>
      </c>
      <c r="DG484" s="48">
        <f t="shared" si="1723"/>
        <v>56399049.25</v>
      </c>
      <c r="DH484" s="42"/>
      <c r="DI484" s="77"/>
      <c r="DJ484" s="1"/>
      <c r="DK484" s="27"/>
      <c r="DL484" s="130"/>
      <c r="DM484" s="201"/>
      <c r="DN484" s="201"/>
      <c r="DO484" s="72"/>
      <c r="DP484" s="72"/>
      <c r="DQ484" s="72"/>
      <c r="DR484" s="72"/>
      <c r="DS484" s="143"/>
      <c r="DT484" s="308"/>
      <c r="DU484" s="308"/>
      <c r="DV484" s="48"/>
      <c r="DW484" s="48"/>
      <c r="DX484" s="48"/>
      <c r="DY484" s="48"/>
      <c r="DZ484" s="42"/>
      <c r="EA484" s="77"/>
      <c r="EB484" s="1"/>
      <c r="EC484" s="27"/>
      <c r="ED484" s="130"/>
      <c r="EE484" s="278"/>
      <c r="EF484" s="278"/>
      <c r="EG484" s="72"/>
      <c r="EH484" s="72"/>
      <c r="EI484" s="143"/>
      <c r="EJ484" s="308"/>
      <c r="EK484" s="308"/>
      <c r="EL484" s="48"/>
      <c r="EM484" s="48"/>
      <c r="EN484" s="42"/>
      <c r="EO484" s="77"/>
      <c r="EP484" s="1"/>
      <c r="EQ484" s="27"/>
      <c r="ER484" s="130"/>
      <c r="ES484" s="278"/>
      <c r="ET484" s="278"/>
      <c r="EU484" s="72"/>
      <c r="EV484" s="72"/>
      <c r="EW484" s="143"/>
      <c r="EX484" s="308"/>
      <c r="EY484" s="308"/>
      <c r="EZ484" s="48"/>
      <c r="FA484" s="48"/>
      <c r="FB484" s="42"/>
      <c r="FC484" s="77"/>
      <c r="FD484" s="77"/>
      <c r="FE484" s="1"/>
      <c r="FF484" s="1"/>
      <c r="FG484" s="20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</row>
    <row r="485" spans="2:174" ht="13.9" customHeight="1" x14ac:dyDescent="0.2">
      <c r="B485" s="33"/>
      <c r="C485" s="126">
        <v>5410</v>
      </c>
      <c r="D485" s="234" t="s">
        <v>455</v>
      </c>
      <c r="E485" s="234"/>
      <c r="F485" s="215">
        <f t="shared" ref="F485:H485" si="1724">+X53</f>
        <v>0</v>
      </c>
      <c r="G485" s="215">
        <f t="shared" si="1724"/>
        <v>0</v>
      </c>
      <c r="H485" s="215">
        <f t="shared" si="1724"/>
        <v>0</v>
      </c>
      <c r="I485" s="215">
        <f t="shared" ref="I485:K485" si="1725">+X125</f>
        <v>0</v>
      </c>
      <c r="J485" s="215">
        <f t="shared" si="1725"/>
        <v>0</v>
      </c>
      <c r="K485" s="215">
        <f t="shared" si="1725"/>
        <v>0</v>
      </c>
      <c r="L485" s="215">
        <f t="shared" ref="L485:N485" si="1726">+X197</f>
        <v>0</v>
      </c>
      <c r="M485" s="215">
        <f t="shared" si="1726"/>
        <v>0</v>
      </c>
      <c r="N485" s="215">
        <f t="shared" si="1726"/>
        <v>0</v>
      </c>
      <c r="O485" s="215">
        <f t="shared" ref="O485:Q485" si="1727">+X269</f>
        <v>0</v>
      </c>
      <c r="P485" s="215">
        <f t="shared" si="1727"/>
        <v>0</v>
      </c>
      <c r="Q485" s="215">
        <f t="shared" si="1727"/>
        <v>0</v>
      </c>
      <c r="R485" s="215">
        <f t="shared" ref="R485:T485" si="1728">+X341</f>
        <v>0</v>
      </c>
      <c r="S485" s="215">
        <f t="shared" si="1728"/>
        <v>0</v>
      </c>
      <c r="T485" s="215">
        <f t="shared" si="1728"/>
        <v>0</v>
      </c>
      <c r="U485" s="215">
        <f t="shared" ref="U485:W485" si="1729">+X413</f>
        <v>0</v>
      </c>
      <c r="V485" s="215">
        <f t="shared" si="1729"/>
        <v>0</v>
      </c>
      <c r="W485" s="215">
        <f t="shared" si="1729"/>
        <v>0</v>
      </c>
      <c r="X485" s="216">
        <f t="shared" si="1665"/>
        <v>0</v>
      </c>
      <c r="Y485" s="224">
        <f t="shared" si="1666"/>
        <v>0</v>
      </c>
      <c r="Z485" s="226">
        <f t="shared" si="1667"/>
        <v>0</v>
      </c>
      <c r="AA485" s="26"/>
      <c r="AC485" s="27"/>
      <c r="AD485" s="130">
        <v>3120</v>
      </c>
      <c r="AE485" s="223" t="s">
        <v>503</v>
      </c>
      <c r="AF485" s="223"/>
      <c r="AG485" s="215">
        <f t="shared" si="1310"/>
        <v>3953712.43</v>
      </c>
      <c r="AH485" s="215">
        <f t="shared" si="1311"/>
        <v>3953712.43</v>
      </c>
      <c r="AI485" s="215">
        <f t="shared" si="1312"/>
        <v>3953712.43</v>
      </c>
      <c r="AJ485" s="215">
        <f t="shared" si="1313"/>
        <v>0</v>
      </c>
      <c r="AK485" s="215">
        <f t="shared" si="1314"/>
        <v>0</v>
      </c>
      <c r="AL485" s="215">
        <f t="shared" si="1315"/>
        <v>0</v>
      </c>
      <c r="AM485" s="215">
        <f t="shared" si="1316"/>
        <v>0</v>
      </c>
      <c r="AN485" s="215">
        <f t="shared" si="1317"/>
        <v>0</v>
      </c>
      <c r="AO485" s="215">
        <f t="shared" si="1318"/>
        <v>0</v>
      </c>
      <c r="AP485" s="215">
        <f t="shared" si="1319"/>
        <v>0</v>
      </c>
      <c r="AQ485" s="215">
        <f t="shared" si="1320"/>
        <v>0</v>
      </c>
      <c r="AR485" s="215">
        <f t="shared" si="1321"/>
        <v>0</v>
      </c>
      <c r="AS485" s="215">
        <f t="shared" si="1322"/>
        <v>0</v>
      </c>
      <c r="AT485" s="215">
        <f t="shared" si="1323"/>
        <v>0</v>
      </c>
      <c r="AU485" s="215">
        <f t="shared" si="1324"/>
        <v>0</v>
      </c>
      <c r="AV485" s="215">
        <f t="shared" si="1325"/>
        <v>0</v>
      </c>
      <c r="AW485" s="215">
        <f t="shared" si="1326"/>
        <v>0</v>
      </c>
      <c r="AX485" s="215">
        <f t="shared" si="1327"/>
        <v>0</v>
      </c>
      <c r="AY485" s="216">
        <f t="shared" si="1668"/>
        <v>3953712.43</v>
      </c>
      <c r="AZ485" s="224">
        <f t="shared" si="1669"/>
        <v>3953712.43</v>
      </c>
      <c r="BA485" s="226">
        <f t="shared" si="1670"/>
        <v>3953712.43</v>
      </c>
      <c r="BB485" s="100"/>
      <c r="BD485" s="27"/>
      <c r="BE485" s="130"/>
      <c r="BF485" s="223" t="s">
        <v>523</v>
      </c>
      <c r="BG485" s="223"/>
      <c r="BH485" s="215">
        <f t="shared" si="1362"/>
        <v>0</v>
      </c>
      <c r="BI485" s="215">
        <f t="shared" si="1363"/>
        <v>0</v>
      </c>
      <c r="BJ485" s="215">
        <f t="shared" si="1364"/>
        <v>0</v>
      </c>
      <c r="BK485" s="215">
        <f t="shared" si="1365"/>
        <v>0</v>
      </c>
      <c r="BL485" s="215">
        <f t="shared" si="1366"/>
        <v>0</v>
      </c>
      <c r="BM485" s="215">
        <f t="shared" si="1367"/>
        <v>0</v>
      </c>
      <c r="BN485" s="215">
        <f t="shared" si="1368"/>
        <v>0</v>
      </c>
      <c r="BO485" s="215">
        <f t="shared" si="1369"/>
        <v>0</v>
      </c>
      <c r="BP485" s="215">
        <f t="shared" si="1370"/>
        <v>0</v>
      </c>
      <c r="BQ485" s="215">
        <f t="shared" si="1371"/>
        <v>0</v>
      </c>
      <c r="BR485" s="215">
        <f t="shared" si="1372"/>
        <v>0</v>
      </c>
      <c r="BS485" s="215">
        <f t="shared" si="1373"/>
        <v>0</v>
      </c>
      <c r="BT485" s="215">
        <f t="shared" si="1374"/>
        <v>0</v>
      </c>
      <c r="BU485" s="215">
        <f t="shared" si="1375"/>
        <v>0</v>
      </c>
      <c r="BV485" s="215">
        <f t="shared" si="1376"/>
        <v>0</v>
      </c>
      <c r="BW485" s="215">
        <f t="shared" si="1377"/>
        <v>0</v>
      </c>
      <c r="BX485" s="215">
        <f t="shared" si="1378"/>
        <v>0</v>
      </c>
      <c r="BY485" s="215">
        <f t="shared" si="1379"/>
        <v>0</v>
      </c>
      <c r="BZ485" s="216">
        <f t="shared" si="1671"/>
        <v>0</v>
      </c>
      <c r="CA485" s="224">
        <f t="shared" si="1672"/>
        <v>0</v>
      </c>
      <c r="CB485" s="226">
        <f t="shared" si="1673"/>
        <v>0</v>
      </c>
      <c r="CC485" s="100"/>
      <c r="CE485" s="33"/>
      <c r="CF485" s="126"/>
      <c r="CG485" s="200"/>
      <c r="CH485" s="200"/>
      <c r="CI485" s="200"/>
      <c r="CJ485" s="200"/>
      <c r="CK485" s="200"/>
      <c r="CL485" s="143"/>
      <c r="CM485" s="198"/>
      <c r="CN485" s="198"/>
      <c r="CO485" s="52"/>
      <c r="CP485" s="52"/>
      <c r="CQ485" s="52"/>
      <c r="CR485" s="86"/>
      <c r="CS485" s="26"/>
      <c r="CT485" s="1"/>
      <c r="CU485" s="27"/>
      <c r="CV485" s="130"/>
      <c r="CW485" s="201"/>
      <c r="CX485" s="201"/>
      <c r="CY485" s="72"/>
      <c r="CZ485" s="72"/>
      <c r="DA485" s="72"/>
      <c r="DB485" s="143"/>
      <c r="DC485" s="314"/>
      <c r="DD485" s="314"/>
      <c r="DE485" s="52"/>
      <c r="DF485" s="52"/>
      <c r="DG485" s="52"/>
      <c r="DH485" s="42"/>
      <c r="DI485" s="77"/>
      <c r="DJ485" s="1"/>
      <c r="DK485" s="27"/>
      <c r="DL485" s="130"/>
      <c r="DM485" s="201"/>
      <c r="DN485" s="201"/>
      <c r="DO485" s="72"/>
      <c r="DP485" s="72"/>
      <c r="DQ485" s="72"/>
      <c r="DR485" s="72"/>
      <c r="DS485" s="143"/>
      <c r="DT485" s="314"/>
      <c r="DU485" s="314"/>
      <c r="DV485" s="52"/>
      <c r="DW485" s="52"/>
      <c r="DX485" s="52"/>
      <c r="DY485" s="52"/>
      <c r="DZ485" s="42"/>
      <c r="EA485" s="77"/>
      <c r="EB485" s="1"/>
      <c r="EC485" s="27"/>
      <c r="ED485" s="130"/>
      <c r="EE485" s="278"/>
      <c r="EF485" s="278"/>
      <c r="EG485" s="72"/>
      <c r="EH485" s="72"/>
      <c r="EI485" s="143"/>
      <c r="EJ485" s="314"/>
      <c r="EK485" s="314"/>
      <c r="EL485" s="52"/>
      <c r="EM485" s="52"/>
      <c r="EN485" s="42"/>
      <c r="EO485" s="77"/>
      <c r="EP485" s="1"/>
      <c r="EQ485" s="27"/>
      <c r="ER485" s="130"/>
      <c r="ES485" s="278"/>
      <c r="ET485" s="278"/>
      <c r="EU485" s="72"/>
      <c r="EV485" s="72"/>
      <c r="EW485" s="143"/>
      <c r="EX485" s="314"/>
      <c r="EY485" s="314"/>
      <c r="EZ485" s="52"/>
      <c r="FA485" s="52"/>
      <c r="FB485" s="42"/>
      <c r="FC485" s="77"/>
      <c r="FD485" s="77"/>
      <c r="FE485" s="1"/>
      <c r="FF485" s="1"/>
      <c r="FG485" s="20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</row>
    <row r="486" spans="2:174" ht="13.9" customHeight="1" x14ac:dyDescent="0.2">
      <c r="B486" s="33"/>
      <c r="C486" s="126">
        <v>5420</v>
      </c>
      <c r="D486" s="234" t="s">
        <v>456</v>
      </c>
      <c r="E486" s="234"/>
      <c r="F486" s="224">
        <f t="shared" ref="F486:H486" si="1730">+X54</f>
        <v>0</v>
      </c>
      <c r="G486" s="224">
        <f t="shared" si="1730"/>
        <v>0</v>
      </c>
      <c r="H486" s="224">
        <f t="shared" si="1730"/>
        <v>0</v>
      </c>
      <c r="I486" s="219">
        <f t="shared" ref="I486:K486" si="1731">+X126</f>
        <v>0</v>
      </c>
      <c r="J486" s="219">
        <f t="shared" si="1731"/>
        <v>0</v>
      </c>
      <c r="K486" s="219">
        <f t="shared" si="1731"/>
        <v>0</v>
      </c>
      <c r="L486" s="219">
        <f t="shared" ref="L486:N486" si="1732">+X198</f>
        <v>0</v>
      </c>
      <c r="M486" s="219">
        <f t="shared" si="1732"/>
        <v>0</v>
      </c>
      <c r="N486" s="219">
        <f t="shared" si="1732"/>
        <v>0</v>
      </c>
      <c r="O486" s="219">
        <f t="shared" ref="O486:Q486" si="1733">+X270</f>
        <v>0</v>
      </c>
      <c r="P486" s="219">
        <f t="shared" si="1733"/>
        <v>0</v>
      </c>
      <c r="Q486" s="219">
        <f t="shared" si="1733"/>
        <v>0</v>
      </c>
      <c r="R486" s="219">
        <f t="shared" ref="R486:T486" si="1734">+X342</f>
        <v>0</v>
      </c>
      <c r="S486" s="219">
        <f t="shared" si="1734"/>
        <v>0</v>
      </c>
      <c r="T486" s="219">
        <f t="shared" si="1734"/>
        <v>0</v>
      </c>
      <c r="U486" s="219">
        <f t="shared" ref="U486:W486" si="1735">+X414</f>
        <v>0</v>
      </c>
      <c r="V486" s="219">
        <f t="shared" si="1735"/>
        <v>0</v>
      </c>
      <c r="W486" s="219">
        <f t="shared" si="1735"/>
        <v>0</v>
      </c>
      <c r="X486" s="216">
        <f t="shared" si="1665"/>
        <v>0</v>
      </c>
      <c r="Y486" s="224">
        <f t="shared" si="1666"/>
        <v>0</v>
      </c>
      <c r="Z486" s="226">
        <f t="shared" si="1667"/>
        <v>0</v>
      </c>
      <c r="AA486" s="26"/>
      <c r="AC486" s="27"/>
      <c r="AD486" s="130">
        <v>3130</v>
      </c>
      <c r="AE486" s="223" t="s">
        <v>504</v>
      </c>
      <c r="AF486" s="223"/>
      <c r="AG486" s="215">
        <f t="shared" si="1310"/>
        <v>0</v>
      </c>
      <c r="AH486" s="215">
        <f t="shared" si="1311"/>
        <v>0</v>
      </c>
      <c r="AI486" s="215">
        <f t="shared" si="1312"/>
        <v>0</v>
      </c>
      <c r="AJ486" s="215">
        <f t="shared" si="1313"/>
        <v>0</v>
      </c>
      <c r="AK486" s="215">
        <f t="shared" si="1314"/>
        <v>0</v>
      </c>
      <c r="AL486" s="215">
        <f t="shared" si="1315"/>
        <v>0</v>
      </c>
      <c r="AM486" s="224">
        <f t="shared" si="1316"/>
        <v>0</v>
      </c>
      <c r="AN486" s="224">
        <f t="shared" si="1317"/>
        <v>0</v>
      </c>
      <c r="AO486" s="224">
        <f t="shared" si="1318"/>
        <v>0</v>
      </c>
      <c r="AP486" s="224">
        <f t="shared" si="1319"/>
        <v>0</v>
      </c>
      <c r="AQ486" s="224">
        <f t="shared" si="1320"/>
        <v>0</v>
      </c>
      <c r="AR486" s="224">
        <f t="shared" si="1321"/>
        <v>0</v>
      </c>
      <c r="AS486" s="224">
        <f t="shared" si="1322"/>
        <v>0</v>
      </c>
      <c r="AT486" s="224">
        <f t="shared" si="1323"/>
        <v>0</v>
      </c>
      <c r="AU486" s="224">
        <f t="shared" si="1324"/>
        <v>0</v>
      </c>
      <c r="AV486" s="224">
        <f t="shared" si="1325"/>
        <v>0</v>
      </c>
      <c r="AW486" s="224">
        <f t="shared" si="1326"/>
        <v>0</v>
      </c>
      <c r="AX486" s="224">
        <f t="shared" si="1327"/>
        <v>0</v>
      </c>
      <c r="AY486" s="216">
        <f t="shared" si="1668"/>
        <v>0</v>
      </c>
      <c r="AZ486" s="224">
        <f t="shared" si="1669"/>
        <v>0</v>
      </c>
      <c r="BA486" s="226">
        <f t="shared" si="1670"/>
        <v>0</v>
      </c>
      <c r="BB486" s="100"/>
      <c r="BD486" s="27"/>
      <c r="BE486" s="131"/>
      <c r="BF486" s="232" t="s">
        <v>524</v>
      </c>
      <c r="BG486" s="232"/>
      <c r="BH486" s="220">
        <f t="shared" si="1362"/>
        <v>0</v>
      </c>
      <c r="BI486" s="220">
        <f t="shared" si="1363"/>
        <v>0</v>
      </c>
      <c r="BJ486" s="220">
        <f t="shared" si="1364"/>
        <v>0</v>
      </c>
      <c r="BK486" s="220">
        <f t="shared" si="1365"/>
        <v>0</v>
      </c>
      <c r="BL486" s="220">
        <f t="shared" si="1366"/>
        <v>0</v>
      </c>
      <c r="BM486" s="220">
        <f t="shared" si="1367"/>
        <v>0</v>
      </c>
      <c r="BN486" s="210">
        <f t="shared" si="1368"/>
        <v>0</v>
      </c>
      <c r="BO486" s="210">
        <f t="shared" si="1369"/>
        <v>0</v>
      </c>
      <c r="BP486" s="210">
        <f t="shared" si="1370"/>
        <v>0</v>
      </c>
      <c r="BQ486" s="210">
        <f t="shared" si="1371"/>
        <v>0</v>
      </c>
      <c r="BR486" s="210">
        <f t="shared" si="1372"/>
        <v>0</v>
      </c>
      <c r="BS486" s="210">
        <f t="shared" si="1373"/>
        <v>0</v>
      </c>
      <c r="BT486" s="210">
        <f t="shared" si="1374"/>
        <v>0</v>
      </c>
      <c r="BU486" s="210">
        <f t="shared" si="1375"/>
        <v>0</v>
      </c>
      <c r="BV486" s="210">
        <f t="shared" si="1376"/>
        <v>0</v>
      </c>
      <c r="BW486" s="210">
        <f t="shared" si="1377"/>
        <v>0</v>
      </c>
      <c r="BX486" s="210">
        <f t="shared" si="1378"/>
        <v>0</v>
      </c>
      <c r="BY486" s="210">
        <f t="shared" si="1379"/>
        <v>0</v>
      </c>
      <c r="BZ486" s="221">
        <f t="shared" si="1671"/>
        <v>0</v>
      </c>
      <c r="CA486" s="210">
        <f t="shared" si="1672"/>
        <v>0</v>
      </c>
      <c r="CB486" s="212">
        <f t="shared" si="1673"/>
        <v>0</v>
      </c>
      <c r="CC486" s="100"/>
      <c r="CE486" s="33"/>
      <c r="CF486" s="126"/>
      <c r="CG486" s="200"/>
      <c r="CH486" s="200"/>
      <c r="CI486" s="200"/>
      <c r="CJ486" s="200"/>
      <c r="CK486" s="200"/>
      <c r="CL486" s="143"/>
      <c r="CM486" s="320" t="s">
        <v>59</v>
      </c>
      <c r="CN486" s="320"/>
      <c r="CO486" s="50">
        <f>CI444-CO444</f>
        <v>9003660.6499999985</v>
      </c>
      <c r="CP486" s="50">
        <f t="shared" ref="CP486" si="1736">CJ444-CP444</f>
        <v>2695329.8900000006</v>
      </c>
      <c r="CQ486" s="50">
        <f t="shared" ref="CQ486" si="1737">CK444-CQ444</f>
        <v>502147.22999998927</v>
      </c>
      <c r="CR486" s="86"/>
      <c r="CS486" s="26"/>
      <c r="CT486" s="1"/>
      <c r="CU486" s="27"/>
      <c r="CV486" s="130"/>
      <c r="CW486" s="308" t="s">
        <v>200</v>
      </c>
      <c r="CX486" s="308"/>
      <c r="CY486" s="48">
        <f>+CY444</f>
        <v>73991420.910000011</v>
      </c>
      <c r="CZ486" s="48">
        <f t="shared" ref="CZ486:DA486" si="1738">+CZ444</f>
        <v>63315939.109999992</v>
      </c>
      <c r="DA486" s="48">
        <f t="shared" si="1738"/>
        <v>59595021.539999992</v>
      </c>
      <c r="DB486" s="143"/>
      <c r="DC486" s="308" t="s">
        <v>157</v>
      </c>
      <c r="DD486" s="308"/>
      <c r="DE486" s="48">
        <f>DE444+DE467</f>
        <v>73991420.909999996</v>
      </c>
      <c r="DF486" s="48">
        <f t="shared" ref="DF486:DG486" si="1739">DF444+DF467</f>
        <v>63315939.109999999</v>
      </c>
      <c r="DG486" s="48">
        <f t="shared" si="1739"/>
        <v>59595021.539999999</v>
      </c>
      <c r="DH486" s="42"/>
      <c r="DI486" s="77"/>
      <c r="DJ486" s="1"/>
      <c r="DK486" s="27"/>
      <c r="DL486" s="130"/>
      <c r="DM486" s="308"/>
      <c r="DN486" s="308"/>
      <c r="DO486" s="48"/>
      <c r="DP486" s="48"/>
      <c r="DQ486" s="48"/>
      <c r="DR486" s="48"/>
      <c r="DS486" s="143"/>
      <c r="DT486" s="308"/>
      <c r="DU486" s="308"/>
      <c r="DV486" s="48"/>
      <c r="DW486" s="48"/>
      <c r="DX486" s="48"/>
      <c r="DY486" s="48"/>
      <c r="DZ486" s="42"/>
      <c r="EA486" s="77"/>
      <c r="EB486" s="1"/>
      <c r="EC486" s="27"/>
      <c r="ED486" s="130"/>
      <c r="EE486" s="308"/>
      <c r="EF486" s="308"/>
      <c r="EG486" s="48"/>
      <c r="EH486" s="48"/>
      <c r="EI486" s="143"/>
      <c r="EJ486" s="308"/>
      <c r="EK486" s="308"/>
      <c r="EL486" s="48"/>
      <c r="EM486" s="48"/>
      <c r="EN486" s="42"/>
      <c r="EO486" s="77"/>
      <c r="EP486" s="1"/>
      <c r="EQ486" s="27"/>
      <c r="ER486" s="130"/>
      <c r="ES486" s="308"/>
      <c r="ET486" s="308"/>
      <c r="EU486" s="48"/>
      <c r="EV486" s="48"/>
      <c r="EW486" s="143"/>
      <c r="EX486" s="308"/>
      <c r="EY486" s="308"/>
      <c r="EZ486" s="48"/>
      <c r="FA486" s="48"/>
      <c r="FB486" s="42"/>
      <c r="FC486" s="77"/>
      <c r="FD486" s="77"/>
      <c r="FE486" s="1"/>
      <c r="FF486" s="1"/>
      <c r="FG486" s="20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</row>
    <row r="487" spans="2:174" ht="13.9" customHeight="1" x14ac:dyDescent="0.2">
      <c r="B487" s="33"/>
      <c r="C487" s="126">
        <v>5430</v>
      </c>
      <c r="D487" s="234" t="s">
        <v>457</v>
      </c>
      <c r="E487" s="234"/>
      <c r="F487" s="224">
        <f t="shared" ref="F487:H487" si="1740">+X55</f>
        <v>0</v>
      </c>
      <c r="G487" s="224">
        <f t="shared" si="1740"/>
        <v>0</v>
      </c>
      <c r="H487" s="224">
        <f t="shared" si="1740"/>
        <v>0</v>
      </c>
      <c r="I487" s="224">
        <f t="shared" ref="I487:K487" si="1741">+X127</f>
        <v>0</v>
      </c>
      <c r="J487" s="224">
        <f t="shared" si="1741"/>
        <v>0</v>
      </c>
      <c r="K487" s="224">
        <f t="shared" si="1741"/>
        <v>0</v>
      </c>
      <c r="L487" s="224">
        <f t="shared" ref="L487:N487" si="1742">+X199</f>
        <v>0</v>
      </c>
      <c r="M487" s="224">
        <f t="shared" si="1742"/>
        <v>0</v>
      </c>
      <c r="N487" s="224">
        <f t="shared" si="1742"/>
        <v>0</v>
      </c>
      <c r="O487" s="224">
        <f t="shared" ref="O487:Q487" si="1743">+X271</f>
        <v>0</v>
      </c>
      <c r="P487" s="224">
        <f t="shared" si="1743"/>
        <v>0</v>
      </c>
      <c r="Q487" s="224">
        <f t="shared" si="1743"/>
        <v>0</v>
      </c>
      <c r="R487" s="224">
        <f t="shared" ref="R487:T487" si="1744">+X343</f>
        <v>0</v>
      </c>
      <c r="S487" s="224">
        <f t="shared" si="1744"/>
        <v>0</v>
      </c>
      <c r="T487" s="224">
        <f t="shared" si="1744"/>
        <v>0</v>
      </c>
      <c r="U487" s="224">
        <f t="shared" ref="U487:W487" si="1745">+X415</f>
        <v>0</v>
      </c>
      <c r="V487" s="224">
        <f t="shared" si="1745"/>
        <v>0</v>
      </c>
      <c r="W487" s="224">
        <f t="shared" si="1745"/>
        <v>0</v>
      </c>
      <c r="X487" s="216">
        <f t="shared" si="1665"/>
        <v>0</v>
      </c>
      <c r="Y487" s="224">
        <f t="shared" si="1666"/>
        <v>0</v>
      </c>
      <c r="Z487" s="226">
        <f t="shared" si="1667"/>
        <v>0</v>
      </c>
      <c r="AA487" s="26"/>
      <c r="AC487" s="27"/>
      <c r="AD487" s="131">
        <v>3200</v>
      </c>
      <c r="AE487" s="232" t="s">
        <v>505</v>
      </c>
      <c r="AF487" s="232"/>
      <c r="AG487" s="220">
        <f t="shared" si="1310"/>
        <v>24407297.109999999</v>
      </c>
      <c r="AH487" s="220">
        <f t="shared" si="1311"/>
        <v>15397234.58</v>
      </c>
      <c r="AI487" s="220">
        <f t="shared" si="1312"/>
        <v>12689626.969999997</v>
      </c>
      <c r="AJ487" s="220">
        <f t="shared" si="1313"/>
        <v>0</v>
      </c>
      <c r="AK487" s="220">
        <f t="shared" si="1314"/>
        <v>0</v>
      </c>
      <c r="AL487" s="220">
        <f t="shared" si="1315"/>
        <v>0</v>
      </c>
      <c r="AM487" s="210">
        <f t="shared" si="1316"/>
        <v>0</v>
      </c>
      <c r="AN487" s="210">
        <f t="shared" si="1317"/>
        <v>0</v>
      </c>
      <c r="AO487" s="210">
        <f t="shared" si="1318"/>
        <v>0</v>
      </c>
      <c r="AP487" s="210">
        <f t="shared" si="1319"/>
        <v>0</v>
      </c>
      <c r="AQ487" s="210">
        <f t="shared" si="1320"/>
        <v>0</v>
      </c>
      <c r="AR487" s="210">
        <f t="shared" si="1321"/>
        <v>0</v>
      </c>
      <c r="AS487" s="210">
        <f t="shared" si="1322"/>
        <v>0</v>
      </c>
      <c r="AT487" s="210">
        <f t="shared" si="1323"/>
        <v>0</v>
      </c>
      <c r="AU487" s="210">
        <f t="shared" si="1324"/>
        <v>0</v>
      </c>
      <c r="AV487" s="210">
        <f t="shared" si="1325"/>
        <v>0</v>
      </c>
      <c r="AW487" s="210">
        <f t="shared" si="1326"/>
        <v>0</v>
      </c>
      <c r="AX487" s="210">
        <f t="shared" si="1327"/>
        <v>0</v>
      </c>
      <c r="AY487" s="221">
        <f t="shared" si="1668"/>
        <v>24407297.109999999</v>
      </c>
      <c r="AZ487" s="210">
        <f t="shared" si="1669"/>
        <v>15397234.58</v>
      </c>
      <c r="BA487" s="212">
        <f t="shared" si="1670"/>
        <v>12689626.969999997</v>
      </c>
      <c r="BB487" s="100"/>
      <c r="BD487" s="27"/>
      <c r="BE487" s="131"/>
      <c r="BF487" s="232" t="s">
        <v>525</v>
      </c>
      <c r="BG487" s="232"/>
      <c r="BH487" s="220">
        <f t="shared" si="1362"/>
        <v>0</v>
      </c>
      <c r="BI487" s="220">
        <f t="shared" si="1363"/>
        <v>0</v>
      </c>
      <c r="BJ487" s="220">
        <f t="shared" si="1364"/>
        <v>0</v>
      </c>
      <c r="BK487" s="220">
        <f t="shared" si="1365"/>
        <v>0</v>
      </c>
      <c r="BL487" s="220">
        <f t="shared" si="1366"/>
        <v>0</v>
      </c>
      <c r="BM487" s="220">
        <f t="shared" si="1367"/>
        <v>0</v>
      </c>
      <c r="BN487" s="210">
        <f t="shared" si="1368"/>
        <v>0</v>
      </c>
      <c r="BO487" s="210">
        <f t="shared" si="1369"/>
        <v>0</v>
      </c>
      <c r="BP487" s="210">
        <f t="shared" si="1370"/>
        <v>0</v>
      </c>
      <c r="BQ487" s="210">
        <f t="shared" si="1371"/>
        <v>0</v>
      </c>
      <c r="BR487" s="210">
        <f t="shared" si="1372"/>
        <v>0</v>
      </c>
      <c r="BS487" s="210">
        <f t="shared" si="1373"/>
        <v>0</v>
      </c>
      <c r="BT487" s="210">
        <f t="shared" si="1374"/>
        <v>0</v>
      </c>
      <c r="BU487" s="210">
        <f t="shared" si="1375"/>
        <v>0</v>
      </c>
      <c r="BV487" s="210">
        <f t="shared" si="1376"/>
        <v>0</v>
      </c>
      <c r="BW487" s="210">
        <f t="shared" si="1377"/>
        <v>0</v>
      </c>
      <c r="BX487" s="210">
        <f t="shared" si="1378"/>
        <v>0</v>
      </c>
      <c r="BY487" s="210">
        <f t="shared" si="1379"/>
        <v>0</v>
      </c>
      <c r="BZ487" s="221">
        <f t="shared" si="1671"/>
        <v>0</v>
      </c>
      <c r="CA487" s="210">
        <f t="shared" si="1672"/>
        <v>0</v>
      </c>
      <c r="CB487" s="212">
        <f t="shared" si="1673"/>
        <v>0</v>
      </c>
      <c r="CC487" s="100"/>
      <c r="CE487" s="33"/>
      <c r="CF487" s="128"/>
      <c r="CG487" s="11"/>
      <c r="CH487" s="11"/>
      <c r="CI487" s="11"/>
      <c r="CJ487" s="11"/>
      <c r="CK487" s="11"/>
      <c r="CL487" s="145"/>
      <c r="CM487" s="87"/>
      <c r="CN487" s="87"/>
      <c r="CO487" s="11"/>
      <c r="CP487" s="11"/>
      <c r="CQ487" s="11"/>
      <c r="CR487" s="59"/>
      <c r="CS487" s="26"/>
      <c r="CT487" s="1"/>
      <c r="CU487" s="27"/>
      <c r="CV487" s="132"/>
      <c r="CW487" s="16"/>
      <c r="CX487" s="16"/>
      <c r="CY487" s="16"/>
      <c r="CZ487" s="16"/>
      <c r="DA487" s="16"/>
      <c r="DB487" s="150"/>
      <c r="DC487" s="16"/>
      <c r="DD487" s="16"/>
      <c r="DE487" s="16"/>
      <c r="DF487" s="16"/>
      <c r="DG487" s="16"/>
      <c r="DH487" s="59"/>
      <c r="DI487" s="77"/>
      <c r="DJ487" s="1"/>
      <c r="DK487" s="27"/>
      <c r="DL487" s="132"/>
      <c r="DM487" s="16"/>
      <c r="DN487" s="16"/>
      <c r="DO487" s="16"/>
      <c r="DP487" s="16"/>
      <c r="DQ487" s="16"/>
      <c r="DR487" s="16"/>
      <c r="DS487" s="150"/>
      <c r="DT487" s="16"/>
      <c r="DU487" s="16"/>
      <c r="DV487" s="16"/>
      <c r="DW487" s="16"/>
      <c r="DX487" s="16"/>
      <c r="DY487" s="16"/>
      <c r="DZ487" s="59"/>
      <c r="EA487" s="77"/>
      <c r="EB487" s="1"/>
      <c r="EC487" s="27"/>
      <c r="ED487" s="132"/>
      <c r="EE487" s="16"/>
      <c r="EF487" s="16"/>
      <c r="EG487" s="16"/>
      <c r="EH487" s="16"/>
      <c r="EI487" s="150"/>
      <c r="EJ487" s="16"/>
      <c r="EK487" s="16"/>
      <c r="EL487" s="16"/>
      <c r="EM487" s="16"/>
      <c r="EN487" s="59"/>
      <c r="EO487" s="77"/>
      <c r="EP487" s="1"/>
      <c r="EQ487" s="27"/>
      <c r="ER487" s="132"/>
      <c r="ES487" s="16"/>
      <c r="ET487" s="16"/>
      <c r="EU487" s="16"/>
      <c r="EV487" s="16"/>
      <c r="EW487" s="150"/>
      <c r="EX487" s="16"/>
      <c r="EY487" s="16"/>
      <c r="EZ487" s="16"/>
      <c r="FA487" s="16"/>
      <c r="FB487" s="59"/>
      <c r="FC487" s="77"/>
      <c r="FD487" s="77"/>
      <c r="FE487" s="1"/>
      <c r="FF487" s="1"/>
      <c r="FG487" s="20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</row>
    <row r="488" spans="2:174" ht="13.9" customHeight="1" x14ac:dyDescent="0.2">
      <c r="B488" s="33"/>
      <c r="C488" s="126">
        <v>5440</v>
      </c>
      <c r="D488" s="234" t="s">
        <v>458</v>
      </c>
      <c r="E488" s="234"/>
      <c r="F488" s="215">
        <f t="shared" ref="F488:H488" si="1746">+X56</f>
        <v>0</v>
      </c>
      <c r="G488" s="215">
        <f t="shared" si="1746"/>
        <v>0</v>
      </c>
      <c r="H488" s="215">
        <f t="shared" si="1746"/>
        <v>0</v>
      </c>
      <c r="I488" s="215">
        <f t="shared" ref="I488:K488" si="1747">+X128</f>
        <v>0</v>
      </c>
      <c r="J488" s="215">
        <f t="shared" si="1747"/>
        <v>0</v>
      </c>
      <c r="K488" s="215">
        <f t="shared" si="1747"/>
        <v>0</v>
      </c>
      <c r="L488" s="215">
        <f t="shared" ref="L488:N488" si="1748">+X200</f>
        <v>0</v>
      </c>
      <c r="M488" s="215">
        <f t="shared" si="1748"/>
        <v>0</v>
      </c>
      <c r="N488" s="215">
        <f t="shared" si="1748"/>
        <v>0</v>
      </c>
      <c r="O488" s="215">
        <f t="shared" ref="O488:Q488" si="1749">+X272</f>
        <v>0</v>
      </c>
      <c r="P488" s="215">
        <f t="shared" si="1749"/>
        <v>0</v>
      </c>
      <c r="Q488" s="215">
        <f t="shared" si="1749"/>
        <v>0</v>
      </c>
      <c r="R488" s="215">
        <f t="shared" ref="R488:T488" si="1750">+X344</f>
        <v>0</v>
      </c>
      <c r="S488" s="215">
        <f t="shared" si="1750"/>
        <v>0</v>
      </c>
      <c r="T488" s="215">
        <f t="shared" si="1750"/>
        <v>0</v>
      </c>
      <c r="U488" s="215">
        <f t="shared" ref="U488:W488" si="1751">+X416</f>
        <v>0</v>
      </c>
      <c r="V488" s="215">
        <f t="shared" si="1751"/>
        <v>0</v>
      </c>
      <c r="W488" s="215">
        <f t="shared" si="1751"/>
        <v>0</v>
      </c>
      <c r="X488" s="216">
        <f t="shared" si="1665"/>
        <v>0</v>
      </c>
      <c r="Y488" s="224">
        <f t="shared" si="1666"/>
        <v>0</v>
      </c>
      <c r="Z488" s="226">
        <f t="shared" si="1667"/>
        <v>0</v>
      </c>
      <c r="AA488" s="39"/>
      <c r="AC488" s="27"/>
      <c r="AD488" s="130">
        <v>3210</v>
      </c>
      <c r="AE488" s="223" t="s">
        <v>506</v>
      </c>
      <c r="AF488" s="223"/>
      <c r="AG488" s="215">
        <f t="shared" si="1310"/>
        <v>9003660.6500000004</v>
      </c>
      <c r="AH488" s="215">
        <f t="shared" si="1311"/>
        <v>2695329.8900000006</v>
      </c>
      <c r="AI488" s="215">
        <f t="shared" si="1312"/>
        <v>502147.22999999765</v>
      </c>
      <c r="AJ488" s="215">
        <f t="shared" si="1313"/>
        <v>0</v>
      </c>
      <c r="AK488" s="215">
        <f t="shared" si="1314"/>
        <v>0</v>
      </c>
      <c r="AL488" s="215">
        <f t="shared" si="1315"/>
        <v>0</v>
      </c>
      <c r="AM488" s="215">
        <f t="shared" si="1316"/>
        <v>0</v>
      </c>
      <c r="AN488" s="215">
        <f t="shared" si="1317"/>
        <v>0</v>
      </c>
      <c r="AO488" s="215">
        <f t="shared" si="1318"/>
        <v>0</v>
      </c>
      <c r="AP488" s="215">
        <f t="shared" si="1319"/>
        <v>0</v>
      </c>
      <c r="AQ488" s="215">
        <f t="shared" si="1320"/>
        <v>0</v>
      </c>
      <c r="AR488" s="215">
        <f t="shared" si="1321"/>
        <v>0</v>
      </c>
      <c r="AS488" s="215">
        <f t="shared" si="1322"/>
        <v>0</v>
      </c>
      <c r="AT488" s="215">
        <f t="shared" si="1323"/>
        <v>0</v>
      </c>
      <c r="AU488" s="215">
        <f t="shared" si="1324"/>
        <v>0</v>
      </c>
      <c r="AV488" s="215">
        <f t="shared" si="1325"/>
        <v>0</v>
      </c>
      <c r="AW488" s="215">
        <f t="shared" si="1326"/>
        <v>0</v>
      </c>
      <c r="AX488" s="215">
        <f t="shared" si="1327"/>
        <v>0</v>
      </c>
      <c r="AY488" s="216">
        <f t="shared" si="1668"/>
        <v>9003660.6500000004</v>
      </c>
      <c r="AZ488" s="224">
        <f t="shared" si="1669"/>
        <v>2695329.8900000006</v>
      </c>
      <c r="BA488" s="226">
        <f t="shared" si="1670"/>
        <v>502147.22999999765</v>
      </c>
      <c r="BB488" s="100"/>
      <c r="BD488" s="27"/>
      <c r="BE488" s="131"/>
      <c r="BF488" s="232" t="s">
        <v>514</v>
      </c>
      <c r="BG488" s="232"/>
      <c r="BH488" s="220">
        <f t="shared" si="1362"/>
        <v>0</v>
      </c>
      <c r="BI488" s="220">
        <f t="shared" si="1363"/>
        <v>0</v>
      </c>
      <c r="BJ488" s="220">
        <f t="shared" si="1364"/>
        <v>0</v>
      </c>
      <c r="BK488" s="220">
        <f t="shared" si="1365"/>
        <v>0</v>
      </c>
      <c r="BL488" s="220">
        <f t="shared" si="1366"/>
        <v>0</v>
      </c>
      <c r="BM488" s="220">
        <f t="shared" si="1367"/>
        <v>0</v>
      </c>
      <c r="BN488" s="220">
        <f t="shared" si="1368"/>
        <v>0</v>
      </c>
      <c r="BO488" s="220">
        <f t="shared" si="1369"/>
        <v>0</v>
      </c>
      <c r="BP488" s="220">
        <f t="shared" si="1370"/>
        <v>0</v>
      </c>
      <c r="BQ488" s="220">
        <f t="shared" si="1371"/>
        <v>0</v>
      </c>
      <c r="BR488" s="220">
        <f t="shared" si="1372"/>
        <v>0</v>
      </c>
      <c r="BS488" s="220">
        <f t="shared" si="1373"/>
        <v>0</v>
      </c>
      <c r="BT488" s="220">
        <f t="shared" si="1374"/>
        <v>0</v>
      </c>
      <c r="BU488" s="220">
        <f t="shared" si="1375"/>
        <v>0</v>
      </c>
      <c r="BV488" s="220">
        <f t="shared" si="1376"/>
        <v>0</v>
      </c>
      <c r="BW488" s="220">
        <f t="shared" si="1377"/>
        <v>0</v>
      </c>
      <c r="BX488" s="220">
        <f t="shared" si="1378"/>
        <v>0</v>
      </c>
      <c r="BY488" s="220">
        <f t="shared" si="1379"/>
        <v>0</v>
      </c>
      <c r="BZ488" s="221">
        <f t="shared" si="1671"/>
        <v>0</v>
      </c>
      <c r="CA488" s="210">
        <f t="shared" si="1672"/>
        <v>0</v>
      </c>
      <c r="CB488" s="212">
        <f t="shared" si="1673"/>
        <v>0</v>
      </c>
      <c r="CC488" s="100"/>
      <c r="CE488" s="33"/>
      <c r="CF488" s="120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26"/>
      <c r="CT488" s="1"/>
      <c r="CU488" s="27"/>
      <c r="CV488" s="120"/>
      <c r="CW488" s="120"/>
      <c r="CX488" s="120"/>
      <c r="CY488" s="120"/>
      <c r="CZ488" s="120"/>
      <c r="DA488" s="120"/>
      <c r="DB488" s="120"/>
      <c r="DC488" s="120"/>
      <c r="DD488" s="120"/>
      <c r="DE488" s="120"/>
      <c r="DF488" s="120"/>
      <c r="DG488" s="7"/>
      <c r="DH488" s="8"/>
      <c r="DI488" s="77"/>
      <c r="DJ488" s="1"/>
      <c r="DK488" s="27"/>
      <c r="DL488" s="120"/>
      <c r="DM488" s="120"/>
      <c r="DN488" s="120"/>
      <c r="DO488" s="120"/>
      <c r="DP488" s="120"/>
      <c r="DQ488" s="120"/>
      <c r="DR488" s="120"/>
      <c r="DS488" s="120"/>
      <c r="DT488" s="120"/>
      <c r="DU488" s="120"/>
      <c r="DV488" s="120"/>
      <c r="DW488" s="7"/>
      <c r="DX488" s="7"/>
      <c r="DY488" s="7"/>
      <c r="DZ488" s="8"/>
      <c r="EA488" s="77"/>
      <c r="EB488" s="1"/>
      <c r="EC488" s="27"/>
      <c r="ED488" s="120"/>
      <c r="EE488" s="120"/>
      <c r="EF488" s="120"/>
      <c r="EG488" s="120"/>
      <c r="EH488" s="120"/>
      <c r="EI488" s="120"/>
      <c r="EJ488" s="120"/>
      <c r="EK488" s="120"/>
      <c r="EL488" s="120"/>
      <c r="EM488" s="120"/>
      <c r="EN488" s="8"/>
      <c r="EO488" s="77"/>
      <c r="EP488" s="1"/>
      <c r="EQ488" s="27"/>
      <c r="ER488" s="120"/>
      <c r="ES488" s="120"/>
      <c r="ET488" s="120"/>
      <c r="EU488" s="120"/>
      <c r="EV488" s="120"/>
      <c r="EW488" s="120"/>
      <c r="EX488" s="120"/>
      <c r="EY488" s="120"/>
      <c r="EZ488" s="120"/>
      <c r="FA488" s="120"/>
      <c r="FB488" s="8"/>
      <c r="FC488" s="77"/>
      <c r="FD488" s="77"/>
      <c r="FE488" s="1"/>
      <c r="FF488" s="1"/>
      <c r="FG488" s="20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</row>
    <row r="489" spans="2:174" ht="13.9" customHeight="1" thickBot="1" x14ac:dyDescent="0.25">
      <c r="B489" s="33"/>
      <c r="C489" s="126">
        <v>5450</v>
      </c>
      <c r="D489" s="234" t="s">
        <v>459</v>
      </c>
      <c r="E489" s="234"/>
      <c r="F489" s="215">
        <f t="shared" ref="F489:H489" si="1752">+X57</f>
        <v>0</v>
      </c>
      <c r="G489" s="215">
        <f t="shared" si="1752"/>
        <v>0</v>
      </c>
      <c r="H489" s="215">
        <f t="shared" si="1752"/>
        <v>0</v>
      </c>
      <c r="I489" s="215">
        <f t="shared" ref="I489:K489" si="1753">+X129</f>
        <v>0</v>
      </c>
      <c r="J489" s="215">
        <f t="shared" si="1753"/>
        <v>0</v>
      </c>
      <c r="K489" s="215">
        <f t="shared" si="1753"/>
        <v>0</v>
      </c>
      <c r="L489" s="215">
        <f t="shared" ref="L489:N489" si="1754">+X201</f>
        <v>0</v>
      </c>
      <c r="M489" s="215">
        <f t="shared" si="1754"/>
        <v>0</v>
      </c>
      <c r="N489" s="215">
        <f t="shared" si="1754"/>
        <v>0</v>
      </c>
      <c r="O489" s="215">
        <f t="shared" ref="O489:Q489" si="1755">+X273</f>
        <v>0</v>
      </c>
      <c r="P489" s="215">
        <f t="shared" si="1755"/>
        <v>0</v>
      </c>
      <c r="Q489" s="215">
        <f t="shared" si="1755"/>
        <v>0</v>
      </c>
      <c r="R489" s="215">
        <f t="shared" ref="R489:T489" si="1756">+X345</f>
        <v>0</v>
      </c>
      <c r="S489" s="215">
        <f t="shared" si="1756"/>
        <v>0</v>
      </c>
      <c r="T489" s="215">
        <f t="shared" si="1756"/>
        <v>0</v>
      </c>
      <c r="U489" s="215">
        <f t="shared" ref="U489:W489" si="1757">+X417</f>
        <v>0</v>
      </c>
      <c r="V489" s="215">
        <f t="shared" si="1757"/>
        <v>0</v>
      </c>
      <c r="W489" s="215">
        <f t="shared" si="1757"/>
        <v>0</v>
      </c>
      <c r="X489" s="216">
        <f t="shared" si="1665"/>
        <v>0</v>
      </c>
      <c r="Y489" s="224">
        <f t="shared" si="1666"/>
        <v>0</v>
      </c>
      <c r="Z489" s="226">
        <f t="shared" si="1667"/>
        <v>0</v>
      </c>
      <c r="AA489" s="26"/>
      <c r="AC489" s="27"/>
      <c r="AD489" s="130">
        <v>3220</v>
      </c>
      <c r="AE489" s="223" t="s">
        <v>507</v>
      </c>
      <c r="AF489" s="223"/>
      <c r="AG489" s="215">
        <f t="shared" si="1310"/>
        <v>15403636.460000001</v>
      </c>
      <c r="AH489" s="215">
        <f t="shared" si="1311"/>
        <v>12701904.689999999</v>
      </c>
      <c r="AI489" s="215">
        <f t="shared" si="1312"/>
        <v>12187479.74</v>
      </c>
      <c r="AJ489" s="215">
        <f t="shared" si="1313"/>
        <v>0</v>
      </c>
      <c r="AK489" s="215">
        <f t="shared" si="1314"/>
        <v>0</v>
      </c>
      <c r="AL489" s="215">
        <f t="shared" si="1315"/>
        <v>0</v>
      </c>
      <c r="AM489" s="215">
        <f t="shared" si="1316"/>
        <v>0</v>
      </c>
      <c r="AN489" s="215">
        <f t="shared" si="1317"/>
        <v>0</v>
      </c>
      <c r="AO489" s="215">
        <f t="shared" si="1318"/>
        <v>0</v>
      </c>
      <c r="AP489" s="215">
        <f t="shared" si="1319"/>
        <v>0</v>
      </c>
      <c r="AQ489" s="215">
        <f t="shared" si="1320"/>
        <v>0</v>
      </c>
      <c r="AR489" s="215">
        <f t="shared" si="1321"/>
        <v>0</v>
      </c>
      <c r="AS489" s="215">
        <f t="shared" si="1322"/>
        <v>0</v>
      </c>
      <c r="AT489" s="215">
        <f t="shared" si="1323"/>
        <v>0</v>
      </c>
      <c r="AU489" s="215">
        <f t="shared" si="1324"/>
        <v>0</v>
      </c>
      <c r="AV489" s="215">
        <f t="shared" si="1325"/>
        <v>0</v>
      </c>
      <c r="AW489" s="215">
        <f t="shared" si="1326"/>
        <v>0</v>
      </c>
      <c r="AX489" s="215">
        <f t="shared" si="1327"/>
        <v>0</v>
      </c>
      <c r="AY489" s="216">
        <f t="shared" si="1668"/>
        <v>15403636.460000001</v>
      </c>
      <c r="AZ489" s="224">
        <f t="shared" si="1669"/>
        <v>12701904.689999999</v>
      </c>
      <c r="BA489" s="226">
        <f t="shared" si="1670"/>
        <v>12187479.74</v>
      </c>
      <c r="BB489" s="100"/>
      <c r="BD489" s="27"/>
      <c r="BE489" s="130"/>
      <c r="BF489" s="223" t="s">
        <v>211</v>
      </c>
      <c r="BG489" s="223"/>
      <c r="BH489" s="215">
        <f t="shared" si="1362"/>
        <v>0</v>
      </c>
      <c r="BI489" s="215">
        <f t="shared" si="1363"/>
        <v>0</v>
      </c>
      <c r="BJ489" s="215">
        <f t="shared" si="1364"/>
        <v>0</v>
      </c>
      <c r="BK489" s="215">
        <f t="shared" si="1365"/>
        <v>0</v>
      </c>
      <c r="BL489" s="215">
        <f t="shared" si="1366"/>
        <v>0</v>
      </c>
      <c r="BM489" s="215">
        <f t="shared" si="1367"/>
        <v>0</v>
      </c>
      <c r="BN489" s="215">
        <f t="shared" si="1368"/>
        <v>0</v>
      </c>
      <c r="BO489" s="215">
        <f t="shared" si="1369"/>
        <v>0</v>
      </c>
      <c r="BP489" s="215">
        <f t="shared" si="1370"/>
        <v>0</v>
      </c>
      <c r="BQ489" s="215">
        <f t="shared" si="1371"/>
        <v>0</v>
      </c>
      <c r="BR489" s="215">
        <f t="shared" si="1372"/>
        <v>0</v>
      </c>
      <c r="BS489" s="215">
        <f t="shared" si="1373"/>
        <v>0</v>
      </c>
      <c r="BT489" s="215">
        <f t="shared" si="1374"/>
        <v>0</v>
      </c>
      <c r="BU489" s="215">
        <f t="shared" si="1375"/>
        <v>0</v>
      </c>
      <c r="BV489" s="215">
        <f t="shared" si="1376"/>
        <v>0</v>
      </c>
      <c r="BW489" s="215">
        <f t="shared" si="1377"/>
        <v>0</v>
      </c>
      <c r="BX489" s="215">
        <f t="shared" si="1378"/>
        <v>0</v>
      </c>
      <c r="BY489" s="215">
        <f t="shared" si="1379"/>
        <v>0</v>
      </c>
      <c r="BZ489" s="216">
        <f t="shared" si="1671"/>
        <v>0</v>
      </c>
      <c r="CA489" s="224">
        <f t="shared" si="1672"/>
        <v>0</v>
      </c>
      <c r="CB489" s="226">
        <f t="shared" si="1673"/>
        <v>0</v>
      </c>
      <c r="CC489" s="100"/>
      <c r="CE489" s="88"/>
      <c r="CF489" s="129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79"/>
      <c r="CR489" s="64"/>
      <c r="CS489" s="65"/>
      <c r="CT489" s="1"/>
      <c r="CU489" s="63"/>
      <c r="CV489" s="129"/>
      <c r="CW489" s="129"/>
      <c r="CX489" s="129"/>
      <c r="CY489" s="129"/>
      <c r="CZ489" s="129"/>
      <c r="DA489" s="129"/>
      <c r="DB489" s="129"/>
      <c r="DC489" s="129"/>
      <c r="DD489" s="129"/>
      <c r="DE489" s="129"/>
      <c r="DF489" s="129"/>
      <c r="DG489" s="79"/>
      <c r="DH489" s="64"/>
      <c r="DI489" s="172"/>
      <c r="DJ489" s="1"/>
      <c r="DK489" s="63"/>
      <c r="DL489" s="129"/>
      <c r="DM489" s="129"/>
      <c r="DN489" s="129"/>
      <c r="DO489" s="129"/>
      <c r="DP489" s="129"/>
      <c r="DQ489" s="129"/>
      <c r="DR489" s="129"/>
      <c r="DS489" s="129"/>
      <c r="DT489" s="129"/>
      <c r="DU489" s="129"/>
      <c r="DV489" s="129"/>
      <c r="DW489" s="79"/>
      <c r="DX489" s="79"/>
      <c r="DY489" s="79"/>
      <c r="DZ489" s="64"/>
      <c r="EA489" s="172"/>
      <c r="EB489" s="1"/>
      <c r="EC489" s="63"/>
      <c r="ED489" s="129"/>
      <c r="EE489" s="129"/>
      <c r="EF489" s="129"/>
      <c r="EG489" s="129"/>
      <c r="EH489" s="129"/>
      <c r="EI489" s="129"/>
      <c r="EJ489" s="129"/>
      <c r="EK489" s="129"/>
      <c r="EL489" s="129"/>
      <c r="EM489" s="129"/>
      <c r="EN489" s="64"/>
      <c r="EO489" s="172"/>
      <c r="EP489" s="1"/>
      <c r="EQ489" s="63"/>
      <c r="ER489" s="129"/>
      <c r="ES489" s="129"/>
      <c r="ET489" s="129"/>
      <c r="EU489" s="129"/>
      <c r="EV489" s="129"/>
      <c r="EW489" s="129"/>
      <c r="EX489" s="129"/>
      <c r="EY489" s="129"/>
      <c r="EZ489" s="129"/>
      <c r="FA489" s="129"/>
      <c r="FB489" s="64"/>
      <c r="FC489" s="172"/>
      <c r="FD489" s="172"/>
      <c r="FE489" s="1"/>
      <c r="FF489" s="1"/>
      <c r="FG489" s="20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</row>
    <row r="490" spans="2:174" ht="13.9" customHeight="1" x14ac:dyDescent="0.2">
      <c r="B490" s="33"/>
      <c r="C490" s="127">
        <v>5500</v>
      </c>
      <c r="D490" s="233" t="s">
        <v>460</v>
      </c>
      <c r="E490" s="233"/>
      <c r="F490" s="220">
        <f t="shared" ref="F490:H490" si="1758">+X58</f>
        <v>640239.36999999988</v>
      </c>
      <c r="G490" s="220">
        <f t="shared" si="1758"/>
        <v>953545.94000000006</v>
      </c>
      <c r="H490" s="220">
        <f t="shared" si="1758"/>
        <v>43493.77</v>
      </c>
      <c r="I490" s="220">
        <f t="shared" ref="I490:K490" si="1759">+X130</f>
        <v>0</v>
      </c>
      <c r="J490" s="220">
        <f t="shared" si="1759"/>
        <v>0</v>
      </c>
      <c r="K490" s="220">
        <f t="shared" si="1759"/>
        <v>0</v>
      </c>
      <c r="L490" s="220">
        <f t="shared" ref="L490:N490" si="1760">+X202</f>
        <v>0</v>
      </c>
      <c r="M490" s="220">
        <f t="shared" si="1760"/>
        <v>0</v>
      </c>
      <c r="N490" s="220">
        <f t="shared" si="1760"/>
        <v>0</v>
      </c>
      <c r="O490" s="220">
        <f t="shared" ref="O490:Q490" si="1761">+X274</f>
        <v>0</v>
      </c>
      <c r="P490" s="220">
        <f t="shared" si="1761"/>
        <v>0</v>
      </c>
      <c r="Q490" s="220">
        <f t="shared" si="1761"/>
        <v>0</v>
      </c>
      <c r="R490" s="220">
        <f t="shared" ref="R490:T490" si="1762">+X346</f>
        <v>0</v>
      </c>
      <c r="S490" s="220">
        <f t="shared" si="1762"/>
        <v>0</v>
      </c>
      <c r="T490" s="220">
        <f t="shared" si="1762"/>
        <v>0</v>
      </c>
      <c r="U490" s="220">
        <f t="shared" ref="U490:W490" si="1763">+X418</f>
        <v>0</v>
      </c>
      <c r="V490" s="220">
        <f t="shared" si="1763"/>
        <v>0</v>
      </c>
      <c r="W490" s="220">
        <f t="shared" si="1763"/>
        <v>0</v>
      </c>
      <c r="X490" s="221">
        <f t="shared" si="1665"/>
        <v>640239.36999999988</v>
      </c>
      <c r="Y490" s="210">
        <f t="shared" si="1666"/>
        <v>953545.94000000006</v>
      </c>
      <c r="Z490" s="212">
        <f t="shared" si="1667"/>
        <v>43493.77</v>
      </c>
      <c r="AA490" s="46"/>
      <c r="AC490" s="27"/>
      <c r="AD490" s="130">
        <v>3230</v>
      </c>
      <c r="AE490" s="223" t="s">
        <v>150</v>
      </c>
      <c r="AF490" s="223"/>
      <c r="AG490" s="245">
        <f t="shared" si="1310"/>
        <v>0</v>
      </c>
      <c r="AH490" s="245">
        <f t="shared" si="1311"/>
        <v>0</v>
      </c>
      <c r="AI490" s="245">
        <f t="shared" si="1312"/>
        <v>0</v>
      </c>
      <c r="AJ490" s="245">
        <f t="shared" si="1313"/>
        <v>0</v>
      </c>
      <c r="AK490" s="245">
        <f t="shared" si="1314"/>
        <v>0</v>
      </c>
      <c r="AL490" s="245">
        <f t="shared" si="1315"/>
        <v>0</v>
      </c>
      <c r="AM490" s="215">
        <f t="shared" si="1316"/>
        <v>0</v>
      </c>
      <c r="AN490" s="215">
        <f t="shared" si="1317"/>
        <v>0</v>
      </c>
      <c r="AO490" s="215">
        <f t="shared" si="1318"/>
        <v>0</v>
      </c>
      <c r="AP490" s="215">
        <f t="shared" si="1319"/>
        <v>0</v>
      </c>
      <c r="AQ490" s="215">
        <f t="shared" si="1320"/>
        <v>0</v>
      </c>
      <c r="AR490" s="215">
        <f t="shared" si="1321"/>
        <v>0</v>
      </c>
      <c r="AS490" s="215">
        <f t="shared" si="1322"/>
        <v>0</v>
      </c>
      <c r="AT490" s="215">
        <f t="shared" si="1323"/>
        <v>0</v>
      </c>
      <c r="AU490" s="215">
        <f t="shared" si="1324"/>
        <v>0</v>
      </c>
      <c r="AV490" s="215">
        <f t="shared" si="1325"/>
        <v>0</v>
      </c>
      <c r="AW490" s="215">
        <f t="shared" si="1326"/>
        <v>0</v>
      </c>
      <c r="AX490" s="215">
        <f t="shared" si="1327"/>
        <v>0</v>
      </c>
      <c r="AY490" s="216">
        <f t="shared" si="1668"/>
        <v>0</v>
      </c>
      <c r="AZ490" s="224">
        <f t="shared" si="1669"/>
        <v>0</v>
      </c>
      <c r="BA490" s="226">
        <f t="shared" si="1670"/>
        <v>0</v>
      </c>
      <c r="BB490" s="100"/>
      <c r="BD490" s="27"/>
      <c r="BE490" s="130">
        <v>2233</v>
      </c>
      <c r="BF490" s="223" t="s">
        <v>526</v>
      </c>
      <c r="BG490" s="223"/>
      <c r="BH490" s="245">
        <f t="shared" si="1362"/>
        <v>0</v>
      </c>
      <c r="BI490" s="245">
        <f t="shared" si="1363"/>
        <v>0</v>
      </c>
      <c r="BJ490" s="245">
        <f t="shared" si="1364"/>
        <v>0</v>
      </c>
      <c r="BK490" s="245">
        <f t="shared" si="1365"/>
        <v>0</v>
      </c>
      <c r="BL490" s="245">
        <f t="shared" si="1366"/>
        <v>0</v>
      </c>
      <c r="BM490" s="245">
        <f t="shared" si="1367"/>
        <v>0</v>
      </c>
      <c r="BN490" s="215">
        <f t="shared" si="1368"/>
        <v>0</v>
      </c>
      <c r="BO490" s="215">
        <f t="shared" si="1369"/>
        <v>0</v>
      </c>
      <c r="BP490" s="215">
        <f t="shared" si="1370"/>
        <v>0</v>
      </c>
      <c r="BQ490" s="215">
        <f t="shared" si="1371"/>
        <v>0</v>
      </c>
      <c r="BR490" s="215">
        <f t="shared" si="1372"/>
        <v>0</v>
      </c>
      <c r="BS490" s="215">
        <f t="shared" si="1373"/>
        <v>0</v>
      </c>
      <c r="BT490" s="215">
        <f t="shared" si="1374"/>
        <v>0</v>
      </c>
      <c r="BU490" s="215">
        <f t="shared" si="1375"/>
        <v>0</v>
      </c>
      <c r="BV490" s="215">
        <f t="shared" si="1376"/>
        <v>0</v>
      </c>
      <c r="BW490" s="215">
        <f t="shared" si="1377"/>
        <v>0</v>
      </c>
      <c r="BX490" s="215">
        <f t="shared" si="1378"/>
        <v>0</v>
      </c>
      <c r="BY490" s="215">
        <f t="shared" si="1379"/>
        <v>0</v>
      </c>
      <c r="BZ490" s="216">
        <f t="shared" si="1671"/>
        <v>0</v>
      </c>
      <c r="CA490" s="224">
        <f t="shared" si="1672"/>
        <v>0</v>
      </c>
      <c r="CB490" s="226">
        <f t="shared" si="1673"/>
        <v>0</v>
      </c>
      <c r="CC490" s="100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75">
        <f>+CY486-DE486</f>
        <v>0</v>
      </c>
      <c r="DF490" s="175">
        <f t="shared" ref="DF490" si="1764">+CZ486-DF486</f>
        <v>0</v>
      </c>
      <c r="DG490" s="175">
        <f t="shared" ref="DG490" si="1765">+DA486-DG486</f>
        <v>0</v>
      </c>
      <c r="DH490" s="1"/>
      <c r="DI490" s="1"/>
      <c r="DJ490" s="1"/>
      <c r="DK490" s="1"/>
      <c r="DL490" s="20"/>
      <c r="DM490" s="1"/>
      <c r="DN490" s="1"/>
      <c r="DO490" s="1"/>
      <c r="DP490" s="1"/>
      <c r="DQ490" s="1"/>
      <c r="DR490" s="1"/>
      <c r="DS490" s="20"/>
      <c r="DT490" s="1"/>
      <c r="DU490" s="1"/>
      <c r="DV490" s="175">
        <f>+DO444-DP444+DV444-DW444+DV467-DW467</f>
        <v>-1.862645149230957E-8</v>
      </c>
      <c r="DW490" s="175"/>
      <c r="DX490" s="175">
        <f>+DQ444-DR444+DX444-DY444+DX467-DY467</f>
        <v>-9.3132257461547852E-10</v>
      </c>
      <c r="DY490" s="175"/>
      <c r="DZ490" s="1"/>
      <c r="EA490" s="1"/>
      <c r="EB490" s="1"/>
      <c r="EC490" s="1"/>
      <c r="ED490" s="20"/>
      <c r="EE490" s="1"/>
      <c r="EF490" s="1"/>
      <c r="EG490" s="70">
        <f>+EG481-CO473-CO486-CO482</f>
        <v>-1.862645149230957E-9</v>
      </c>
      <c r="EH490" s="70">
        <f>+EH481-CP473-CP486-CP482</f>
        <v>-2.3283064365386963E-9</v>
      </c>
      <c r="EI490" s="20"/>
      <c r="EJ490" s="1"/>
      <c r="EK490" s="1"/>
      <c r="EL490" s="70">
        <f>+EL481-EL480-EL476</f>
        <v>1.1175870895385742E-8</v>
      </c>
      <c r="EM490" s="70">
        <f>+EM481-EM480-EM476</f>
        <v>-3.7252902984619141E-9</v>
      </c>
      <c r="EN490" s="1"/>
      <c r="EO490" s="1"/>
      <c r="EP490" s="1"/>
      <c r="EQ490" s="1"/>
      <c r="ER490" s="20"/>
      <c r="ES490" s="1"/>
      <c r="ET490" s="1"/>
      <c r="EU490" s="175">
        <f>+EU481-CO473-CO486-CO482</f>
        <v>-9643900.0199999977</v>
      </c>
      <c r="EV490" s="175">
        <f>+EV481-CP473-CP486-CP482</f>
        <v>-3648875.8300000005</v>
      </c>
      <c r="EW490" s="20"/>
      <c r="EX490" s="1"/>
      <c r="EY490" s="1"/>
      <c r="EZ490" s="252">
        <f>+EZ481-EZ480-EZ476</f>
        <v>0</v>
      </c>
      <c r="FA490" s="252">
        <f>+FA481-FA480-FA476</f>
        <v>0</v>
      </c>
      <c r="FB490" s="1"/>
      <c r="FC490" s="1"/>
      <c r="FD490" s="1"/>
      <c r="FE490" s="1"/>
      <c r="FF490" s="1"/>
      <c r="FG490" s="20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</row>
    <row r="491" spans="2:174" ht="13.9" customHeight="1" x14ac:dyDescent="0.2">
      <c r="B491" s="33"/>
      <c r="C491" s="126">
        <v>5510</v>
      </c>
      <c r="D491" s="234" t="s">
        <v>461</v>
      </c>
      <c r="E491" s="234"/>
      <c r="F491" s="224">
        <f t="shared" ref="F491:H491" si="1766">+X59</f>
        <v>640239.36999999988</v>
      </c>
      <c r="G491" s="224">
        <f t="shared" si="1766"/>
        <v>953545.94000000006</v>
      </c>
      <c r="H491" s="224">
        <f t="shared" si="1766"/>
        <v>43493.77</v>
      </c>
      <c r="I491" s="219">
        <f t="shared" ref="I491:K491" si="1767">+X131</f>
        <v>0</v>
      </c>
      <c r="J491" s="219">
        <f t="shared" si="1767"/>
        <v>0</v>
      </c>
      <c r="K491" s="219">
        <f t="shared" si="1767"/>
        <v>0</v>
      </c>
      <c r="L491" s="219">
        <f t="shared" ref="L491:N491" si="1768">+X203</f>
        <v>0</v>
      </c>
      <c r="M491" s="219">
        <f t="shared" si="1768"/>
        <v>0</v>
      </c>
      <c r="N491" s="219">
        <f t="shared" si="1768"/>
        <v>0</v>
      </c>
      <c r="O491" s="219">
        <f t="shared" ref="O491:Q491" si="1769">+X275</f>
        <v>0</v>
      </c>
      <c r="P491" s="219">
        <f t="shared" si="1769"/>
        <v>0</v>
      </c>
      <c r="Q491" s="219">
        <f t="shared" si="1769"/>
        <v>0</v>
      </c>
      <c r="R491" s="219">
        <f t="shared" ref="R491:T491" si="1770">+X347</f>
        <v>0</v>
      </c>
      <c r="S491" s="219">
        <f t="shared" si="1770"/>
        <v>0</v>
      </c>
      <c r="T491" s="219">
        <f t="shared" si="1770"/>
        <v>0</v>
      </c>
      <c r="U491" s="219">
        <f t="shared" ref="U491:W491" si="1771">+X419</f>
        <v>0</v>
      </c>
      <c r="V491" s="219">
        <f t="shared" si="1771"/>
        <v>0</v>
      </c>
      <c r="W491" s="219">
        <f t="shared" si="1771"/>
        <v>0</v>
      </c>
      <c r="X491" s="216">
        <f t="shared" si="1665"/>
        <v>640239.36999999988</v>
      </c>
      <c r="Y491" s="224">
        <f t="shared" si="1666"/>
        <v>953545.94000000006</v>
      </c>
      <c r="Z491" s="226">
        <f t="shared" si="1667"/>
        <v>43493.77</v>
      </c>
      <c r="AA491" s="26"/>
      <c r="AC491" s="27"/>
      <c r="AD491" s="130">
        <v>3240</v>
      </c>
      <c r="AE491" s="247" t="s">
        <v>151</v>
      </c>
      <c r="AF491" s="247"/>
      <c r="AG491" s="259">
        <f t="shared" si="1310"/>
        <v>0</v>
      </c>
      <c r="AH491" s="259">
        <f t="shared" si="1311"/>
        <v>0</v>
      </c>
      <c r="AI491" s="259">
        <f t="shared" si="1312"/>
        <v>0</v>
      </c>
      <c r="AJ491" s="259">
        <f t="shared" si="1313"/>
        <v>0</v>
      </c>
      <c r="AK491" s="259">
        <f t="shared" si="1314"/>
        <v>0</v>
      </c>
      <c r="AL491" s="259">
        <f t="shared" si="1315"/>
        <v>0</v>
      </c>
      <c r="AM491" s="224">
        <f t="shared" si="1316"/>
        <v>0</v>
      </c>
      <c r="AN491" s="224">
        <f t="shared" si="1317"/>
        <v>0</v>
      </c>
      <c r="AO491" s="224">
        <f t="shared" si="1318"/>
        <v>0</v>
      </c>
      <c r="AP491" s="224">
        <f t="shared" si="1319"/>
        <v>0</v>
      </c>
      <c r="AQ491" s="224">
        <f t="shared" si="1320"/>
        <v>0</v>
      </c>
      <c r="AR491" s="224">
        <f t="shared" si="1321"/>
        <v>0</v>
      </c>
      <c r="AS491" s="224">
        <f t="shared" si="1322"/>
        <v>0</v>
      </c>
      <c r="AT491" s="224">
        <f t="shared" si="1323"/>
        <v>0</v>
      </c>
      <c r="AU491" s="224">
        <f t="shared" si="1324"/>
        <v>0</v>
      </c>
      <c r="AV491" s="224">
        <f t="shared" si="1325"/>
        <v>0</v>
      </c>
      <c r="AW491" s="224">
        <f t="shared" si="1326"/>
        <v>0</v>
      </c>
      <c r="AX491" s="224">
        <f t="shared" si="1327"/>
        <v>0</v>
      </c>
      <c r="AY491" s="216">
        <f t="shared" si="1668"/>
        <v>0</v>
      </c>
      <c r="AZ491" s="224">
        <f t="shared" si="1669"/>
        <v>0</v>
      </c>
      <c r="BA491" s="226">
        <f t="shared" si="1670"/>
        <v>0</v>
      </c>
      <c r="BB491" s="100"/>
      <c r="BD491" s="27"/>
      <c r="BE491" s="130">
        <v>2234</v>
      </c>
      <c r="BF491" s="247" t="s">
        <v>527</v>
      </c>
      <c r="BG491" s="247"/>
      <c r="BH491" s="259">
        <f t="shared" si="1362"/>
        <v>0</v>
      </c>
      <c r="BI491" s="259">
        <f t="shared" si="1363"/>
        <v>0</v>
      </c>
      <c r="BJ491" s="259">
        <f t="shared" si="1364"/>
        <v>0</v>
      </c>
      <c r="BK491" s="259">
        <f t="shared" si="1365"/>
        <v>0</v>
      </c>
      <c r="BL491" s="259">
        <f t="shared" si="1366"/>
        <v>0</v>
      </c>
      <c r="BM491" s="259">
        <f t="shared" si="1367"/>
        <v>0</v>
      </c>
      <c r="BN491" s="224">
        <f t="shared" si="1368"/>
        <v>0</v>
      </c>
      <c r="BO491" s="224">
        <f t="shared" si="1369"/>
        <v>0</v>
      </c>
      <c r="BP491" s="224">
        <f t="shared" si="1370"/>
        <v>0</v>
      </c>
      <c r="BQ491" s="224">
        <f t="shared" si="1371"/>
        <v>0</v>
      </c>
      <c r="BR491" s="224">
        <f t="shared" si="1372"/>
        <v>0</v>
      </c>
      <c r="BS491" s="224">
        <f t="shared" si="1373"/>
        <v>0</v>
      </c>
      <c r="BT491" s="224">
        <f t="shared" si="1374"/>
        <v>0</v>
      </c>
      <c r="BU491" s="224">
        <f t="shared" si="1375"/>
        <v>0</v>
      </c>
      <c r="BV491" s="224">
        <f t="shared" si="1376"/>
        <v>0</v>
      </c>
      <c r="BW491" s="224">
        <f t="shared" si="1377"/>
        <v>0</v>
      </c>
      <c r="BX491" s="224">
        <f t="shared" si="1378"/>
        <v>0</v>
      </c>
      <c r="BY491" s="224">
        <f t="shared" si="1379"/>
        <v>0</v>
      </c>
      <c r="BZ491" s="216">
        <f t="shared" si="1671"/>
        <v>0</v>
      </c>
      <c r="CA491" s="224">
        <f t="shared" si="1672"/>
        <v>0</v>
      </c>
      <c r="CB491" s="226">
        <f t="shared" si="1673"/>
        <v>0</v>
      </c>
      <c r="CC491" s="100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20"/>
      <c r="DM491" s="1"/>
      <c r="DN491" s="1"/>
      <c r="DO491" s="1"/>
      <c r="DP491" s="1"/>
      <c r="DQ491" s="1"/>
      <c r="DR491" s="1"/>
      <c r="DS491" s="20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20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</row>
    <row r="492" spans="2:174" ht="13.9" customHeight="1" x14ac:dyDescent="0.2">
      <c r="B492" s="33"/>
      <c r="C492" s="126">
        <v>5520</v>
      </c>
      <c r="D492" s="234" t="s">
        <v>51</v>
      </c>
      <c r="E492" s="234"/>
      <c r="F492" s="224">
        <f t="shared" ref="F492:H492" si="1772">+X60</f>
        <v>0</v>
      </c>
      <c r="G492" s="224">
        <f t="shared" si="1772"/>
        <v>0</v>
      </c>
      <c r="H492" s="224">
        <f t="shared" si="1772"/>
        <v>0</v>
      </c>
      <c r="I492" s="224">
        <f t="shared" ref="I492:K492" si="1773">+X132</f>
        <v>0</v>
      </c>
      <c r="J492" s="224">
        <f t="shared" si="1773"/>
        <v>0</v>
      </c>
      <c r="K492" s="224">
        <f t="shared" si="1773"/>
        <v>0</v>
      </c>
      <c r="L492" s="224">
        <f t="shared" ref="L492:N492" si="1774">+X204</f>
        <v>0</v>
      </c>
      <c r="M492" s="224">
        <f t="shared" si="1774"/>
        <v>0</v>
      </c>
      <c r="N492" s="224">
        <f t="shared" si="1774"/>
        <v>0</v>
      </c>
      <c r="O492" s="224">
        <f t="shared" ref="O492:Q492" si="1775">+X276</f>
        <v>0</v>
      </c>
      <c r="P492" s="224">
        <f t="shared" si="1775"/>
        <v>0</v>
      </c>
      <c r="Q492" s="224">
        <f t="shared" si="1775"/>
        <v>0</v>
      </c>
      <c r="R492" s="224">
        <f t="shared" ref="R492:T492" si="1776">+X348</f>
        <v>0</v>
      </c>
      <c r="S492" s="224">
        <f t="shared" si="1776"/>
        <v>0</v>
      </c>
      <c r="T492" s="224">
        <f t="shared" si="1776"/>
        <v>0</v>
      </c>
      <c r="U492" s="224">
        <f t="shared" ref="U492:W492" si="1777">+X420</f>
        <v>0</v>
      </c>
      <c r="V492" s="224">
        <f t="shared" si="1777"/>
        <v>0</v>
      </c>
      <c r="W492" s="224">
        <f t="shared" si="1777"/>
        <v>0</v>
      </c>
      <c r="X492" s="216">
        <f t="shared" si="1665"/>
        <v>0</v>
      </c>
      <c r="Y492" s="224">
        <f t="shared" si="1666"/>
        <v>0</v>
      </c>
      <c r="Z492" s="226">
        <f t="shared" si="1667"/>
        <v>0</v>
      </c>
      <c r="AA492" s="26"/>
      <c r="AC492" s="27"/>
      <c r="AD492" s="130">
        <v>3250</v>
      </c>
      <c r="AE492" s="223" t="s">
        <v>508</v>
      </c>
      <c r="AF492" s="223"/>
      <c r="AG492" s="245">
        <f t="shared" si="1310"/>
        <v>0</v>
      </c>
      <c r="AH492" s="245">
        <f t="shared" si="1311"/>
        <v>0</v>
      </c>
      <c r="AI492" s="245">
        <f t="shared" si="1312"/>
        <v>0</v>
      </c>
      <c r="AJ492" s="245">
        <f t="shared" si="1313"/>
        <v>0</v>
      </c>
      <c r="AK492" s="245">
        <f t="shared" si="1314"/>
        <v>0</v>
      </c>
      <c r="AL492" s="245">
        <f t="shared" si="1315"/>
        <v>0</v>
      </c>
      <c r="AM492" s="224">
        <f t="shared" si="1316"/>
        <v>0</v>
      </c>
      <c r="AN492" s="224">
        <f t="shared" si="1317"/>
        <v>0</v>
      </c>
      <c r="AO492" s="224">
        <f t="shared" si="1318"/>
        <v>0</v>
      </c>
      <c r="AP492" s="224">
        <f t="shared" si="1319"/>
        <v>0</v>
      </c>
      <c r="AQ492" s="224">
        <f t="shared" si="1320"/>
        <v>0</v>
      </c>
      <c r="AR492" s="224">
        <f t="shared" si="1321"/>
        <v>0</v>
      </c>
      <c r="AS492" s="224">
        <f t="shared" si="1322"/>
        <v>0</v>
      </c>
      <c r="AT492" s="224">
        <f t="shared" si="1323"/>
        <v>0</v>
      </c>
      <c r="AU492" s="224">
        <f t="shared" si="1324"/>
        <v>0</v>
      </c>
      <c r="AV492" s="224">
        <f t="shared" si="1325"/>
        <v>0</v>
      </c>
      <c r="AW492" s="224">
        <f t="shared" si="1326"/>
        <v>0</v>
      </c>
      <c r="AX492" s="224">
        <f t="shared" si="1327"/>
        <v>0</v>
      </c>
      <c r="AY492" s="216">
        <f t="shared" si="1668"/>
        <v>0</v>
      </c>
      <c r="AZ492" s="224">
        <f t="shared" si="1669"/>
        <v>0</v>
      </c>
      <c r="BA492" s="226">
        <f t="shared" si="1670"/>
        <v>0</v>
      </c>
      <c r="BB492" s="100"/>
      <c r="BD492" s="27"/>
      <c r="BE492" s="130"/>
      <c r="BF492" s="223" t="s">
        <v>528</v>
      </c>
      <c r="BG492" s="223"/>
      <c r="BH492" s="245">
        <f t="shared" si="1362"/>
        <v>0</v>
      </c>
      <c r="BI492" s="245">
        <f t="shared" si="1363"/>
        <v>0</v>
      </c>
      <c r="BJ492" s="245">
        <f t="shared" si="1364"/>
        <v>0</v>
      </c>
      <c r="BK492" s="245">
        <f t="shared" si="1365"/>
        <v>0</v>
      </c>
      <c r="BL492" s="245">
        <f t="shared" si="1366"/>
        <v>0</v>
      </c>
      <c r="BM492" s="245">
        <f t="shared" si="1367"/>
        <v>0</v>
      </c>
      <c r="BN492" s="224">
        <f t="shared" si="1368"/>
        <v>0</v>
      </c>
      <c r="BO492" s="224">
        <f t="shared" si="1369"/>
        <v>0</v>
      </c>
      <c r="BP492" s="224">
        <f t="shared" si="1370"/>
        <v>0</v>
      </c>
      <c r="BQ492" s="224">
        <f t="shared" si="1371"/>
        <v>0</v>
      </c>
      <c r="BR492" s="224">
        <f t="shared" si="1372"/>
        <v>0</v>
      </c>
      <c r="BS492" s="224">
        <f t="shared" si="1373"/>
        <v>0</v>
      </c>
      <c r="BT492" s="224">
        <f t="shared" si="1374"/>
        <v>0</v>
      </c>
      <c r="BU492" s="224">
        <f t="shared" si="1375"/>
        <v>0</v>
      </c>
      <c r="BV492" s="224">
        <f t="shared" si="1376"/>
        <v>0</v>
      </c>
      <c r="BW492" s="224">
        <f t="shared" si="1377"/>
        <v>0</v>
      </c>
      <c r="BX492" s="224">
        <f t="shared" si="1378"/>
        <v>0</v>
      </c>
      <c r="BY492" s="224">
        <f t="shared" si="1379"/>
        <v>0</v>
      </c>
      <c r="BZ492" s="216">
        <f t="shared" si="1671"/>
        <v>0</v>
      </c>
      <c r="CA492" s="224">
        <f t="shared" si="1672"/>
        <v>0</v>
      </c>
      <c r="CB492" s="226">
        <f t="shared" si="1673"/>
        <v>0</v>
      </c>
      <c r="CC492" s="100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20"/>
      <c r="DM492" s="1"/>
      <c r="DN492" s="1"/>
      <c r="DO492" s="1"/>
      <c r="DP492" s="1"/>
      <c r="DQ492" s="1"/>
      <c r="DR492" s="1"/>
      <c r="DS492" s="20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20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</row>
    <row r="493" spans="2:174" ht="13.9" customHeight="1" x14ac:dyDescent="0.2">
      <c r="B493" s="33"/>
      <c r="C493" s="126">
        <v>5530</v>
      </c>
      <c r="D493" s="234" t="s">
        <v>462</v>
      </c>
      <c r="E493" s="234"/>
      <c r="F493" s="215">
        <f t="shared" ref="F493:H493" si="1778">+X61</f>
        <v>0</v>
      </c>
      <c r="G493" s="215">
        <f t="shared" si="1778"/>
        <v>0</v>
      </c>
      <c r="H493" s="215">
        <f t="shared" si="1778"/>
        <v>0</v>
      </c>
      <c r="I493" s="215">
        <f t="shared" ref="I493:K493" si="1779">+X133</f>
        <v>0</v>
      </c>
      <c r="J493" s="215">
        <f t="shared" si="1779"/>
        <v>0</v>
      </c>
      <c r="K493" s="215">
        <f t="shared" si="1779"/>
        <v>0</v>
      </c>
      <c r="L493" s="215">
        <f t="shared" ref="L493:N493" si="1780">+X205</f>
        <v>0</v>
      </c>
      <c r="M493" s="215">
        <f t="shared" si="1780"/>
        <v>0</v>
      </c>
      <c r="N493" s="215">
        <f t="shared" si="1780"/>
        <v>0</v>
      </c>
      <c r="O493" s="215">
        <f t="shared" ref="O493:Q493" si="1781">+X277</f>
        <v>0</v>
      </c>
      <c r="P493" s="215">
        <f t="shared" si="1781"/>
        <v>0</v>
      </c>
      <c r="Q493" s="215">
        <f t="shared" si="1781"/>
        <v>0</v>
      </c>
      <c r="R493" s="215">
        <f t="shared" ref="R493:T493" si="1782">+X349</f>
        <v>0</v>
      </c>
      <c r="S493" s="215">
        <f t="shared" si="1782"/>
        <v>0</v>
      </c>
      <c r="T493" s="215">
        <f t="shared" si="1782"/>
        <v>0</v>
      </c>
      <c r="U493" s="215">
        <f t="shared" ref="U493:W493" si="1783">+X421</f>
        <v>0</v>
      </c>
      <c r="V493" s="215">
        <f t="shared" si="1783"/>
        <v>0</v>
      </c>
      <c r="W493" s="215">
        <f t="shared" si="1783"/>
        <v>0</v>
      </c>
      <c r="X493" s="216">
        <f t="shared" si="1665"/>
        <v>0</v>
      </c>
      <c r="Y493" s="224">
        <f t="shared" si="1666"/>
        <v>0</v>
      </c>
      <c r="Z493" s="226">
        <f t="shared" si="1667"/>
        <v>0</v>
      </c>
      <c r="AA493" s="26"/>
      <c r="AC493" s="27"/>
      <c r="AD493" s="131">
        <v>3300</v>
      </c>
      <c r="AE493" s="232" t="s">
        <v>509</v>
      </c>
      <c r="AF493" s="232"/>
      <c r="AG493" s="210">
        <f t="shared" si="1310"/>
        <v>0</v>
      </c>
      <c r="AH493" s="210">
        <f t="shared" si="1311"/>
        <v>0</v>
      </c>
      <c r="AI493" s="210">
        <f t="shared" si="1312"/>
        <v>0</v>
      </c>
      <c r="AJ493" s="210">
        <f t="shared" si="1313"/>
        <v>0</v>
      </c>
      <c r="AK493" s="210">
        <f t="shared" si="1314"/>
        <v>0</v>
      </c>
      <c r="AL493" s="210">
        <f t="shared" si="1315"/>
        <v>0</v>
      </c>
      <c r="AM493" s="220">
        <f t="shared" si="1316"/>
        <v>0</v>
      </c>
      <c r="AN493" s="220">
        <f t="shared" si="1317"/>
        <v>0</v>
      </c>
      <c r="AO493" s="220">
        <f t="shared" si="1318"/>
        <v>0</v>
      </c>
      <c r="AP493" s="220">
        <f t="shared" si="1319"/>
        <v>0</v>
      </c>
      <c r="AQ493" s="220">
        <f t="shared" si="1320"/>
        <v>0</v>
      </c>
      <c r="AR493" s="220">
        <f t="shared" si="1321"/>
        <v>0</v>
      </c>
      <c r="AS493" s="220">
        <f t="shared" si="1322"/>
        <v>0</v>
      </c>
      <c r="AT493" s="220">
        <f t="shared" si="1323"/>
        <v>0</v>
      </c>
      <c r="AU493" s="220">
        <f t="shared" si="1324"/>
        <v>0</v>
      </c>
      <c r="AV493" s="220">
        <f t="shared" si="1325"/>
        <v>0</v>
      </c>
      <c r="AW493" s="220">
        <f t="shared" si="1326"/>
        <v>0</v>
      </c>
      <c r="AX493" s="220">
        <f t="shared" si="1327"/>
        <v>0</v>
      </c>
      <c r="AY493" s="221">
        <f t="shared" si="1668"/>
        <v>0</v>
      </c>
      <c r="AZ493" s="210">
        <f t="shared" si="1669"/>
        <v>0</v>
      </c>
      <c r="BA493" s="212">
        <f t="shared" si="1670"/>
        <v>0</v>
      </c>
      <c r="BB493" s="100"/>
      <c r="BD493" s="27"/>
      <c r="BE493" s="131"/>
      <c r="BF493" s="232" t="s">
        <v>517</v>
      </c>
      <c r="BG493" s="232"/>
      <c r="BH493" s="210">
        <f t="shared" si="1362"/>
        <v>0</v>
      </c>
      <c r="BI493" s="210">
        <f t="shared" si="1363"/>
        <v>0</v>
      </c>
      <c r="BJ493" s="210">
        <f t="shared" si="1364"/>
        <v>0</v>
      </c>
      <c r="BK493" s="210">
        <f t="shared" si="1365"/>
        <v>0</v>
      </c>
      <c r="BL493" s="210">
        <f t="shared" si="1366"/>
        <v>0</v>
      </c>
      <c r="BM493" s="210">
        <f t="shared" si="1367"/>
        <v>0</v>
      </c>
      <c r="BN493" s="220">
        <f t="shared" si="1368"/>
        <v>0</v>
      </c>
      <c r="BO493" s="220">
        <f t="shared" si="1369"/>
        <v>0</v>
      </c>
      <c r="BP493" s="220">
        <f t="shared" si="1370"/>
        <v>0</v>
      </c>
      <c r="BQ493" s="220">
        <f t="shared" si="1371"/>
        <v>0</v>
      </c>
      <c r="BR493" s="220">
        <f t="shared" si="1372"/>
        <v>0</v>
      </c>
      <c r="BS493" s="220">
        <f t="shared" si="1373"/>
        <v>0</v>
      </c>
      <c r="BT493" s="220">
        <f t="shared" si="1374"/>
        <v>0</v>
      </c>
      <c r="BU493" s="220">
        <f t="shared" si="1375"/>
        <v>0</v>
      </c>
      <c r="BV493" s="220">
        <f t="shared" si="1376"/>
        <v>0</v>
      </c>
      <c r="BW493" s="220">
        <f t="shared" si="1377"/>
        <v>0</v>
      </c>
      <c r="BX493" s="220">
        <f t="shared" si="1378"/>
        <v>0</v>
      </c>
      <c r="BY493" s="220">
        <f t="shared" si="1379"/>
        <v>0</v>
      </c>
      <c r="BZ493" s="221">
        <f t="shared" si="1671"/>
        <v>0</v>
      </c>
      <c r="CA493" s="210">
        <f t="shared" si="1672"/>
        <v>0</v>
      </c>
      <c r="CB493" s="212">
        <f t="shared" si="1673"/>
        <v>0</v>
      </c>
      <c r="CC493" s="100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20"/>
      <c r="DM493" s="1"/>
      <c r="DN493" s="1"/>
      <c r="DO493" s="1"/>
      <c r="DP493" s="1"/>
      <c r="DQ493" s="1"/>
      <c r="DR493" s="1"/>
      <c r="DS493" s="20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20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</row>
    <row r="494" spans="2:174" ht="13.9" customHeight="1" x14ac:dyDescent="0.2">
      <c r="B494" s="33"/>
      <c r="C494" s="126">
        <v>5540</v>
      </c>
      <c r="D494" s="234" t="s">
        <v>463</v>
      </c>
      <c r="E494" s="234"/>
      <c r="F494" s="215">
        <f t="shared" ref="F494:H494" si="1784">+X62</f>
        <v>0</v>
      </c>
      <c r="G494" s="215">
        <f t="shared" si="1784"/>
        <v>0</v>
      </c>
      <c r="H494" s="215">
        <f t="shared" si="1784"/>
        <v>0</v>
      </c>
      <c r="I494" s="215">
        <f t="shared" ref="I494:K494" si="1785">+X134</f>
        <v>0</v>
      </c>
      <c r="J494" s="215">
        <f t="shared" si="1785"/>
        <v>0</v>
      </c>
      <c r="K494" s="215">
        <f t="shared" si="1785"/>
        <v>0</v>
      </c>
      <c r="L494" s="215">
        <f t="shared" ref="L494:N494" si="1786">+X206</f>
        <v>0</v>
      </c>
      <c r="M494" s="215">
        <f t="shared" si="1786"/>
        <v>0</v>
      </c>
      <c r="N494" s="215">
        <f t="shared" si="1786"/>
        <v>0</v>
      </c>
      <c r="O494" s="215">
        <f t="shared" ref="O494:Q494" si="1787">+X278</f>
        <v>0</v>
      </c>
      <c r="P494" s="215">
        <f t="shared" si="1787"/>
        <v>0</v>
      </c>
      <c r="Q494" s="215">
        <f t="shared" si="1787"/>
        <v>0</v>
      </c>
      <c r="R494" s="215">
        <f t="shared" ref="R494:T494" si="1788">+X350</f>
        <v>0</v>
      </c>
      <c r="S494" s="215">
        <f t="shared" si="1788"/>
        <v>0</v>
      </c>
      <c r="T494" s="215">
        <f t="shared" si="1788"/>
        <v>0</v>
      </c>
      <c r="U494" s="215">
        <f t="shared" ref="U494:W494" si="1789">+X422</f>
        <v>0</v>
      </c>
      <c r="V494" s="215">
        <f t="shared" si="1789"/>
        <v>0</v>
      </c>
      <c r="W494" s="215">
        <f t="shared" si="1789"/>
        <v>0</v>
      </c>
      <c r="X494" s="216">
        <f t="shared" si="1665"/>
        <v>0</v>
      </c>
      <c r="Y494" s="224">
        <f t="shared" si="1666"/>
        <v>0</v>
      </c>
      <c r="Z494" s="226">
        <f t="shared" si="1667"/>
        <v>0</v>
      </c>
      <c r="AA494" s="26"/>
      <c r="AC494" s="27"/>
      <c r="AD494" s="130">
        <v>3310</v>
      </c>
      <c r="AE494" s="223" t="s">
        <v>510</v>
      </c>
      <c r="AF494" s="223"/>
      <c r="AG494" s="245">
        <f t="shared" si="1310"/>
        <v>0</v>
      </c>
      <c r="AH494" s="245">
        <f t="shared" si="1311"/>
        <v>0</v>
      </c>
      <c r="AI494" s="245">
        <f t="shared" si="1312"/>
        <v>0</v>
      </c>
      <c r="AJ494" s="245">
        <f t="shared" si="1313"/>
        <v>0</v>
      </c>
      <c r="AK494" s="245">
        <f t="shared" si="1314"/>
        <v>0</v>
      </c>
      <c r="AL494" s="245">
        <f t="shared" si="1315"/>
        <v>0</v>
      </c>
      <c r="AM494" s="215">
        <f t="shared" si="1316"/>
        <v>0</v>
      </c>
      <c r="AN494" s="215">
        <f t="shared" si="1317"/>
        <v>0</v>
      </c>
      <c r="AO494" s="215">
        <f t="shared" si="1318"/>
        <v>0</v>
      </c>
      <c r="AP494" s="215">
        <f t="shared" si="1319"/>
        <v>0</v>
      </c>
      <c r="AQ494" s="215">
        <f t="shared" si="1320"/>
        <v>0</v>
      </c>
      <c r="AR494" s="215">
        <f t="shared" si="1321"/>
        <v>0</v>
      </c>
      <c r="AS494" s="215">
        <f t="shared" si="1322"/>
        <v>0</v>
      </c>
      <c r="AT494" s="215">
        <f t="shared" si="1323"/>
        <v>0</v>
      </c>
      <c r="AU494" s="215">
        <f t="shared" si="1324"/>
        <v>0</v>
      </c>
      <c r="AV494" s="215">
        <f t="shared" si="1325"/>
        <v>0</v>
      </c>
      <c r="AW494" s="215">
        <f t="shared" si="1326"/>
        <v>0</v>
      </c>
      <c r="AX494" s="215">
        <f t="shared" si="1327"/>
        <v>0</v>
      </c>
      <c r="AY494" s="216">
        <f t="shared" si="1668"/>
        <v>0</v>
      </c>
      <c r="AZ494" s="224">
        <f t="shared" si="1669"/>
        <v>0</v>
      </c>
      <c r="BA494" s="226">
        <f t="shared" si="1670"/>
        <v>0</v>
      </c>
      <c r="BB494" s="100"/>
      <c r="BD494" s="27"/>
      <c r="BE494" s="130"/>
      <c r="BF494" s="223" t="s">
        <v>217</v>
      </c>
      <c r="BG494" s="223"/>
      <c r="BH494" s="245">
        <f t="shared" si="1362"/>
        <v>0</v>
      </c>
      <c r="BI494" s="245">
        <f t="shared" si="1363"/>
        <v>0</v>
      </c>
      <c r="BJ494" s="245">
        <f t="shared" si="1364"/>
        <v>0</v>
      </c>
      <c r="BK494" s="245">
        <f t="shared" si="1365"/>
        <v>0</v>
      </c>
      <c r="BL494" s="245">
        <f t="shared" si="1366"/>
        <v>0</v>
      </c>
      <c r="BM494" s="245">
        <f t="shared" si="1367"/>
        <v>0</v>
      </c>
      <c r="BN494" s="215">
        <f t="shared" si="1368"/>
        <v>0</v>
      </c>
      <c r="BO494" s="215">
        <f t="shared" si="1369"/>
        <v>0</v>
      </c>
      <c r="BP494" s="215">
        <f t="shared" si="1370"/>
        <v>0</v>
      </c>
      <c r="BQ494" s="215">
        <f t="shared" si="1371"/>
        <v>0</v>
      </c>
      <c r="BR494" s="215">
        <f t="shared" si="1372"/>
        <v>0</v>
      </c>
      <c r="BS494" s="215">
        <f t="shared" si="1373"/>
        <v>0</v>
      </c>
      <c r="BT494" s="215">
        <f t="shared" si="1374"/>
        <v>0</v>
      </c>
      <c r="BU494" s="215">
        <f t="shared" si="1375"/>
        <v>0</v>
      </c>
      <c r="BV494" s="215">
        <f t="shared" si="1376"/>
        <v>0</v>
      </c>
      <c r="BW494" s="215">
        <f t="shared" si="1377"/>
        <v>0</v>
      </c>
      <c r="BX494" s="215">
        <f t="shared" si="1378"/>
        <v>0</v>
      </c>
      <c r="BY494" s="215">
        <f t="shared" si="1379"/>
        <v>0</v>
      </c>
      <c r="BZ494" s="216">
        <f t="shared" si="1671"/>
        <v>0</v>
      </c>
      <c r="CA494" s="224">
        <f t="shared" si="1672"/>
        <v>0</v>
      </c>
      <c r="CB494" s="226">
        <f t="shared" si="1673"/>
        <v>0</v>
      </c>
      <c r="CC494" s="100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20"/>
      <c r="DM494" s="1"/>
      <c r="DN494" s="1"/>
      <c r="DO494" s="1"/>
      <c r="DP494" s="1"/>
      <c r="DQ494" s="1"/>
      <c r="DR494" s="1"/>
      <c r="DS494" s="20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20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</row>
    <row r="495" spans="2:174" ht="13.9" customHeight="1" x14ac:dyDescent="0.2">
      <c r="B495" s="33"/>
      <c r="C495" s="126">
        <v>5550</v>
      </c>
      <c r="D495" s="234" t="s">
        <v>464</v>
      </c>
      <c r="E495" s="234"/>
      <c r="F495" s="215">
        <f t="shared" ref="F495:H495" si="1790">+X63</f>
        <v>0</v>
      </c>
      <c r="G495" s="215">
        <f t="shared" si="1790"/>
        <v>0</v>
      </c>
      <c r="H495" s="215">
        <f t="shared" si="1790"/>
        <v>0</v>
      </c>
      <c r="I495" s="215">
        <f t="shared" ref="I495:K495" si="1791">+X135</f>
        <v>0</v>
      </c>
      <c r="J495" s="215">
        <f t="shared" si="1791"/>
        <v>0</v>
      </c>
      <c r="K495" s="215">
        <f t="shared" si="1791"/>
        <v>0</v>
      </c>
      <c r="L495" s="215">
        <f t="shared" ref="L495:N495" si="1792">+X207</f>
        <v>0</v>
      </c>
      <c r="M495" s="215">
        <f t="shared" si="1792"/>
        <v>0</v>
      </c>
      <c r="N495" s="215">
        <f t="shared" si="1792"/>
        <v>0</v>
      </c>
      <c r="O495" s="215">
        <f t="shared" ref="O495:Q495" si="1793">+X279</f>
        <v>0</v>
      </c>
      <c r="P495" s="215">
        <f t="shared" si="1793"/>
        <v>0</v>
      </c>
      <c r="Q495" s="215">
        <f t="shared" si="1793"/>
        <v>0</v>
      </c>
      <c r="R495" s="215">
        <f t="shared" ref="R495:T495" si="1794">+X351</f>
        <v>0</v>
      </c>
      <c r="S495" s="215">
        <f t="shared" si="1794"/>
        <v>0</v>
      </c>
      <c r="T495" s="215">
        <f t="shared" si="1794"/>
        <v>0</v>
      </c>
      <c r="U495" s="215">
        <f t="shared" ref="U495:W495" si="1795">+X423</f>
        <v>0</v>
      </c>
      <c r="V495" s="215">
        <f t="shared" si="1795"/>
        <v>0</v>
      </c>
      <c r="W495" s="215">
        <f t="shared" si="1795"/>
        <v>0</v>
      </c>
      <c r="X495" s="216">
        <f t="shared" si="1665"/>
        <v>0</v>
      </c>
      <c r="Y495" s="224">
        <f t="shared" si="1666"/>
        <v>0</v>
      </c>
      <c r="Z495" s="226">
        <f t="shared" si="1667"/>
        <v>0</v>
      </c>
      <c r="AA495" s="26"/>
      <c r="AC495" s="27"/>
      <c r="AD495" s="130">
        <v>3320</v>
      </c>
      <c r="AE495" s="223" t="s">
        <v>511</v>
      </c>
      <c r="AF495" s="223"/>
      <c r="AG495" s="245">
        <f t="shared" si="1310"/>
        <v>0</v>
      </c>
      <c r="AH495" s="245">
        <f t="shared" si="1311"/>
        <v>0</v>
      </c>
      <c r="AI495" s="245">
        <f t="shared" si="1312"/>
        <v>0</v>
      </c>
      <c r="AJ495" s="245">
        <f t="shared" si="1313"/>
        <v>0</v>
      </c>
      <c r="AK495" s="245">
        <f t="shared" si="1314"/>
        <v>0</v>
      </c>
      <c r="AL495" s="245">
        <f t="shared" si="1315"/>
        <v>0</v>
      </c>
      <c r="AM495" s="215">
        <f t="shared" si="1316"/>
        <v>0</v>
      </c>
      <c r="AN495" s="215">
        <f t="shared" si="1317"/>
        <v>0</v>
      </c>
      <c r="AO495" s="215">
        <f t="shared" si="1318"/>
        <v>0</v>
      </c>
      <c r="AP495" s="215">
        <f t="shared" si="1319"/>
        <v>0</v>
      </c>
      <c r="AQ495" s="215">
        <f t="shared" si="1320"/>
        <v>0</v>
      </c>
      <c r="AR495" s="215">
        <f t="shared" si="1321"/>
        <v>0</v>
      </c>
      <c r="AS495" s="215">
        <f t="shared" si="1322"/>
        <v>0</v>
      </c>
      <c r="AT495" s="215">
        <f t="shared" si="1323"/>
        <v>0</v>
      </c>
      <c r="AU495" s="215">
        <f t="shared" si="1324"/>
        <v>0</v>
      </c>
      <c r="AV495" s="215">
        <f t="shared" si="1325"/>
        <v>0</v>
      </c>
      <c r="AW495" s="215">
        <f t="shared" si="1326"/>
        <v>0</v>
      </c>
      <c r="AX495" s="215">
        <f t="shared" si="1327"/>
        <v>0</v>
      </c>
      <c r="AY495" s="216">
        <f t="shared" si="1668"/>
        <v>0</v>
      </c>
      <c r="AZ495" s="224">
        <f t="shared" si="1669"/>
        <v>0</v>
      </c>
      <c r="BA495" s="226">
        <f t="shared" si="1670"/>
        <v>0</v>
      </c>
      <c r="BB495" s="100"/>
      <c r="BD495" s="27"/>
      <c r="BE495" s="130">
        <v>2131</v>
      </c>
      <c r="BF495" s="223" t="s">
        <v>526</v>
      </c>
      <c r="BG495" s="223"/>
      <c r="BH495" s="245">
        <f t="shared" si="1362"/>
        <v>0</v>
      </c>
      <c r="BI495" s="245">
        <f t="shared" si="1363"/>
        <v>0</v>
      </c>
      <c r="BJ495" s="245">
        <f t="shared" si="1364"/>
        <v>0</v>
      </c>
      <c r="BK495" s="245">
        <f t="shared" si="1365"/>
        <v>0</v>
      </c>
      <c r="BL495" s="245">
        <f t="shared" si="1366"/>
        <v>0</v>
      </c>
      <c r="BM495" s="245">
        <f t="shared" si="1367"/>
        <v>0</v>
      </c>
      <c r="BN495" s="215">
        <f t="shared" si="1368"/>
        <v>0</v>
      </c>
      <c r="BO495" s="215">
        <f t="shared" si="1369"/>
        <v>0</v>
      </c>
      <c r="BP495" s="215">
        <f t="shared" si="1370"/>
        <v>0</v>
      </c>
      <c r="BQ495" s="215">
        <f t="shared" si="1371"/>
        <v>0</v>
      </c>
      <c r="BR495" s="215">
        <f t="shared" si="1372"/>
        <v>0</v>
      </c>
      <c r="BS495" s="215">
        <f t="shared" si="1373"/>
        <v>0</v>
      </c>
      <c r="BT495" s="215">
        <f t="shared" si="1374"/>
        <v>0</v>
      </c>
      <c r="BU495" s="215">
        <f t="shared" si="1375"/>
        <v>0</v>
      </c>
      <c r="BV495" s="215">
        <f t="shared" si="1376"/>
        <v>0</v>
      </c>
      <c r="BW495" s="215">
        <f t="shared" si="1377"/>
        <v>0</v>
      </c>
      <c r="BX495" s="215">
        <f t="shared" si="1378"/>
        <v>0</v>
      </c>
      <c r="BY495" s="215">
        <f t="shared" si="1379"/>
        <v>0</v>
      </c>
      <c r="BZ495" s="216">
        <f t="shared" si="1671"/>
        <v>0</v>
      </c>
      <c r="CA495" s="224">
        <f t="shared" si="1672"/>
        <v>0</v>
      </c>
      <c r="CB495" s="226">
        <f t="shared" si="1673"/>
        <v>0</v>
      </c>
      <c r="CC495" s="100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20"/>
      <c r="DM495" s="1"/>
      <c r="DN495" s="1"/>
      <c r="DO495" s="1"/>
      <c r="DP495" s="1"/>
      <c r="DQ495" s="1"/>
      <c r="DR495" s="1"/>
      <c r="DS495" s="20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20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</row>
    <row r="496" spans="2:174" ht="13.9" customHeight="1" x14ac:dyDescent="0.2">
      <c r="B496" s="33"/>
      <c r="C496" s="126">
        <v>5590</v>
      </c>
      <c r="D496" s="234" t="s">
        <v>465</v>
      </c>
      <c r="E496" s="234"/>
      <c r="F496" s="215">
        <f t="shared" ref="F496:H496" si="1796">+X64</f>
        <v>0</v>
      </c>
      <c r="G496" s="215">
        <f t="shared" si="1796"/>
        <v>0</v>
      </c>
      <c r="H496" s="215">
        <f t="shared" si="1796"/>
        <v>0</v>
      </c>
      <c r="I496" s="215">
        <f t="shared" ref="I496:K496" si="1797">+X136</f>
        <v>0</v>
      </c>
      <c r="J496" s="215">
        <f t="shared" si="1797"/>
        <v>0</v>
      </c>
      <c r="K496" s="215">
        <f t="shared" si="1797"/>
        <v>0</v>
      </c>
      <c r="L496" s="215">
        <f t="shared" ref="L496:N496" si="1798">+X208</f>
        <v>0</v>
      </c>
      <c r="M496" s="215">
        <f t="shared" si="1798"/>
        <v>0</v>
      </c>
      <c r="N496" s="215">
        <f t="shared" si="1798"/>
        <v>0</v>
      </c>
      <c r="O496" s="215">
        <f t="shared" ref="O496:Q496" si="1799">+X280</f>
        <v>0</v>
      </c>
      <c r="P496" s="215">
        <f t="shared" si="1799"/>
        <v>0</v>
      </c>
      <c r="Q496" s="215">
        <f t="shared" si="1799"/>
        <v>0</v>
      </c>
      <c r="R496" s="215">
        <f t="shared" ref="R496:T496" si="1800">+X352</f>
        <v>0</v>
      </c>
      <c r="S496" s="215">
        <f t="shared" si="1800"/>
        <v>0</v>
      </c>
      <c r="T496" s="215">
        <f t="shared" si="1800"/>
        <v>0</v>
      </c>
      <c r="U496" s="215">
        <f t="shared" ref="U496:W496" si="1801">+X424</f>
        <v>0</v>
      </c>
      <c r="V496" s="215">
        <f t="shared" si="1801"/>
        <v>0</v>
      </c>
      <c r="W496" s="215">
        <f t="shared" si="1801"/>
        <v>0</v>
      </c>
      <c r="X496" s="216">
        <f t="shared" si="1665"/>
        <v>0</v>
      </c>
      <c r="Y496" s="224">
        <f t="shared" si="1666"/>
        <v>0</v>
      </c>
      <c r="Z496" s="226">
        <f t="shared" si="1667"/>
        <v>0</v>
      </c>
      <c r="AA496" s="26"/>
      <c r="AC496" s="27"/>
      <c r="AD496" s="130"/>
      <c r="AE496" s="214"/>
      <c r="AF496" s="214"/>
      <c r="AG496" s="215"/>
      <c r="AH496" s="215"/>
      <c r="AI496" s="215"/>
      <c r="AJ496" s="215"/>
      <c r="AK496" s="215"/>
      <c r="AL496" s="215"/>
      <c r="AM496" s="215"/>
      <c r="AN496" s="215"/>
      <c r="AO496" s="215"/>
      <c r="AP496" s="215"/>
      <c r="AQ496" s="215"/>
      <c r="AR496" s="215"/>
      <c r="AS496" s="215"/>
      <c r="AT496" s="215"/>
      <c r="AU496" s="215"/>
      <c r="AV496" s="215"/>
      <c r="AW496" s="215"/>
      <c r="AX496" s="215"/>
      <c r="AY496" s="216"/>
      <c r="AZ496" s="215"/>
      <c r="BA496" s="217"/>
      <c r="BB496" s="100"/>
      <c r="BD496" s="27"/>
      <c r="BE496" s="130">
        <v>2132</v>
      </c>
      <c r="BF496" s="234" t="s">
        <v>527</v>
      </c>
      <c r="BG496" s="234"/>
      <c r="BH496" s="215">
        <f t="shared" si="1362"/>
        <v>0</v>
      </c>
      <c r="BI496" s="215">
        <f t="shared" si="1363"/>
        <v>0</v>
      </c>
      <c r="BJ496" s="215">
        <f t="shared" si="1364"/>
        <v>0</v>
      </c>
      <c r="BK496" s="215">
        <f t="shared" si="1365"/>
        <v>0</v>
      </c>
      <c r="BL496" s="215">
        <f t="shared" si="1366"/>
        <v>0</v>
      </c>
      <c r="BM496" s="215">
        <f t="shared" si="1367"/>
        <v>0</v>
      </c>
      <c r="BN496" s="215">
        <f t="shared" si="1368"/>
        <v>0</v>
      </c>
      <c r="BO496" s="215">
        <f t="shared" si="1369"/>
        <v>0</v>
      </c>
      <c r="BP496" s="215">
        <f t="shared" si="1370"/>
        <v>0</v>
      </c>
      <c r="BQ496" s="215">
        <f t="shared" si="1371"/>
        <v>0</v>
      </c>
      <c r="BR496" s="215">
        <f t="shared" si="1372"/>
        <v>0</v>
      </c>
      <c r="BS496" s="215">
        <f t="shared" si="1373"/>
        <v>0</v>
      </c>
      <c r="BT496" s="215">
        <f t="shared" si="1374"/>
        <v>0</v>
      </c>
      <c r="BU496" s="215">
        <f t="shared" si="1375"/>
        <v>0</v>
      </c>
      <c r="BV496" s="215">
        <f t="shared" si="1376"/>
        <v>0</v>
      </c>
      <c r="BW496" s="215">
        <f t="shared" si="1377"/>
        <v>0</v>
      </c>
      <c r="BX496" s="215">
        <f t="shared" si="1378"/>
        <v>0</v>
      </c>
      <c r="BY496" s="215">
        <f t="shared" si="1379"/>
        <v>0</v>
      </c>
      <c r="BZ496" s="216">
        <f t="shared" si="1671"/>
        <v>0</v>
      </c>
      <c r="CA496" s="215">
        <f t="shared" si="1672"/>
        <v>0</v>
      </c>
      <c r="CB496" s="217">
        <f t="shared" si="1673"/>
        <v>0</v>
      </c>
      <c r="CC496" s="100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20"/>
      <c r="DM496" s="1"/>
      <c r="DN496" s="1"/>
      <c r="DO496" s="1"/>
      <c r="DP496" s="1"/>
      <c r="DQ496" s="1"/>
      <c r="DR496" s="1"/>
      <c r="DS496" s="20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20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</row>
    <row r="497" spans="2:174" ht="13.9" customHeight="1" x14ac:dyDescent="0.2">
      <c r="B497" s="33"/>
      <c r="C497" s="127">
        <v>5600</v>
      </c>
      <c r="D497" s="233" t="s">
        <v>466</v>
      </c>
      <c r="E497" s="233"/>
      <c r="F497" s="220">
        <f t="shared" ref="F497:H497" si="1802">+X65</f>
        <v>0</v>
      </c>
      <c r="G497" s="220">
        <f t="shared" si="1802"/>
        <v>0</v>
      </c>
      <c r="H497" s="220">
        <f t="shared" si="1802"/>
        <v>0</v>
      </c>
      <c r="I497" s="220">
        <f t="shared" ref="I497:K497" si="1803">+X137</f>
        <v>0</v>
      </c>
      <c r="J497" s="220">
        <f t="shared" si="1803"/>
        <v>0</v>
      </c>
      <c r="K497" s="220">
        <f t="shared" si="1803"/>
        <v>0</v>
      </c>
      <c r="L497" s="220">
        <f t="shared" ref="L497:N497" si="1804">+X209</f>
        <v>0</v>
      </c>
      <c r="M497" s="220">
        <f t="shared" si="1804"/>
        <v>0</v>
      </c>
      <c r="N497" s="220">
        <f t="shared" si="1804"/>
        <v>0</v>
      </c>
      <c r="O497" s="220">
        <f t="shared" ref="O497:Q497" si="1805">+X281</f>
        <v>0</v>
      </c>
      <c r="P497" s="220">
        <f t="shared" si="1805"/>
        <v>0</v>
      </c>
      <c r="Q497" s="220">
        <f t="shared" si="1805"/>
        <v>0</v>
      </c>
      <c r="R497" s="220">
        <f t="shared" ref="R497:T497" si="1806">+X353</f>
        <v>0</v>
      </c>
      <c r="S497" s="220">
        <f t="shared" si="1806"/>
        <v>0</v>
      </c>
      <c r="T497" s="220">
        <f t="shared" si="1806"/>
        <v>0</v>
      </c>
      <c r="U497" s="220">
        <f t="shared" ref="U497:W497" si="1807">+X425</f>
        <v>0</v>
      </c>
      <c r="V497" s="220">
        <f t="shared" si="1807"/>
        <v>0</v>
      </c>
      <c r="W497" s="220">
        <f t="shared" si="1807"/>
        <v>0</v>
      </c>
      <c r="X497" s="221">
        <f t="shared" si="1665"/>
        <v>0</v>
      </c>
      <c r="Y497" s="210">
        <f t="shared" si="1666"/>
        <v>0</v>
      </c>
      <c r="Z497" s="212">
        <f t="shared" si="1667"/>
        <v>0</v>
      </c>
      <c r="AA497" s="26"/>
      <c r="AC497" s="27"/>
      <c r="AD497" s="130"/>
      <c r="AE497" s="214"/>
      <c r="AF497" s="214"/>
      <c r="AG497" s="215"/>
      <c r="AH497" s="215"/>
      <c r="AI497" s="215"/>
      <c r="AJ497" s="215"/>
      <c r="AK497" s="215"/>
      <c r="AL497" s="215"/>
      <c r="AM497" s="215"/>
      <c r="AN497" s="215"/>
      <c r="AO497" s="215"/>
      <c r="AP497" s="215"/>
      <c r="AQ497" s="215"/>
      <c r="AR497" s="215"/>
      <c r="AS497" s="215"/>
      <c r="AT497" s="215"/>
      <c r="AU497" s="215"/>
      <c r="AV497" s="215"/>
      <c r="AW497" s="215"/>
      <c r="AX497" s="215"/>
      <c r="AY497" s="216"/>
      <c r="AZ497" s="215"/>
      <c r="BA497" s="217"/>
      <c r="BB497" s="100"/>
      <c r="BD497" s="27"/>
      <c r="BE497" s="130"/>
      <c r="BF497" s="234" t="s">
        <v>529</v>
      </c>
      <c r="BG497" s="234"/>
      <c r="BH497" s="215">
        <f t="shared" si="1362"/>
        <v>0</v>
      </c>
      <c r="BI497" s="215">
        <f t="shared" si="1363"/>
        <v>0</v>
      </c>
      <c r="BJ497" s="215">
        <f t="shared" si="1364"/>
        <v>0</v>
      </c>
      <c r="BK497" s="215">
        <f t="shared" si="1365"/>
        <v>0</v>
      </c>
      <c r="BL497" s="215">
        <f t="shared" si="1366"/>
        <v>0</v>
      </c>
      <c r="BM497" s="215">
        <f t="shared" si="1367"/>
        <v>0</v>
      </c>
      <c r="BN497" s="215">
        <f t="shared" si="1368"/>
        <v>0</v>
      </c>
      <c r="BO497" s="215">
        <f t="shared" si="1369"/>
        <v>0</v>
      </c>
      <c r="BP497" s="215">
        <f t="shared" si="1370"/>
        <v>0</v>
      </c>
      <c r="BQ497" s="215">
        <f t="shared" si="1371"/>
        <v>0</v>
      </c>
      <c r="BR497" s="215">
        <f t="shared" si="1372"/>
        <v>0</v>
      </c>
      <c r="BS497" s="215">
        <f t="shared" si="1373"/>
        <v>0</v>
      </c>
      <c r="BT497" s="215">
        <f t="shared" si="1374"/>
        <v>0</v>
      </c>
      <c r="BU497" s="215">
        <f t="shared" si="1375"/>
        <v>0</v>
      </c>
      <c r="BV497" s="215">
        <f t="shared" si="1376"/>
        <v>0</v>
      </c>
      <c r="BW497" s="215">
        <f t="shared" si="1377"/>
        <v>0</v>
      </c>
      <c r="BX497" s="215">
        <f t="shared" si="1378"/>
        <v>0</v>
      </c>
      <c r="BY497" s="215">
        <f t="shared" si="1379"/>
        <v>0</v>
      </c>
      <c r="BZ497" s="216">
        <f t="shared" si="1671"/>
        <v>0</v>
      </c>
      <c r="CA497" s="215">
        <f t="shared" si="1672"/>
        <v>0</v>
      </c>
      <c r="CB497" s="217">
        <f t="shared" si="1673"/>
        <v>0</v>
      </c>
      <c r="CC497" s="100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20"/>
      <c r="DM497" s="1"/>
      <c r="DN497" s="1"/>
      <c r="DO497" s="1"/>
      <c r="DP497" s="1"/>
      <c r="DQ497" s="1"/>
      <c r="DR497" s="1"/>
      <c r="DS497" s="20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20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</row>
    <row r="498" spans="2:174" ht="13.9" customHeight="1" x14ac:dyDescent="0.2">
      <c r="B498" s="33"/>
      <c r="C498" s="126">
        <v>5610</v>
      </c>
      <c r="D498" s="234" t="s">
        <v>467</v>
      </c>
      <c r="E498" s="234"/>
      <c r="F498" s="224">
        <f t="shared" ref="F498:H498" si="1808">+X66</f>
        <v>0</v>
      </c>
      <c r="G498" s="224">
        <f t="shared" si="1808"/>
        <v>0</v>
      </c>
      <c r="H498" s="224">
        <f t="shared" si="1808"/>
        <v>0</v>
      </c>
      <c r="I498" s="219">
        <f t="shared" ref="I498:K498" si="1809">+X138</f>
        <v>0</v>
      </c>
      <c r="J498" s="219">
        <f t="shared" si="1809"/>
        <v>0</v>
      </c>
      <c r="K498" s="219">
        <f t="shared" si="1809"/>
        <v>0</v>
      </c>
      <c r="L498" s="219">
        <f t="shared" ref="L498:N498" si="1810">+X210</f>
        <v>0</v>
      </c>
      <c r="M498" s="219">
        <f t="shared" si="1810"/>
        <v>0</v>
      </c>
      <c r="N498" s="219">
        <f t="shared" si="1810"/>
        <v>0</v>
      </c>
      <c r="O498" s="219">
        <f t="shared" ref="O498:Q498" si="1811">+X282</f>
        <v>0</v>
      </c>
      <c r="P498" s="219">
        <f t="shared" si="1811"/>
        <v>0</v>
      </c>
      <c r="Q498" s="219">
        <f t="shared" si="1811"/>
        <v>0</v>
      </c>
      <c r="R498" s="219">
        <f t="shared" ref="R498:T498" si="1812">+X354</f>
        <v>0</v>
      </c>
      <c r="S498" s="219">
        <f t="shared" si="1812"/>
        <v>0</v>
      </c>
      <c r="T498" s="219">
        <f t="shared" si="1812"/>
        <v>0</v>
      </c>
      <c r="U498" s="219">
        <f t="shared" ref="U498:W498" si="1813">+X426</f>
        <v>0</v>
      </c>
      <c r="V498" s="219">
        <f t="shared" si="1813"/>
        <v>0</v>
      </c>
      <c r="W498" s="219">
        <f t="shared" si="1813"/>
        <v>0</v>
      </c>
      <c r="X498" s="216">
        <f t="shared" si="1665"/>
        <v>0</v>
      </c>
      <c r="Y498" s="224">
        <f t="shared" si="1666"/>
        <v>0</v>
      </c>
      <c r="Z498" s="226">
        <f t="shared" si="1667"/>
        <v>0</v>
      </c>
      <c r="AA498" s="26"/>
      <c r="AC498" s="27"/>
      <c r="AD498" s="130"/>
      <c r="AE498" s="234"/>
      <c r="AF498" s="234"/>
      <c r="AG498" s="215"/>
      <c r="AH498" s="215"/>
      <c r="AI498" s="215"/>
      <c r="AJ498" s="215"/>
      <c r="AK498" s="215"/>
      <c r="AL498" s="215"/>
      <c r="AM498" s="224"/>
      <c r="AN498" s="224"/>
      <c r="AO498" s="224"/>
      <c r="AP498" s="224"/>
      <c r="AQ498" s="224"/>
      <c r="AR498" s="224"/>
      <c r="AS498" s="224"/>
      <c r="AT498" s="224"/>
      <c r="AU498" s="224"/>
      <c r="AV498" s="224"/>
      <c r="AW498" s="224"/>
      <c r="AX498" s="224"/>
      <c r="AY498" s="216"/>
      <c r="AZ498" s="215"/>
      <c r="BA498" s="217"/>
      <c r="BB498" s="100"/>
      <c r="BD498" s="27"/>
      <c r="BE498" s="131"/>
      <c r="BF498" s="233" t="s">
        <v>530</v>
      </c>
      <c r="BG498" s="233"/>
      <c r="BH498" s="220">
        <f t="shared" si="1362"/>
        <v>0</v>
      </c>
      <c r="BI498" s="220">
        <f t="shared" si="1363"/>
        <v>0</v>
      </c>
      <c r="BJ498" s="220">
        <f t="shared" si="1364"/>
        <v>0</v>
      </c>
      <c r="BK498" s="220">
        <f t="shared" si="1365"/>
        <v>0</v>
      </c>
      <c r="BL498" s="220">
        <f t="shared" si="1366"/>
        <v>0</v>
      </c>
      <c r="BM498" s="220">
        <f t="shared" si="1367"/>
        <v>0</v>
      </c>
      <c r="BN498" s="210">
        <f t="shared" si="1368"/>
        <v>0</v>
      </c>
      <c r="BO498" s="210">
        <f t="shared" si="1369"/>
        <v>0</v>
      </c>
      <c r="BP498" s="210">
        <f t="shared" si="1370"/>
        <v>0</v>
      </c>
      <c r="BQ498" s="210">
        <f t="shared" si="1371"/>
        <v>0</v>
      </c>
      <c r="BR498" s="210">
        <f t="shared" si="1372"/>
        <v>0</v>
      </c>
      <c r="BS498" s="210">
        <f t="shared" si="1373"/>
        <v>0</v>
      </c>
      <c r="BT498" s="210">
        <f t="shared" si="1374"/>
        <v>0</v>
      </c>
      <c r="BU498" s="210">
        <f t="shared" si="1375"/>
        <v>0</v>
      </c>
      <c r="BV498" s="210">
        <f t="shared" si="1376"/>
        <v>0</v>
      </c>
      <c r="BW498" s="210">
        <f t="shared" si="1377"/>
        <v>0</v>
      </c>
      <c r="BX498" s="210">
        <f t="shared" si="1378"/>
        <v>0</v>
      </c>
      <c r="BY498" s="210">
        <f t="shared" si="1379"/>
        <v>0</v>
      </c>
      <c r="BZ498" s="221">
        <f t="shared" si="1671"/>
        <v>0</v>
      </c>
      <c r="CA498" s="220">
        <f t="shared" si="1672"/>
        <v>0</v>
      </c>
      <c r="CB498" s="222">
        <f t="shared" si="1673"/>
        <v>0</v>
      </c>
      <c r="CC498" s="100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20"/>
      <c r="DM498" s="1"/>
      <c r="DN498" s="1"/>
      <c r="DO498" s="1"/>
      <c r="DP498" s="1"/>
      <c r="DQ498" s="1"/>
      <c r="DR498" s="1"/>
      <c r="DS498" s="20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20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</row>
    <row r="499" spans="2:174" ht="13.9" customHeight="1" x14ac:dyDescent="0.2">
      <c r="B499" s="33"/>
      <c r="C499" s="127">
        <v>3210</v>
      </c>
      <c r="D499" s="233" t="s">
        <v>468</v>
      </c>
      <c r="E499" s="233"/>
      <c r="F499" s="210">
        <f t="shared" ref="F499:H499" si="1814">+X67</f>
        <v>9003660.6500000004</v>
      </c>
      <c r="G499" s="210">
        <f t="shared" si="1814"/>
        <v>2695329.8900000006</v>
      </c>
      <c r="H499" s="210">
        <f t="shared" si="1814"/>
        <v>502147.22999999765</v>
      </c>
      <c r="I499" s="210">
        <f t="shared" ref="I499:K499" si="1815">+X139</f>
        <v>0</v>
      </c>
      <c r="J499" s="210">
        <f t="shared" si="1815"/>
        <v>0</v>
      </c>
      <c r="K499" s="210">
        <f t="shared" si="1815"/>
        <v>0</v>
      </c>
      <c r="L499" s="210">
        <f t="shared" ref="L499:N499" si="1816">+X211</f>
        <v>0</v>
      </c>
      <c r="M499" s="210">
        <f t="shared" si="1816"/>
        <v>0</v>
      </c>
      <c r="N499" s="210">
        <f t="shared" si="1816"/>
        <v>0</v>
      </c>
      <c r="O499" s="210">
        <f t="shared" ref="O499:Q499" si="1817">+X283</f>
        <v>0</v>
      </c>
      <c r="P499" s="210">
        <f t="shared" si="1817"/>
        <v>0</v>
      </c>
      <c r="Q499" s="210">
        <f t="shared" si="1817"/>
        <v>0</v>
      </c>
      <c r="R499" s="210">
        <f t="shared" ref="R499:T499" si="1818">+X355</f>
        <v>0</v>
      </c>
      <c r="S499" s="210">
        <f t="shared" si="1818"/>
        <v>0</v>
      </c>
      <c r="T499" s="210">
        <f t="shared" si="1818"/>
        <v>0</v>
      </c>
      <c r="U499" s="210">
        <f t="shared" ref="U499:W499" si="1819">+X427</f>
        <v>0</v>
      </c>
      <c r="V499" s="210">
        <f t="shared" si="1819"/>
        <v>0</v>
      </c>
      <c r="W499" s="210">
        <f t="shared" si="1819"/>
        <v>0</v>
      </c>
      <c r="X499" s="221">
        <f t="shared" si="1665"/>
        <v>9003660.6500000004</v>
      </c>
      <c r="Y499" s="210">
        <f t="shared" si="1666"/>
        <v>2695329.8900000006</v>
      </c>
      <c r="Z499" s="212">
        <f t="shared" si="1667"/>
        <v>502147.22999999765</v>
      </c>
      <c r="AA499" s="26"/>
      <c r="AC499" s="27"/>
      <c r="AD499" s="130"/>
      <c r="AE499" s="230"/>
      <c r="AF499" s="230"/>
      <c r="AG499" s="224"/>
      <c r="AH499" s="224"/>
      <c r="AI499" s="224"/>
      <c r="AJ499" s="224"/>
      <c r="AK499" s="224"/>
      <c r="AL499" s="224"/>
      <c r="AM499" s="210"/>
      <c r="AN499" s="210"/>
      <c r="AO499" s="210"/>
      <c r="AP499" s="210"/>
      <c r="AQ499" s="210"/>
      <c r="AR499" s="210"/>
      <c r="AS499" s="210"/>
      <c r="AT499" s="210"/>
      <c r="AU499" s="210"/>
      <c r="AV499" s="210"/>
      <c r="AW499" s="210"/>
      <c r="AX499" s="210"/>
      <c r="AY499" s="225"/>
      <c r="AZ499" s="224"/>
      <c r="BA499" s="226"/>
      <c r="BB499" s="100"/>
      <c r="BD499" s="27"/>
      <c r="BE499" s="131"/>
      <c r="BF499" s="232" t="s">
        <v>531</v>
      </c>
      <c r="BG499" s="232"/>
      <c r="BH499" s="210">
        <f t="shared" si="1362"/>
        <v>0</v>
      </c>
      <c r="BI499" s="210">
        <f t="shared" si="1363"/>
        <v>0</v>
      </c>
      <c r="BJ499" s="210">
        <f t="shared" si="1364"/>
        <v>0</v>
      </c>
      <c r="BK499" s="210">
        <f t="shared" si="1365"/>
        <v>0</v>
      </c>
      <c r="BL499" s="210">
        <f t="shared" si="1366"/>
        <v>0</v>
      </c>
      <c r="BM499" s="210">
        <f t="shared" si="1367"/>
        <v>0</v>
      </c>
      <c r="BN499" s="210">
        <f t="shared" si="1368"/>
        <v>0</v>
      </c>
      <c r="BO499" s="210">
        <f t="shared" si="1369"/>
        <v>0</v>
      </c>
      <c r="BP499" s="210">
        <f t="shared" si="1370"/>
        <v>0</v>
      </c>
      <c r="BQ499" s="210">
        <f t="shared" si="1371"/>
        <v>0</v>
      </c>
      <c r="BR499" s="210">
        <f t="shared" si="1372"/>
        <v>0</v>
      </c>
      <c r="BS499" s="210">
        <f t="shared" si="1373"/>
        <v>0</v>
      </c>
      <c r="BT499" s="210">
        <f t="shared" si="1374"/>
        <v>0</v>
      </c>
      <c r="BU499" s="210">
        <f t="shared" si="1375"/>
        <v>0</v>
      </c>
      <c r="BV499" s="210">
        <f t="shared" si="1376"/>
        <v>0</v>
      </c>
      <c r="BW499" s="210">
        <f t="shared" si="1377"/>
        <v>0</v>
      </c>
      <c r="BX499" s="210">
        <f t="shared" si="1378"/>
        <v>0</v>
      </c>
      <c r="BY499" s="210">
        <f t="shared" si="1379"/>
        <v>0</v>
      </c>
      <c r="BZ499" s="211">
        <f t="shared" si="1671"/>
        <v>0</v>
      </c>
      <c r="CA499" s="210">
        <f t="shared" si="1672"/>
        <v>0</v>
      </c>
      <c r="CB499" s="212">
        <f t="shared" si="1673"/>
        <v>0</v>
      </c>
      <c r="CC499" s="100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20"/>
      <c r="DM499" s="1"/>
      <c r="DN499" s="1"/>
      <c r="DO499" s="1"/>
      <c r="DP499" s="1"/>
      <c r="DQ499" s="1"/>
      <c r="DR499" s="1"/>
      <c r="DS499" s="20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20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</row>
    <row r="500" spans="2:174" ht="13.9" customHeight="1" x14ac:dyDescent="0.2">
      <c r="B500" s="33"/>
      <c r="C500" s="126"/>
      <c r="D500" s="218"/>
      <c r="E500" s="218"/>
      <c r="F500" s="215"/>
      <c r="G500" s="215"/>
      <c r="H500" s="215"/>
      <c r="I500" s="215"/>
      <c r="J500" s="215"/>
      <c r="K500" s="215"/>
      <c r="L500" s="215"/>
      <c r="M500" s="215"/>
      <c r="N500" s="215"/>
      <c r="O500" s="215"/>
      <c r="P500" s="215"/>
      <c r="Q500" s="215"/>
      <c r="R500" s="215"/>
      <c r="S500" s="215"/>
      <c r="T500" s="215"/>
      <c r="U500" s="215"/>
      <c r="V500" s="215"/>
      <c r="W500" s="215"/>
      <c r="X500" s="216"/>
      <c r="Y500" s="215"/>
      <c r="Z500" s="217"/>
      <c r="AA500" s="26"/>
      <c r="AC500" s="27"/>
      <c r="AD500" s="130"/>
      <c r="AE500" s="213"/>
      <c r="AF500" s="213"/>
      <c r="AG500" s="235"/>
      <c r="AH500" s="235"/>
      <c r="AI500" s="235"/>
      <c r="AJ500" s="235"/>
      <c r="AK500" s="235"/>
      <c r="AL500" s="235"/>
      <c r="AM500" s="215"/>
      <c r="AN500" s="215"/>
      <c r="AO500" s="215"/>
      <c r="AP500" s="215"/>
      <c r="AQ500" s="215"/>
      <c r="AR500" s="215"/>
      <c r="AS500" s="215"/>
      <c r="AT500" s="215"/>
      <c r="AU500" s="215"/>
      <c r="AV500" s="215"/>
      <c r="AW500" s="215"/>
      <c r="AX500" s="215"/>
      <c r="AY500" s="236"/>
      <c r="AZ500" s="235"/>
      <c r="BA500" s="237"/>
      <c r="BB500" s="100"/>
      <c r="BD500" s="27"/>
      <c r="BE500" s="131">
        <v>1110</v>
      </c>
      <c r="BF500" s="233" t="s">
        <v>532</v>
      </c>
      <c r="BG500" s="233"/>
      <c r="BH500" s="235">
        <f t="shared" si="1362"/>
        <v>0</v>
      </c>
      <c r="BI500" s="235">
        <f t="shared" si="1363"/>
        <v>0</v>
      </c>
      <c r="BJ500" s="235">
        <f t="shared" si="1364"/>
        <v>0</v>
      </c>
      <c r="BK500" s="235">
        <f t="shared" si="1365"/>
        <v>0</v>
      </c>
      <c r="BL500" s="235">
        <f t="shared" si="1366"/>
        <v>0</v>
      </c>
      <c r="BM500" s="235">
        <f t="shared" si="1367"/>
        <v>0</v>
      </c>
      <c r="BN500" s="220">
        <f t="shared" si="1368"/>
        <v>0</v>
      </c>
      <c r="BO500" s="220">
        <f t="shared" si="1369"/>
        <v>0</v>
      </c>
      <c r="BP500" s="220">
        <f t="shared" si="1370"/>
        <v>0</v>
      </c>
      <c r="BQ500" s="220">
        <f t="shared" si="1371"/>
        <v>0</v>
      </c>
      <c r="BR500" s="220">
        <f t="shared" si="1372"/>
        <v>0</v>
      </c>
      <c r="BS500" s="220">
        <f t="shared" si="1373"/>
        <v>0</v>
      </c>
      <c r="BT500" s="220">
        <f t="shared" si="1374"/>
        <v>0</v>
      </c>
      <c r="BU500" s="220">
        <f t="shared" si="1375"/>
        <v>0</v>
      </c>
      <c r="BV500" s="220">
        <f t="shared" si="1376"/>
        <v>0</v>
      </c>
      <c r="BW500" s="220">
        <f t="shared" si="1377"/>
        <v>0</v>
      </c>
      <c r="BX500" s="220">
        <f t="shared" si="1378"/>
        <v>0</v>
      </c>
      <c r="BY500" s="220">
        <f t="shared" si="1379"/>
        <v>0</v>
      </c>
      <c r="BZ500" s="236">
        <f t="shared" si="1671"/>
        <v>0</v>
      </c>
      <c r="CA500" s="235">
        <f t="shared" si="1672"/>
        <v>0</v>
      </c>
      <c r="CB500" s="237">
        <f t="shared" si="1673"/>
        <v>0</v>
      </c>
      <c r="CC500" s="100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20"/>
      <c r="DM500" s="1"/>
      <c r="DN500" s="1"/>
      <c r="DO500" s="1"/>
      <c r="DP500" s="1"/>
      <c r="DQ500" s="1"/>
      <c r="DR500" s="1"/>
      <c r="DS500" s="20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20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</row>
    <row r="501" spans="2:174" ht="13.9" customHeight="1" x14ac:dyDescent="0.2">
      <c r="B501" s="33"/>
      <c r="C501" s="126"/>
      <c r="D501" s="214"/>
      <c r="E501" s="214"/>
      <c r="F501" s="215"/>
      <c r="G501" s="215"/>
      <c r="H501" s="215"/>
      <c r="I501" s="215"/>
      <c r="J501" s="215"/>
      <c r="K501" s="215"/>
      <c r="L501" s="215"/>
      <c r="M501" s="215"/>
      <c r="N501" s="215"/>
      <c r="O501" s="215"/>
      <c r="P501" s="215"/>
      <c r="Q501" s="215"/>
      <c r="R501" s="215"/>
      <c r="S501" s="215"/>
      <c r="T501" s="215"/>
      <c r="U501" s="215"/>
      <c r="V501" s="215"/>
      <c r="W501" s="215"/>
      <c r="X501" s="216"/>
      <c r="Y501" s="215"/>
      <c r="Z501" s="217"/>
      <c r="AA501" s="26"/>
      <c r="AC501" s="27"/>
      <c r="AD501" s="130"/>
      <c r="AE501" s="214"/>
      <c r="AF501" s="214"/>
      <c r="AG501" s="215"/>
      <c r="AH501" s="215"/>
      <c r="AI501" s="215"/>
      <c r="AJ501" s="215"/>
      <c r="AK501" s="215"/>
      <c r="AL501" s="215"/>
      <c r="AM501" s="215"/>
      <c r="AN501" s="215"/>
      <c r="AO501" s="215"/>
      <c r="AP501" s="215"/>
      <c r="AQ501" s="215"/>
      <c r="AR501" s="215"/>
      <c r="AS501" s="215"/>
      <c r="AT501" s="215"/>
      <c r="AU501" s="215"/>
      <c r="AV501" s="215"/>
      <c r="AW501" s="215"/>
      <c r="AX501" s="215"/>
      <c r="AY501" s="216"/>
      <c r="AZ501" s="215"/>
      <c r="BA501" s="217"/>
      <c r="BB501" s="100"/>
      <c r="BD501" s="27"/>
      <c r="BE501" s="131">
        <v>1110</v>
      </c>
      <c r="BF501" s="233" t="s">
        <v>533</v>
      </c>
      <c r="BG501" s="233"/>
      <c r="BH501" s="220">
        <f t="shared" si="1362"/>
        <v>0</v>
      </c>
      <c r="BI501" s="220">
        <f t="shared" si="1363"/>
        <v>0</v>
      </c>
      <c r="BJ501" s="220">
        <f t="shared" si="1364"/>
        <v>0</v>
      </c>
      <c r="BK501" s="220">
        <f t="shared" si="1365"/>
        <v>0</v>
      </c>
      <c r="BL501" s="220">
        <f t="shared" si="1366"/>
        <v>0</v>
      </c>
      <c r="BM501" s="220">
        <f t="shared" si="1367"/>
        <v>0</v>
      </c>
      <c r="BN501" s="220">
        <f t="shared" si="1368"/>
        <v>0</v>
      </c>
      <c r="BO501" s="220">
        <f t="shared" si="1369"/>
        <v>0</v>
      </c>
      <c r="BP501" s="220">
        <f t="shared" si="1370"/>
        <v>0</v>
      </c>
      <c r="BQ501" s="220">
        <f t="shared" si="1371"/>
        <v>0</v>
      </c>
      <c r="BR501" s="220">
        <f t="shared" si="1372"/>
        <v>0</v>
      </c>
      <c r="BS501" s="220">
        <f t="shared" si="1373"/>
        <v>0</v>
      </c>
      <c r="BT501" s="220">
        <f t="shared" si="1374"/>
        <v>0</v>
      </c>
      <c r="BU501" s="220">
        <f t="shared" si="1375"/>
        <v>0</v>
      </c>
      <c r="BV501" s="220">
        <f t="shared" si="1376"/>
        <v>0</v>
      </c>
      <c r="BW501" s="220">
        <f t="shared" si="1377"/>
        <v>0</v>
      </c>
      <c r="BX501" s="220">
        <f t="shared" si="1378"/>
        <v>0</v>
      </c>
      <c r="BY501" s="220">
        <f t="shared" si="1379"/>
        <v>0</v>
      </c>
      <c r="BZ501" s="221">
        <f t="shared" si="1671"/>
        <v>0</v>
      </c>
      <c r="CA501" s="220">
        <f t="shared" si="1672"/>
        <v>0</v>
      </c>
      <c r="CB501" s="222">
        <f t="shared" si="1673"/>
        <v>0</v>
      </c>
      <c r="CC501" s="100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20"/>
      <c r="DM501" s="1"/>
      <c r="DN501" s="1"/>
      <c r="DO501" s="1"/>
      <c r="DP501" s="1"/>
      <c r="DQ501" s="1"/>
      <c r="DR501" s="1"/>
      <c r="DS501" s="20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20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</row>
    <row r="502" spans="2:174" ht="13.9" customHeight="1" x14ac:dyDescent="0.2">
      <c r="B502" s="33"/>
      <c r="C502" s="128"/>
      <c r="D502" s="250"/>
      <c r="E502" s="250"/>
      <c r="F502" s="227"/>
      <c r="G502" s="227"/>
      <c r="H502" s="227"/>
      <c r="I502" s="227"/>
      <c r="J502" s="227"/>
      <c r="K502" s="227"/>
      <c r="L502" s="227"/>
      <c r="M502" s="227"/>
      <c r="N502" s="227"/>
      <c r="O502" s="227"/>
      <c r="P502" s="227"/>
      <c r="Q502" s="227"/>
      <c r="R502" s="227"/>
      <c r="S502" s="227"/>
      <c r="T502" s="227"/>
      <c r="U502" s="227"/>
      <c r="V502" s="227"/>
      <c r="W502" s="227"/>
      <c r="X502" s="228"/>
      <c r="Y502" s="227"/>
      <c r="Z502" s="229"/>
      <c r="AA502" s="26"/>
      <c r="AC502" s="27"/>
      <c r="AD502" s="132"/>
      <c r="AE502" s="250"/>
      <c r="AF502" s="250"/>
      <c r="AG502" s="241"/>
      <c r="AH502" s="241"/>
      <c r="AI502" s="241"/>
      <c r="AJ502" s="241"/>
      <c r="AK502" s="241"/>
      <c r="AL502" s="241"/>
      <c r="AM502" s="227"/>
      <c r="AN502" s="227"/>
      <c r="AO502" s="227"/>
      <c r="AP502" s="227"/>
      <c r="AQ502" s="227"/>
      <c r="AR502" s="227"/>
      <c r="AS502" s="227"/>
      <c r="AT502" s="227"/>
      <c r="AU502" s="227"/>
      <c r="AV502" s="227"/>
      <c r="AW502" s="227"/>
      <c r="AX502" s="227"/>
      <c r="AY502" s="242"/>
      <c r="AZ502" s="241"/>
      <c r="BA502" s="243"/>
      <c r="BB502" s="100"/>
      <c r="BD502" s="27"/>
      <c r="BE502" s="132"/>
      <c r="BF502" s="272"/>
      <c r="BG502" s="272"/>
      <c r="BH502" s="241"/>
      <c r="BI502" s="241"/>
      <c r="BJ502" s="241"/>
      <c r="BK502" s="241"/>
      <c r="BL502" s="241"/>
      <c r="BM502" s="241"/>
      <c r="BN502" s="227"/>
      <c r="BO502" s="227"/>
      <c r="BP502" s="227"/>
      <c r="BQ502" s="227"/>
      <c r="BR502" s="227"/>
      <c r="BS502" s="227"/>
      <c r="BT502" s="227"/>
      <c r="BU502" s="227"/>
      <c r="BV502" s="227"/>
      <c r="BW502" s="227"/>
      <c r="BX502" s="227"/>
      <c r="BY502" s="227"/>
      <c r="BZ502" s="242"/>
      <c r="CA502" s="241"/>
      <c r="CB502" s="243"/>
      <c r="CC502" s="100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20"/>
      <c r="DM502" s="1"/>
      <c r="DN502" s="1"/>
      <c r="DO502" s="1"/>
      <c r="DP502" s="1"/>
      <c r="DQ502" s="1"/>
      <c r="DR502" s="1"/>
      <c r="DS502" s="20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20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</row>
    <row r="503" spans="2:174" ht="13.9" customHeight="1" thickBot="1" x14ac:dyDescent="0.25">
      <c r="B503" s="88"/>
      <c r="C503" s="129"/>
      <c r="D503" s="318"/>
      <c r="E503" s="318"/>
      <c r="F503" s="199"/>
      <c r="G503" s="199"/>
      <c r="H503" s="199"/>
      <c r="I503" s="199"/>
      <c r="J503" s="199"/>
      <c r="K503" s="199"/>
      <c r="L503" s="199"/>
      <c r="M503" s="199"/>
      <c r="N503" s="199"/>
      <c r="O503" s="199"/>
      <c r="P503" s="199"/>
      <c r="Q503" s="199"/>
      <c r="R503" s="199"/>
      <c r="S503" s="199"/>
      <c r="T503" s="199"/>
      <c r="U503" s="199"/>
      <c r="V503" s="199"/>
      <c r="W503" s="199"/>
      <c r="X503" s="199"/>
      <c r="Y503" s="199"/>
      <c r="Z503" s="199"/>
      <c r="AA503" s="65"/>
      <c r="AC503" s="88"/>
      <c r="AD503" s="129"/>
      <c r="AE503" s="318"/>
      <c r="AF503" s="318"/>
      <c r="AG503" s="199"/>
      <c r="AH503" s="199"/>
      <c r="AI503" s="199"/>
      <c r="AJ503" s="199"/>
      <c r="AK503" s="199"/>
      <c r="AL503" s="199"/>
      <c r="AM503" s="199"/>
      <c r="AN503" s="199"/>
      <c r="AO503" s="199"/>
      <c r="AP503" s="199"/>
      <c r="AQ503" s="199"/>
      <c r="AR503" s="199"/>
      <c r="AS503" s="199"/>
      <c r="AT503" s="199"/>
      <c r="AU503" s="199"/>
      <c r="AV503" s="199"/>
      <c r="AW503" s="199"/>
      <c r="AX503" s="199"/>
      <c r="AY503" s="199"/>
      <c r="AZ503" s="199"/>
      <c r="BA503" s="199"/>
      <c r="BB503" s="65"/>
      <c r="BD503" s="88"/>
      <c r="BE503" s="129"/>
      <c r="BF503" s="318"/>
      <c r="BG503" s="318"/>
      <c r="BH503" s="199"/>
      <c r="BI503" s="199"/>
      <c r="BJ503" s="199"/>
      <c r="BK503" s="199"/>
      <c r="BL503" s="199"/>
      <c r="BM503" s="199"/>
      <c r="BN503" s="199"/>
      <c r="BO503" s="199"/>
      <c r="BP503" s="199"/>
      <c r="BQ503" s="199"/>
      <c r="BR503" s="199"/>
      <c r="BS503" s="199"/>
      <c r="BT503" s="199"/>
      <c r="BU503" s="199"/>
      <c r="BV503" s="199"/>
      <c r="BW503" s="199"/>
      <c r="BX503" s="199"/>
      <c r="BY503" s="199"/>
      <c r="BZ503" s="199"/>
      <c r="CA503" s="199"/>
      <c r="CB503" s="199"/>
      <c r="CC503" s="65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20"/>
      <c r="DM503" s="1"/>
      <c r="DN503" s="1"/>
      <c r="DO503" s="1"/>
      <c r="DP503" s="1"/>
      <c r="DQ503" s="1"/>
      <c r="DR503" s="1"/>
      <c r="DS503" s="20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20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</row>
    <row r="504" spans="2:174" x14ac:dyDescent="0.2">
      <c r="AY504" s="137">
        <f>+AY469-AY502</f>
        <v>0</v>
      </c>
      <c r="AZ504" s="137">
        <f t="shared" ref="AZ504:BB504" si="1820">+AZ469-AZ502</f>
        <v>0</v>
      </c>
      <c r="BA504" s="137">
        <f t="shared" si="1820"/>
        <v>0</v>
      </c>
      <c r="BB504" s="137">
        <f t="shared" si="1820"/>
        <v>0</v>
      </c>
      <c r="BZ504" s="137">
        <f>+BZ476+BZ486+BZ498+BZ500-BZ501</f>
        <v>0</v>
      </c>
      <c r="CA504" s="137">
        <f t="shared" ref="CA504:CB504" si="1821">+CA476+CA486+CA498+CA500-CA501</f>
        <v>0</v>
      </c>
      <c r="CB504" s="137">
        <f t="shared" si="1821"/>
        <v>0</v>
      </c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20"/>
      <c r="DM504" s="1"/>
      <c r="DN504" s="1"/>
      <c r="DO504" s="1"/>
      <c r="DP504" s="1"/>
      <c r="DQ504" s="1"/>
      <c r="DR504" s="1"/>
      <c r="DS504" s="20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20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</row>
  </sheetData>
  <mergeCells count="2296">
    <mergeCell ref="ET2:FE2"/>
    <mergeCell ref="ET3:FE3"/>
    <mergeCell ref="CF4:CQ4"/>
    <mergeCell ref="CG5:CQ5"/>
    <mergeCell ref="CW4:DG4"/>
    <mergeCell ref="CW3:DG3"/>
    <mergeCell ref="CW2:DG2"/>
    <mergeCell ref="CW5:DG5"/>
    <mergeCell ref="DM4:DY4"/>
    <mergeCell ref="DN5:DY5"/>
    <mergeCell ref="EE2:EM2"/>
    <mergeCell ref="EF3:EM3"/>
    <mergeCell ref="EF4:EM4"/>
    <mergeCell ref="EF5:EM5"/>
    <mergeCell ref="FF2:FP2"/>
    <mergeCell ref="FF3:FP3"/>
    <mergeCell ref="EX339:EY339"/>
    <mergeCell ref="EX340:EY340"/>
    <mergeCell ref="EX341:EY341"/>
    <mergeCell ref="ES342:ET342"/>
    <mergeCell ref="EX342:EY342"/>
    <mergeCell ref="ET366:EZ366"/>
    <mergeCell ref="EX260:EY260"/>
    <mergeCell ref="EX264:EY264"/>
    <mergeCell ref="ES265:ET265"/>
    <mergeCell ref="EX265:EY265"/>
    <mergeCell ref="EX267:EY267"/>
    <mergeCell ref="EX268:EY268"/>
    <mergeCell ref="EX269:EY269"/>
    <mergeCell ref="ES270:ET270"/>
    <mergeCell ref="EX270:EY270"/>
    <mergeCell ref="ET294:EZ294"/>
    <mergeCell ref="ET296:FA296"/>
    <mergeCell ref="ES301:ET301"/>
    <mergeCell ref="EX301:EY301"/>
    <mergeCell ref="EX332:EY332"/>
    <mergeCell ref="EX336:EY336"/>
    <mergeCell ref="ES337:ET337"/>
    <mergeCell ref="EX337:EY337"/>
    <mergeCell ref="BH442:BJ443"/>
    <mergeCell ref="BK442:BM443"/>
    <mergeCell ref="BN442:BP443"/>
    <mergeCell ref="BQ442:BS443"/>
    <mergeCell ref="BT442:BV443"/>
    <mergeCell ref="BW442:BY443"/>
    <mergeCell ref="BZ442:CB443"/>
    <mergeCell ref="BF359:BG359"/>
    <mergeCell ref="BG363:CB363"/>
    <mergeCell ref="BG364:CB364"/>
    <mergeCell ref="BG365:CB365"/>
    <mergeCell ref="BG366:CB366"/>
    <mergeCell ref="BG368:CB368"/>
    <mergeCell ref="BF370:BG372"/>
    <mergeCell ref="BH370:BJ371"/>
    <mergeCell ref="BK370:BM371"/>
    <mergeCell ref="BN370:BP371"/>
    <mergeCell ref="BQ370:BS371"/>
    <mergeCell ref="BT370:BV371"/>
    <mergeCell ref="BW370:BY371"/>
    <mergeCell ref="BZ370:CB371"/>
    <mergeCell ref="BF431:BG431"/>
    <mergeCell ref="BG435:CB435"/>
    <mergeCell ref="BG436:CB436"/>
    <mergeCell ref="BG437:CB437"/>
    <mergeCell ref="BG438:CB438"/>
    <mergeCell ref="BG440:CB440"/>
    <mergeCell ref="BG296:CB296"/>
    <mergeCell ref="BF298:BG300"/>
    <mergeCell ref="BH298:BJ299"/>
    <mergeCell ref="BK298:BM299"/>
    <mergeCell ref="BN298:BP299"/>
    <mergeCell ref="BQ298:BS299"/>
    <mergeCell ref="BT298:BV299"/>
    <mergeCell ref="BW298:BY299"/>
    <mergeCell ref="BZ298:CB299"/>
    <mergeCell ref="BG224:CB224"/>
    <mergeCell ref="BF226:BG228"/>
    <mergeCell ref="BH226:BJ227"/>
    <mergeCell ref="BK226:BM227"/>
    <mergeCell ref="BN226:BP227"/>
    <mergeCell ref="BQ226:BS227"/>
    <mergeCell ref="BT226:BV227"/>
    <mergeCell ref="BW226:BY227"/>
    <mergeCell ref="BZ226:CB227"/>
    <mergeCell ref="BF229:BG229"/>
    <mergeCell ref="BG75:CB75"/>
    <mergeCell ref="BG76:CB76"/>
    <mergeCell ref="BG77:CB77"/>
    <mergeCell ref="BG78:CB78"/>
    <mergeCell ref="BG80:CB80"/>
    <mergeCell ref="BF82:BG84"/>
    <mergeCell ref="BH82:BJ83"/>
    <mergeCell ref="BK82:BM83"/>
    <mergeCell ref="BN82:BP83"/>
    <mergeCell ref="BQ82:BS83"/>
    <mergeCell ref="BT82:BV83"/>
    <mergeCell ref="BW82:BY83"/>
    <mergeCell ref="BZ82:CB83"/>
    <mergeCell ref="BF85:BG85"/>
    <mergeCell ref="BF215:BG215"/>
    <mergeCell ref="BG219:CB219"/>
    <mergeCell ref="BG220:CB220"/>
    <mergeCell ref="BG149:CB149"/>
    <mergeCell ref="BG150:CB150"/>
    <mergeCell ref="BG152:CB152"/>
    <mergeCell ref="BF154:BG156"/>
    <mergeCell ref="BH154:BJ155"/>
    <mergeCell ref="BK154:BM155"/>
    <mergeCell ref="BN154:BP155"/>
    <mergeCell ref="BQ154:BS155"/>
    <mergeCell ref="BT154:BV155"/>
    <mergeCell ref="BW154:BY155"/>
    <mergeCell ref="BZ154:CB155"/>
    <mergeCell ref="BF157:BG157"/>
    <mergeCell ref="E2:Z2"/>
    <mergeCell ref="X10:Z11"/>
    <mergeCell ref="BG2:CB2"/>
    <mergeCell ref="BG4:CB4"/>
    <mergeCell ref="BG5:CB5"/>
    <mergeCell ref="BG6:CB6"/>
    <mergeCell ref="BG8:CB8"/>
    <mergeCell ref="BF10:BG12"/>
    <mergeCell ref="BH10:BJ11"/>
    <mergeCell ref="BK10:BM11"/>
    <mergeCell ref="BN10:BP11"/>
    <mergeCell ref="BQ10:BS11"/>
    <mergeCell ref="BT10:BV11"/>
    <mergeCell ref="BW10:BY11"/>
    <mergeCell ref="BZ10:CB11"/>
    <mergeCell ref="BF13:BG13"/>
    <mergeCell ref="BF71:BG71"/>
    <mergeCell ref="AF4:BA4"/>
    <mergeCell ref="E5:Z5"/>
    <mergeCell ref="AF5:BA5"/>
    <mergeCell ref="D10:E12"/>
    <mergeCell ref="F10:H11"/>
    <mergeCell ref="I10:K11"/>
    <mergeCell ref="E4:Z4"/>
    <mergeCell ref="E6:Z6"/>
    <mergeCell ref="AF2:BA2"/>
    <mergeCell ref="BG3:CB3"/>
    <mergeCell ref="D157:E157"/>
    <mergeCell ref="D154:E156"/>
    <mergeCell ref="E149:Z149"/>
    <mergeCell ref="AE13:AF13"/>
    <mergeCell ref="CG13:CH13"/>
    <mergeCell ref="AE10:AF12"/>
    <mergeCell ref="AG10:AI11"/>
    <mergeCell ref="AJ10:AL11"/>
    <mergeCell ref="CM13:CN13"/>
    <mergeCell ref="AF6:BA6"/>
    <mergeCell ref="E8:Z8"/>
    <mergeCell ref="AF8:BA8"/>
    <mergeCell ref="O10:Q11"/>
    <mergeCell ref="CG14:CH14"/>
    <mergeCell ref="CM14:CN14"/>
    <mergeCell ref="CG18:CH18"/>
    <mergeCell ref="CM18:CN18"/>
    <mergeCell ref="U10:W11"/>
    <mergeCell ref="D13:E13"/>
    <mergeCell ref="AJ82:AL83"/>
    <mergeCell ref="E80:Z80"/>
    <mergeCell ref="AF80:BA80"/>
    <mergeCell ref="AF77:BA77"/>
    <mergeCell ref="E78:Z78"/>
    <mergeCell ref="AF78:BA78"/>
    <mergeCell ref="AF75:BA75"/>
    <mergeCell ref="E76:Z76"/>
    <mergeCell ref="AF76:BA76"/>
    <mergeCell ref="D82:E84"/>
    <mergeCell ref="F82:H83"/>
    <mergeCell ref="D71:E71"/>
    <mergeCell ref="AE71:AF71"/>
    <mergeCell ref="X82:Z83"/>
    <mergeCell ref="AE82:AF84"/>
    <mergeCell ref="D85:E85"/>
    <mergeCell ref="O82:Q83"/>
    <mergeCell ref="CM118:CN118"/>
    <mergeCell ref="CM108:CN108"/>
    <mergeCell ref="CM113:CN113"/>
    <mergeCell ref="AY154:BA155"/>
    <mergeCell ref="E152:Z152"/>
    <mergeCell ref="AF152:BA152"/>
    <mergeCell ref="AF149:BA149"/>
    <mergeCell ref="E150:Z150"/>
    <mergeCell ref="AF150:BA150"/>
    <mergeCell ref="E148:Z148"/>
    <mergeCell ref="AF148:BA148"/>
    <mergeCell ref="AE143:AF143"/>
    <mergeCell ref="E147:Z147"/>
    <mergeCell ref="AF147:BA147"/>
    <mergeCell ref="F154:H155"/>
    <mergeCell ref="I154:K155"/>
    <mergeCell ref="U154:W155"/>
    <mergeCell ref="X154:Z155"/>
    <mergeCell ref="O154:Q155"/>
    <mergeCell ref="D143:E143"/>
    <mergeCell ref="CG85:CH85"/>
    <mergeCell ref="CM85:CN85"/>
    <mergeCell ref="BF143:BG143"/>
    <mergeCell ref="BG147:CB147"/>
    <mergeCell ref="BG148:CB148"/>
    <mergeCell ref="CG88:CH88"/>
    <mergeCell ref="CM88:CN88"/>
    <mergeCell ref="CG91:CH91"/>
    <mergeCell ref="AE157:AF157"/>
    <mergeCell ref="D215:E215"/>
    <mergeCell ref="AE215:AF215"/>
    <mergeCell ref="L10:N11"/>
    <mergeCell ref="L82:N83"/>
    <mergeCell ref="L154:N155"/>
    <mergeCell ref="AY10:BA11"/>
    <mergeCell ref="AY82:BA83"/>
    <mergeCell ref="R10:T11"/>
    <mergeCell ref="R82:T83"/>
    <mergeCell ref="R154:T155"/>
    <mergeCell ref="AM10:AO11"/>
    <mergeCell ref="AP10:AR11"/>
    <mergeCell ref="AS10:AU11"/>
    <mergeCell ref="AV10:AX11"/>
    <mergeCell ref="AM82:AO83"/>
    <mergeCell ref="AP82:AR83"/>
    <mergeCell ref="AS82:AU83"/>
    <mergeCell ref="AV82:AX83"/>
    <mergeCell ref="AM154:AO155"/>
    <mergeCell ref="AP154:AR155"/>
    <mergeCell ref="AS154:AU155"/>
    <mergeCell ref="AV154:AX155"/>
    <mergeCell ref="AE154:AF156"/>
    <mergeCell ref="AG154:AI155"/>
    <mergeCell ref="AJ154:AL155"/>
    <mergeCell ref="AG82:AI83"/>
    <mergeCell ref="E75:Z75"/>
    <mergeCell ref="E77:Z77"/>
    <mergeCell ref="AE85:AF85"/>
    <mergeCell ref="I82:K83"/>
    <mergeCell ref="U82:W83"/>
    <mergeCell ref="DC13:DD13"/>
    <mergeCell ref="DM13:DN13"/>
    <mergeCell ref="DT13:DU13"/>
    <mergeCell ref="EE13:EF13"/>
    <mergeCell ref="EJ13:EK13"/>
    <mergeCell ref="DC33:DD33"/>
    <mergeCell ref="DM33:DN33"/>
    <mergeCell ref="DT33:DU33"/>
    <mergeCell ref="CW84:CX84"/>
    <mergeCell ref="CW85:CX85"/>
    <mergeCell ref="CW54:CX54"/>
    <mergeCell ref="CW31:CX31"/>
    <mergeCell ref="CW33:CX33"/>
    <mergeCell ref="CW34:CX34"/>
    <mergeCell ref="CW12:CX12"/>
    <mergeCell ref="CW13:CX13"/>
    <mergeCell ref="CW14:CX14"/>
    <mergeCell ref="CW15:CX15"/>
    <mergeCell ref="CW16:CX16"/>
    <mergeCell ref="CW19:CX19"/>
    <mergeCell ref="CW20:CX20"/>
    <mergeCell ref="CW21:CX21"/>
    <mergeCell ref="CW24:CX24"/>
    <mergeCell ref="CW26:CX26"/>
    <mergeCell ref="CW27:CX27"/>
    <mergeCell ref="CW28:CX28"/>
    <mergeCell ref="CW29:CX29"/>
    <mergeCell ref="DC14:DD14"/>
    <mergeCell ref="DM14:DN14"/>
    <mergeCell ref="DT14:DU14"/>
    <mergeCell ref="CW18:CX18"/>
    <mergeCell ref="DC18:DD18"/>
    <mergeCell ref="FI4:FM4"/>
    <mergeCell ref="FI5:FM5"/>
    <mergeCell ref="CH6:CO6"/>
    <mergeCell ref="CX6:DE6"/>
    <mergeCell ref="DN6:DV6"/>
    <mergeCell ref="EF6:EL6"/>
    <mergeCell ref="FI6:FM6"/>
    <mergeCell ref="ET4:EZ4"/>
    <mergeCell ref="ET5:EZ5"/>
    <mergeCell ref="ET6:EZ6"/>
    <mergeCell ref="CF3:CQ3"/>
    <mergeCell ref="CF2:CQ2"/>
    <mergeCell ref="DN2:DY2"/>
    <mergeCell ref="DN3:DY3"/>
    <mergeCell ref="FI7:FO7"/>
    <mergeCell ref="CH8:CQ8"/>
    <mergeCell ref="CX8:DG8"/>
    <mergeCell ref="DN8:DW8"/>
    <mergeCell ref="FI8:FM8"/>
    <mergeCell ref="CG10:CH10"/>
    <mergeCell ref="CM10:CN10"/>
    <mergeCell ref="CW10:CX10"/>
    <mergeCell ref="DC10:DD10"/>
    <mergeCell ref="DM10:DN10"/>
    <mergeCell ref="DT10:DU10"/>
    <mergeCell ref="EE10:EF10"/>
    <mergeCell ref="EJ10:EK10"/>
    <mergeCell ref="FG10:FG12"/>
    <mergeCell ref="FH10:FI12"/>
    <mergeCell ref="FJ10:FJ12"/>
    <mergeCell ref="FK10:FK12"/>
    <mergeCell ref="FL10:FL12"/>
    <mergeCell ref="FM10:FM12"/>
    <mergeCell ref="FN10:FN12"/>
    <mergeCell ref="FO10:FO12"/>
    <mergeCell ref="CG12:CH12"/>
    <mergeCell ref="CM12:CN12"/>
    <mergeCell ref="DC12:DD12"/>
    <mergeCell ref="DM12:DN12"/>
    <mergeCell ref="DT12:DU12"/>
    <mergeCell ref="EF8:EM8"/>
    <mergeCell ref="ET8:FA8"/>
    <mergeCell ref="ES10:ET10"/>
    <mergeCell ref="EX10:EY10"/>
    <mergeCell ref="FH14:FI14"/>
    <mergeCell ref="CG15:CH15"/>
    <mergeCell ref="CM15:CN15"/>
    <mergeCell ref="DC15:DD15"/>
    <mergeCell ref="DM15:DN15"/>
    <mergeCell ref="DT15:DU15"/>
    <mergeCell ref="CG16:CH16"/>
    <mergeCell ref="CM16:CN16"/>
    <mergeCell ref="DC16:DD16"/>
    <mergeCell ref="DM16:DN16"/>
    <mergeCell ref="DT16:DU16"/>
    <mergeCell ref="FH16:FI16"/>
    <mergeCell ref="CG17:CH17"/>
    <mergeCell ref="CW17:CX17"/>
    <mergeCell ref="DC17:DD17"/>
    <mergeCell ref="DM17:DN17"/>
    <mergeCell ref="DT17:DU17"/>
    <mergeCell ref="FH17:FI17"/>
    <mergeCell ref="DM18:DN18"/>
    <mergeCell ref="DT18:DU18"/>
    <mergeCell ref="FH18:FI18"/>
    <mergeCell ref="CG19:CH19"/>
    <mergeCell ref="CM19:CN19"/>
    <mergeCell ref="DC19:DD19"/>
    <mergeCell ref="DM19:DN19"/>
    <mergeCell ref="DT19:DU19"/>
    <mergeCell ref="FH19:FI19"/>
    <mergeCell ref="CG20:CH20"/>
    <mergeCell ref="CM20:CN20"/>
    <mergeCell ref="DC20:DD20"/>
    <mergeCell ref="DM20:DN20"/>
    <mergeCell ref="DT20:DU20"/>
    <mergeCell ref="CG21:CH21"/>
    <mergeCell ref="CM21:CN21"/>
    <mergeCell ref="DC21:DD21"/>
    <mergeCell ref="DM21:DN21"/>
    <mergeCell ref="DT21:DU21"/>
    <mergeCell ref="FH21:FI21"/>
    <mergeCell ref="CM22:CN22"/>
    <mergeCell ref="DC22:DD22"/>
    <mergeCell ref="DT22:DU22"/>
    <mergeCell ref="FH22:FI22"/>
    <mergeCell ref="CG23:CH23"/>
    <mergeCell ref="CM23:CN23"/>
    <mergeCell ref="FH23:FI23"/>
    <mergeCell ref="CG24:CH24"/>
    <mergeCell ref="CM24:CN24"/>
    <mergeCell ref="DC24:DD24"/>
    <mergeCell ref="DM24:DN24"/>
    <mergeCell ref="DT24:DU24"/>
    <mergeCell ref="EJ24:EK24"/>
    <mergeCell ref="FH24:FI24"/>
    <mergeCell ref="CG25:CH25"/>
    <mergeCell ref="CM25:CN25"/>
    <mergeCell ref="CW25:CX25"/>
    <mergeCell ref="DC25:DD25"/>
    <mergeCell ref="DM25:DN25"/>
    <mergeCell ref="DT25:DU25"/>
    <mergeCell ref="FH25:FI25"/>
    <mergeCell ref="CM26:CN26"/>
    <mergeCell ref="DC26:DD26"/>
    <mergeCell ref="DM26:DN26"/>
    <mergeCell ref="DT26:DU26"/>
    <mergeCell ref="CG27:CH27"/>
    <mergeCell ref="CM27:CN27"/>
    <mergeCell ref="DC27:DD27"/>
    <mergeCell ref="DM27:DN27"/>
    <mergeCell ref="DT27:DU27"/>
    <mergeCell ref="EJ27:EK27"/>
    <mergeCell ref="FH27:FI27"/>
    <mergeCell ref="CG28:CH28"/>
    <mergeCell ref="DC28:DD28"/>
    <mergeCell ref="DM28:DN28"/>
    <mergeCell ref="DT28:DU28"/>
    <mergeCell ref="CG29:CH29"/>
    <mergeCell ref="CM29:CN29"/>
    <mergeCell ref="DC29:DD29"/>
    <mergeCell ref="DM29:DN29"/>
    <mergeCell ref="DT29:DU29"/>
    <mergeCell ref="FH29:FI29"/>
    <mergeCell ref="CG30:CH30"/>
    <mergeCell ref="CM30:CN30"/>
    <mergeCell ref="DC30:DD30"/>
    <mergeCell ref="DM30:DN30"/>
    <mergeCell ref="DT30:DU30"/>
    <mergeCell ref="FH30:FI30"/>
    <mergeCell ref="CG31:CH31"/>
    <mergeCell ref="CM31:CN31"/>
    <mergeCell ref="DC31:DD31"/>
    <mergeCell ref="DM31:DN31"/>
    <mergeCell ref="DT31:DU31"/>
    <mergeCell ref="FH31:FI31"/>
    <mergeCell ref="CG32:CH32"/>
    <mergeCell ref="CM32:CN32"/>
    <mergeCell ref="CW32:CX32"/>
    <mergeCell ref="DM32:DN32"/>
    <mergeCell ref="FH32:FI32"/>
    <mergeCell ref="CW30:CX30"/>
    <mergeCell ref="CG34:CH34"/>
    <mergeCell ref="CM34:CN34"/>
    <mergeCell ref="DC34:DD34"/>
    <mergeCell ref="DM34:DN34"/>
    <mergeCell ref="DT34:DU34"/>
    <mergeCell ref="FH34:FI34"/>
    <mergeCell ref="CG35:CH35"/>
    <mergeCell ref="CM35:CN35"/>
    <mergeCell ref="DC35:DD35"/>
    <mergeCell ref="DT35:DU35"/>
    <mergeCell ref="FH35:FI35"/>
    <mergeCell ref="CM36:CN36"/>
    <mergeCell ref="DC36:DD36"/>
    <mergeCell ref="DT36:DU36"/>
    <mergeCell ref="FH36:FI36"/>
    <mergeCell ref="CM37:CN37"/>
    <mergeCell ref="DC37:DD37"/>
    <mergeCell ref="DT37:DU37"/>
    <mergeCell ref="FH37:FI37"/>
    <mergeCell ref="CM38:CN38"/>
    <mergeCell ref="DC38:DD38"/>
    <mergeCell ref="DT38:DU38"/>
    <mergeCell ref="FH38:FI38"/>
    <mergeCell ref="CM39:CN39"/>
    <mergeCell ref="DC39:DD39"/>
    <mergeCell ref="DT39:DU39"/>
    <mergeCell ref="DC40:DD40"/>
    <mergeCell ref="DT40:DU40"/>
    <mergeCell ref="FH40:FI40"/>
    <mergeCell ref="CM41:CN41"/>
    <mergeCell ref="DC41:DD41"/>
    <mergeCell ref="DT41:DU41"/>
    <mergeCell ref="EJ41:EK41"/>
    <mergeCell ref="CM42:CN42"/>
    <mergeCell ref="DC42:DD42"/>
    <mergeCell ref="DT42:DU42"/>
    <mergeCell ref="CM43:CN43"/>
    <mergeCell ref="DC43:DD43"/>
    <mergeCell ref="DT43:DU43"/>
    <mergeCell ref="CM44:CN44"/>
    <mergeCell ref="DC44:DD44"/>
    <mergeCell ref="DT44:DU44"/>
    <mergeCell ref="EJ44:EK44"/>
    <mergeCell ref="CM45:CN45"/>
    <mergeCell ref="DC45:DD45"/>
    <mergeCell ref="DT45:DU45"/>
    <mergeCell ref="CM46:CN46"/>
    <mergeCell ref="DC46:DD46"/>
    <mergeCell ref="DT46:DU46"/>
    <mergeCell ref="CM47:CN47"/>
    <mergeCell ref="DC47:DD47"/>
    <mergeCell ref="DT47:DU47"/>
    <mergeCell ref="DC48:DD48"/>
    <mergeCell ref="DT48:DU48"/>
    <mergeCell ref="EJ48:EK48"/>
    <mergeCell ref="CM49:CN49"/>
    <mergeCell ref="DC49:DD49"/>
    <mergeCell ref="DT49:DU49"/>
    <mergeCell ref="EE49:EF49"/>
    <mergeCell ref="EJ49:EK49"/>
    <mergeCell ref="CM50:CN50"/>
    <mergeCell ref="DC50:DD50"/>
    <mergeCell ref="DT50:DU50"/>
    <mergeCell ref="DC51:DD51"/>
    <mergeCell ref="DT51:DU51"/>
    <mergeCell ref="EJ51:EK51"/>
    <mergeCell ref="CG52:CH52"/>
    <mergeCell ref="CM52:CN52"/>
    <mergeCell ref="DC52:DD52"/>
    <mergeCell ref="DT52:DU52"/>
    <mergeCell ref="EJ52:EK52"/>
    <mergeCell ref="DC53:DD53"/>
    <mergeCell ref="DT53:DU53"/>
    <mergeCell ref="EJ53:EK53"/>
    <mergeCell ref="CM54:CN54"/>
    <mergeCell ref="DC54:DD54"/>
    <mergeCell ref="DM54:DN54"/>
    <mergeCell ref="DT54:DU54"/>
    <mergeCell ref="EE54:EF54"/>
    <mergeCell ref="EJ54:EK54"/>
    <mergeCell ref="CH75:CO75"/>
    <mergeCell ref="CX75:DE75"/>
    <mergeCell ref="DN75:DV75"/>
    <mergeCell ref="EF75:EL75"/>
    <mergeCell ref="FI75:FM75"/>
    <mergeCell ref="CH76:CO76"/>
    <mergeCell ref="CX76:DE76"/>
    <mergeCell ref="DN76:DV76"/>
    <mergeCell ref="EF76:EL76"/>
    <mergeCell ref="FI76:FM76"/>
    <mergeCell ref="CH77:CO77"/>
    <mergeCell ref="CX77:DE77"/>
    <mergeCell ref="DN77:DV77"/>
    <mergeCell ref="EF77:EL77"/>
    <mergeCell ref="FI77:FM77"/>
    <mergeCell ref="ET75:EZ75"/>
    <mergeCell ref="ET76:EZ76"/>
    <mergeCell ref="ET77:EZ77"/>
    <mergeCell ref="CX78:DE78"/>
    <mergeCell ref="DN78:DV78"/>
    <mergeCell ref="EF78:EL78"/>
    <mergeCell ref="FI78:FM78"/>
    <mergeCell ref="FI79:FO79"/>
    <mergeCell ref="CH80:CQ80"/>
    <mergeCell ref="CX80:DG80"/>
    <mergeCell ref="DN80:DW80"/>
    <mergeCell ref="FI80:FM80"/>
    <mergeCell ref="CG82:CH82"/>
    <mergeCell ref="CM82:CN82"/>
    <mergeCell ref="CW82:CX82"/>
    <mergeCell ref="DC82:DD82"/>
    <mergeCell ref="DM82:DN82"/>
    <mergeCell ref="DT82:DU82"/>
    <mergeCell ref="EE82:EF82"/>
    <mergeCell ref="EJ82:EK82"/>
    <mergeCell ref="FG82:FG84"/>
    <mergeCell ref="FH82:FI84"/>
    <mergeCell ref="FJ82:FJ84"/>
    <mergeCell ref="FK82:FK84"/>
    <mergeCell ref="FL82:FL84"/>
    <mergeCell ref="FM82:FM84"/>
    <mergeCell ref="FN82:FN84"/>
    <mergeCell ref="FO82:FO84"/>
    <mergeCell ref="CG84:CH84"/>
    <mergeCell ref="CM84:CN84"/>
    <mergeCell ref="DC84:DD84"/>
    <mergeCell ref="DM84:DN84"/>
    <mergeCell ref="DT84:DU84"/>
    <mergeCell ref="CH78:CO78"/>
    <mergeCell ref="ES82:ET82"/>
    <mergeCell ref="DC85:DD85"/>
    <mergeCell ref="DM85:DN85"/>
    <mergeCell ref="DT85:DU85"/>
    <mergeCell ref="EE85:EF85"/>
    <mergeCell ref="EJ85:EK85"/>
    <mergeCell ref="CG86:CH86"/>
    <mergeCell ref="CM86:CN86"/>
    <mergeCell ref="DC86:DD86"/>
    <mergeCell ref="DM86:DN86"/>
    <mergeCell ref="DT86:DU86"/>
    <mergeCell ref="FH86:FI86"/>
    <mergeCell ref="CG87:CH87"/>
    <mergeCell ref="CM87:CN87"/>
    <mergeCell ref="DC87:DD87"/>
    <mergeCell ref="DM87:DN87"/>
    <mergeCell ref="DT87:DU87"/>
    <mergeCell ref="CW86:CX86"/>
    <mergeCell ref="CW87:CX87"/>
    <mergeCell ref="DC88:DD88"/>
    <mergeCell ref="DM88:DN88"/>
    <mergeCell ref="DT88:DU88"/>
    <mergeCell ref="FH88:FI88"/>
    <mergeCell ref="CG89:CH89"/>
    <mergeCell ref="DC89:DD89"/>
    <mergeCell ref="DM89:DN89"/>
    <mergeCell ref="DT89:DU89"/>
    <mergeCell ref="FH89:FI89"/>
    <mergeCell ref="CG90:CH90"/>
    <mergeCell ref="CM90:CN90"/>
    <mergeCell ref="CW90:CX90"/>
    <mergeCell ref="DC90:DD90"/>
    <mergeCell ref="DM90:DN90"/>
    <mergeCell ref="DT90:DU90"/>
    <mergeCell ref="FH90:FI90"/>
    <mergeCell ref="CW88:CX88"/>
    <mergeCell ref="CW89:CX89"/>
    <mergeCell ref="CM91:CN91"/>
    <mergeCell ref="CW91:CX91"/>
    <mergeCell ref="DC91:DD91"/>
    <mergeCell ref="DM91:DN91"/>
    <mergeCell ref="DT91:DU91"/>
    <mergeCell ref="FH91:FI91"/>
    <mergeCell ref="CG92:CH92"/>
    <mergeCell ref="CM92:CN92"/>
    <mergeCell ref="DC92:DD92"/>
    <mergeCell ref="DM92:DN92"/>
    <mergeCell ref="DT92:DU92"/>
    <mergeCell ref="CG93:CH93"/>
    <mergeCell ref="CM93:CN93"/>
    <mergeCell ref="DC93:DD93"/>
    <mergeCell ref="DM93:DN93"/>
    <mergeCell ref="DT93:DU93"/>
    <mergeCell ref="FH93:FI93"/>
    <mergeCell ref="CW92:CX92"/>
    <mergeCell ref="CW93:CX93"/>
    <mergeCell ref="CM94:CN94"/>
    <mergeCell ref="DC94:DD94"/>
    <mergeCell ref="DT94:DU94"/>
    <mergeCell ref="FH94:FI94"/>
    <mergeCell ref="CG95:CH95"/>
    <mergeCell ref="CM95:CN95"/>
    <mergeCell ref="FH95:FI95"/>
    <mergeCell ref="CG96:CH96"/>
    <mergeCell ref="CM96:CN96"/>
    <mergeCell ref="DC96:DD96"/>
    <mergeCell ref="DM96:DN96"/>
    <mergeCell ref="DT96:DU96"/>
    <mergeCell ref="EJ96:EK96"/>
    <mergeCell ref="FH96:FI96"/>
    <mergeCell ref="CG97:CH97"/>
    <mergeCell ref="CM97:CN97"/>
    <mergeCell ref="DC97:DD97"/>
    <mergeCell ref="DM97:DN97"/>
    <mergeCell ref="DT97:DU97"/>
    <mergeCell ref="FH97:FI97"/>
    <mergeCell ref="CW96:CX96"/>
    <mergeCell ref="CW97:CX97"/>
    <mergeCell ref="CM98:CN98"/>
    <mergeCell ref="CW98:CX98"/>
    <mergeCell ref="DC98:DD98"/>
    <mergeCell ref="DM98:DN98"/>
    <mergeCell ref="DT98:DU98"/>
    <mergeCell ref="CG99:CH99"/>
    <mergeCell ref="CM99:CN99"/>
    <mergeCell ref="CW99:CX99"/>
    <mergeCell ref="DC99:DD99"/>
    <mergeCell ref="DM99:DN99"/>
    <mergeCell ref="DT99:DU99"/>
    <mergeCell ref="EJ99:EK99"/>
    <mergeCell ref="FH99:FI99"/>
    <mergeCell ref="CG100:CH100"/>
    <mergeCell ref="DC100:DD100"/>
    <mergeCell ref="DM100:DN100"/>
    <mergeCell ref="DT100:DU100"/>
    <mergeCell ref="CW100:CX100"/>
    <mergeCell ref="CG101:CH101"/>
    <mergeCell ref="CM101:CN101"/>
    <mergeCell ref="DC101:DD101"/>
    <mergeCell ref="DM101:DN101"/>
    <mergeCell ref="DT101:DU101"/>
    <mergeCell ref="FH101:FI101"/>
    <mergeCell ref="CG102:CH102"/>
    <mergeCell ref="CM102:CN102"/>
    <mergeCell ref="DC102:DD102"/>
    <mergeCell ref="DM102:DN102"/>
    <mergeCell ref="DT102:DU102"/>
    <mergeCell ref="FH102:FI102"/>
    <mergeCell ref="CG103:CH103"/>
    <mergeCell ref="CM103:CN103"/>
    <mergeCell ref="DC103:DD103"/>
    <mergeCell ref="DM103:DN103"/>
    <mergeCell ref="DT103:DU103"/>
    <mergeCell ref="FH103:FI103"/>
    <mergeCell ref="CW101:CX101"/>
    <mergeCell ref="CW102:CX102"/>
    <mergeCell ref="CW103:CX103"/>
    <mergeCell ref="CG104:CH104"/>
    <mergeCell ref="CM104:CN104"/>
    <mergeCell ref="DM104:DN104"/>
    <mergeCell ref="FH104:FI104"/>
    <mergeCell ref="DC105:DD105"/>
    <mergeCell ref="DM105:DN105"/>
    <mergeCell ref="DT105:DU105"/>
    <mergeCell ref="CG106:CH106"/>
    <mergeCell ref="CM106:CN106"/>
    <mergeCell ref="CW106:CX106"/>
    <mergeCell ref="DC106:DD106"/>
    <mergeCell ref="DM106:DN106"/>
    <mergeCell ref="DT106:DU106"/>
    <mergeCell ref="FH106:FI106"/>
    <mergeCell ref="CG107:CH107"/>
    <mergeCell ref="CM107:CN107"/>
    <mergeCell ref="DC107:DD107"/>
    <mergeCell ref="DT107:DU107"/>
    <mergeCell ref="FH107:FI107"/>
    <mergeCell ref="CW104:CX104"/>
    <mergeCell ref="CW105:CX105"/>
    <mergeCell ref="DC108:DD108"/>
    <mergeCell ref="DT108:DU108"/>
    <mergeCell ref="FH108:FI108"/>
    <mergeCell ref="CM109:CN109"/>
    <mergeCell ref="DC109:DD109"/>
    <mergeCell ref="DT109:DU109"/>
    <mergeCell ref="FH109:FI109"/>
    <mergeCell ref="CM110:CN110"/>
    <mergeCell ref="DC110:DD110"/>
    <mergeCell ref="DT110:DU110"/>
    <mergeCell ref="FH110:FI110"/>
    <mergeCell ref="CM111:CN111"/>
    <mergeCell ref="DC111:DD111"/>
    <mergeCell ref="DT111:DU111"/>
    <mergeCell ref="DC112:DD112"/>
    <mergeCell ref="DT112:DU112"/>
    <mergeCell ref="FH112:FI112"/>
    <mergeCell ref="DC113:DD113"/>
    <mergeCell ref="DT113:DU113"/>
    <mergeCell ref="EJ113:EK113"/>
    <mergeCell ref="CM114:CN114"/>
    <mergeCell ref="DC114:DD114"/>
    <mergeCell ref="DT114:DU114"/>
    <mergeCell ref="CM115:CN115"/>
    <mergeCell ref="DC115:DD115"/>
    <mergeCell ref="DT115:DU115"/>
    <mergeCell ref="CM116:CN116"/>
    <mergeCell ref="DC116:DD116"/>
    <mergeCell ref="DT116:DU116"/>
    <mergeCell ref="EJ116:EK116"/>
    <mergeCell ref="CM117:CN117"/>
    <mergeCell ref="DC117:DD117"/>
    <mergeCell ref="DT117:DU117"/>
    <mergeCell ref="DC118:DD118"/>
    <mergeCell ref="DT118:DU118"/>
    <mergeCell ref="CM119:CN119"/>
    <mergeCell ref="DC119:DD119"/>
    <mergeCell ref="DT119:DU119"/>
    <mergeCell ref="DC120:DD120"/>
    <mergeCell ref="DT120:DU120"/>
    <mergeCell ref="EJ120:EK120"/>
    <mergeCell ref="CM121:CN121"/>
    <mergeCell ref="DC121:DD121"/>
    <mergeCell ref="DT121:DU121"/>
    <mergeCell ref="EE121:EF121"/>
    <mergeCell ref="EJ121:EK121"/>
    <mergeCell ref="CM122:CN122"/>
    <mergeCell ref="DC122:DD122"/>
    <mergeCell ref="DT122:DU122"/>
    <mergeCell ref="DC123:DD123"/>
    <mergeCell ref="DT123:DU123"/>
    <mergeCell ref="EJ123:EK123"/>
    <mergeCell ref="CG124:CH124"/>
    <mergeCell ref="CM124:CN124"/>
    <mergeCell ref="DC124:DD124"/>
    <mergeCell ref="DT124:DU124"/>
    <mergeCell ref="EJ124:EK124"/>
    <mergeCell ref="DC125:DD125"/>
    <mergeCell ref="DT125:DU125"/>
    <mergeCell ref="EJ125:EK125"/>
    <mergeCell ref="CM126:CN126"/>
    <mergeCell ref="CW126:CX126"/>
    <mergeCell ref="DC126:DD126"/>
    <mergeCell ref="DM126:DN126"/>
    <mergeCell ref="DT126:DU126"/>
    <mergeCell ref="EE126:EF126"/>
    <mergeCell ref="EJ126:EK126"/>
    <mergeCell ref="CH147:CO147"/>
    <mergeCell ref="CX147:DE147"/>
    <mergeCell ref="DN147:DV147"/>
    <mergeCell ref="EF147:EL147"/>
    <mergeCell ref="FI147:FM147"/>
    <mergeCell ref="CH148:CO148"/>
    <mergeCell ref="CX148:DE148"/>
    <mergeCell ref="DN148:DV148"/>
    <mergeCell ref="EF148:EL148"/>
    <mergeCell ref="FI148:FM148"/>
    <mergeCell ref="CH149:CO149"/>
    <mergeCell ref="CX149:DE149"/>
    <mergeCell ref="DN149:DV149"/>
    <mergeCell ref="EF149:EL149"/>
    <mergeCell ref="FI149:FM149"/>
    <mergeCell ref="CH150:CO150"/>
    <mergeCell ref="CX150:DE150"/>
    <mergeCell ref="DN150:DV150"/>
    <mergeCell ref="EF150:EL150"/>
    <mergeCell ref="FI150:FM150"/>
    <mergeCell ref="FI151:FO151"/>
    <mergeCell ref="ET149:EZ149"/>
    <mergeCell ref="ET150:EZ150"/>
    <mergeCell ref="CH152:CQ152"/>
    <mergeCell ref="CX152:DG152"/>
    <mergeCell ref="DN152:DW152"/>
    <mergeCell ref="FI152:FM152"/>
    <mergeCell ref="CG154:CH154"/>
    <mergeCell ref="CM154:CN154"/>
    <mergeCell ref="CW154:CX154"/>
    <mergeCell ref="DC154:DD154"/>
    <mergeCell ref="DM154:DN154"/>
    <mergeCell ref="DT154:DU154"/>
    <mergeCell ref="EE154:EF154"/>
    <mergeCell ref="EJ154:EK154"/>
    <mergeCell ref="FG154:FG156"/>
    <mergeCell ref="FH154:FI156"/>
    <mergeCell ref="FJ154:FJ156"/>
    <mergeCell ref="FK154:FK156"/>
    <mergeCell ref="FL154:FL156"/>
    <mergeCell ref="FM154:FM156"/>
    <mergeCell ref="EF152:EM152"/>
    <mergeCell ref="ET152:FA152"/>
    <mergeCell ref="FN154:FN156"/>
    <mergeCell ref="FO154:FO156"/>
    <mergeCell ref="CG156:CH156"/>
    <mergeCell ref="CM156:CN156"/>
    <mergeCell ref="CW156:CX156"/>
    <mergeCell ref="DC156:DD156"/>
    <mergeCell ref="DM156:DN156"/>
    <mergeCell ref="DT156:DU156"/>
    <mergeCell ref="CG157:CH157"/>
    <mergeCell ref="CM157:CN157"/>
    <mergeCell ref="CW157:CX157"/>
    <mergeCell ref="DC157:DD157"/>
    <mergeCell ref="DM157:DN157"/>
    <mergeCell ref="DT157:DU157"/>
    <mergeCell ref="EE157:EF157"/>
    <mergeCell ref="EJ157:EK157"/>
    <mergeCell ref="CG158:CH158"/>
    <mergeCell ref="CM158:CN158"/>
    <mergeCell ref="CW158:CX158"/>
    <mergeCell ref="DC158:DD158"/>
    <mergeCell ref="DM158:DN158"/>
    <mergeCell ref="DT158:DU158"/>
    <mergeCell ref="FH158:FI158"/>
    <mergeCell ref="ES154:ET154"/>
    <mergeCell ref="EX154:EY154"/>
    <mergeCell ref="ES157:ET157"/>
    <mergeCell ref="EX157:EY157"/>
    <mergeCell ref="CG159:CH159"/>
    <mergeCell ref="CM159:CN159"/>
    <mergeCell ref="CW159:CX159"/>
    <mergeCell ref="DC159:DD159"/>
    <mergeCell ref="DM159:DN159"/>
    <mergeCell ref="DT159:DU159"/>
    <mergeCell ref="CG160:CH160"/>
    <mergeCell ref="CM160:CN160"/>
    <mergeCell ref="CW160:CX160"/>
    <mergeCell ref="DC160:DD160"/>
    <mergeCell ref="DM160:DN160"/>
    <mergeCell ref="DT160:DU160"/>
    <mergeCell ref="FH160:FI160"/>
    <mergeCell ref="CG161:CH161"/>
    <mergeCell ref="CW161:CX161"/>
    <mergeCell ref="DC161:DD161"/>
    <mergeCell ref="DM161:DN161"/>
    <mergeCell ref="DT161:DU161"/>
    <mergeCell ref="FH161:FI161"/>
    <mergeCell ref="CG162:CH162"/>
    <mergeCell ref="CM162:CN162"/>
    <mergeCell ref="CW162:CX162"/>
    <mergeCell ref="DC162:DD162"/>
    <mergeCell ref="DM162:DN162"/>
    <mergeCell ref="DT162:DU162"/>
    <mergeCell ref="FH162:FI162"/>
    <mergeCell ref="CG163:CH163"/>
    <mergeCell ref="CM163:CN163"/>
    <mergeCell ref="CW163:CX163"/>
    <mergeCell ref="DC163:DD163"/>
    <mergeCell ref="DM163:DN163"/>
    <mergeCell ref="DT163:DU163"/>
    <mergeCell ref="FH163:FI163"/>
    <mergeCell ref="CG164:CH164"/>
    <mergeCell ref="CM164:CN164"/>
    <mergeCell ref="CW164:CX164"/>
    <mergeCell ref="DC164:DD164"/>
    <mergeCell ref="DM164:DN164"/>
    <mergeCell ref="DT164:DU164"/>
    <mergeCell ref="CG165:CH165"/>
    <mergeCell ref="CM165:CN165"/>
    <mergeCell ref="CW165:CX165"/>
    <mergeCell ref="DC165:DD165"/>
    <mergeCell ref="DM165:DN165"/>
    <mergeCell ref="DT165:DU165"/>
    <mergeCell ref="FH165:FI165"/>
    <mergeCell ref="CM166:CN166"/>
    <mergeCell ref="DC166:DD166"/>
    <mergeCell ref="DT166:DU166"/>
    <mergeCell ref="FH166:FI166"/>
    <mergeCell ref="CG167:CH167"/>
    <mergeCell ref="CM167:CN167"/>
    <mergeCell ref="FH167:FI167"/>
    <mergeCell ref="CG168:CH168"/>
    <mergeCell ref="CM168:CN168"/>
    <mergeCell ref="CW168:CX168"/>
    <mergeCell ref="DC168:DD168"/>
    <mergeCell ref="DM168:DN168"/>
    <mergeCell ref="DT168:DU168"/>
    <mergeCell ref="EJ168:EK168"/>
    <mergeCell ref="FH168:FI168"/>
    <mergeCell ref="EX168:EY168"/>
    <mergeCell ref="CG169:CH169"/>
    <mergeCell ref="CM169:CN169"/>
    <mergeCell ref="CW169:CX169"/>
    <mergeCell ref="DC169:DD169"/>
    <mergeCell ref="DM169:DN169"/>
    <mergeCell ref="DT169:DU169"/>
    <mergeCell ref="FH169:FI169"/>
    <mergeCell ref="CM170:CN170"/>
    <mergeCell ref="CW170:CX170"/>
    <mergeCell ref="DC170:DD170"/>
    <mergeCell ref="DM170:DN170"/>
    <mergeCell ref="DT170:DU170"/>
    <mergeCell ref="CG171:CH171"/>
    <mergeCell ref="CM171:CN171"/>
    <mergeCell ref="CW171:CX171"/>
    <mergeCell ref="DC171:DD171"/>
    <mergeCell ref="DM171:DN171"/>
    <mergeCell ref="DT171:DU171"/>
    <mergeCell ref="EJ171:EK171"/>
    <mergeCell ref="FH171:FI171"/>
    <mergeCell ref="EX171:EY171"/>
    <mergeCell ref="CG172:CH172"/>
    <mergeCell ref="CW172:CX172"/>
    <mergeCell ref="DC172:DD172"/>
    <mergeCell ref="DM172:DN172"/>
    <mergeCell ref="DT172:DU172"/>
    <mergeCell ref="CG173:CH173"/>
    <mergeCell ref="CM173:CN173"/>
    <mergeCell ref="CW173:CX173"/>
    <mergeCell ref="DC173:DD173"/>
    <mergeCell ref="DM173:DN173"/>
    <mergeCell ref="DT173:DU173"/>
    <mergeCell ref="FH173:FI173"/>
    <mergeCell ref="CG174:CH174"/>
    <mergeCell ref="CM174:CN174"/>
    <mergeCell ref="CW174:CX174"/>
    <mergeCell ref="DC174:DD174"/>
    <mergeCell ref="DM174:DN174"/>
    <mergeCell ref="DT174:DU174"/>
    <mergeCell ref="FH174:FI174"/>
    <mergeCell ref="CG175:CH175"/>
    <mergeCell ref="CM175:CN175"/>
    <mergeCell ref="CW175:CX175"/>
    <mergeCell ref="DC175:DD175"/>
    <mergeCell ref="DM175:DN175"/>
    <mergeCell ref="DT175:DU175"/>
    <mergeCell ref="FH175:FI175"/>
    <mergeCell ref="CG176:CH176"/>
    <mergeCell ref="CM176:CN176"/>
    <mergeCell ref="CW176:CX176"/>
    <mergeCell ref="DM176:DN176"/>
    <mergeCell ref="FH176:FI176"/>
    <mergeCell ref="CW177:CX177"/>
    <mergeCell ref="DC177:DD177"/>
    <mergeCell ref="DM177:DN177"/>
    <mergeCell ref="DT177:DU177"/>
    <mergeCell ref="CG178:CH178"/>
    <mergeCell ref="CM178:CN178"/>
    <mergeCell ref="CW178:CX178"/>
    <mergeCell ref="DC178:DD178"/>
    <mergeCell ref="DM178:DN178"/>
    <mergeCell ref="DT178:DU178"/>
    <mergeCell ref="FH178:FI178"/>
    <mergeCell ref="CG179:CH179"/>
    <mergeCell ref="CM179:CN179"/>
    <mergeCell ref="DC179:DD179"/>
    <mergeCell ref="DT179:DU179"/>
    <mergeCell ref="FH179:FI179"/>
    <mergeCell ref="CM180:CN180"/>
    <mergeCell ref="DC180:DD180"/>
    <mergeCell ref="DT180:DU180"/>
    <mergeCell ref="FH180:FI180"/>
    <mergeCell ref="CM181:CN181"/>
    <mergeCell ref="DC181:DD181"/>
    <mergeCell ref="DT181:DU181"/>
    <mergeCell ref="FH181:FI181"/>
    <mergeCell ref="CM182:CN182"/>
    <mergeCell ref="DC182:DD182"/>
    <mergeCell ref="DT182:DU182"/>
    <mergeCell ref="FH182:FI182"/>
    <mergeCell ref="CM183:CN183"/>
    <mergeCell ref="DC183:DD183"/>
    <mergeCell ref="DT183:DU183"/>
    <mergeCell ref="DC184:DD184"/>
    <mergeCell ref="DT184:DU184"/>
    <mergeCell ref="FH184:FI184"/>
    <mergeCell ref="CM185:CN185"/>
    <mergeCell ref="DC185:DD185"/>
    <mergeCell ref="DT185:DU185"/>
    <mergeCell ref="EJ185:EK185"/>
    <mergeCell ref="CM186:CN186"/>
    <mergeCell ref="DC186:DD186"/>
    <mergeCell ref="DT186:DU186"/>
    <mergeCell ref="CM187:CN187"/>
    <mergeCell ref="DC187:DD187"/>
    <mergeCell ref="DT187:DU187"/>
    <mergeCell ref="CM188:CN188"/>
    <mergeCell ref="DC188:DD188"/>
    <mergeCell ref="DT188:DU188"/>
    <mergeCell ref="EJ188:EK188"/>
    <mergeCell ref="EX185:EY185"/>
    <mergeCell ref="EX188:EY188"/>
    <mergeCell ref="CM189:CN189"/>
    <mergeCell ref="DC189:DD189"/>
    <mergeCell ref="DT189:DU189"/>
    <mergeCell ref="CM190:CN190"/>
    <mergeCell ref="DC190:DD190"/>
    <mergeCell ref="DT190:DU190"/>
    <mergeCell ref="CM191:CN191"/>
    <mergeCell ref="DC191:DD191"/>
    <mergeCell ref="DT191:DU191"/>
    <mergeCell ref="DC192:DD192"/>
    <mergeCell ref="DT192:DU192"/>
    <mergeCell ref="EJ192:EK192"/>
    <mergeCell ref="CM193:CN193"/>
    <mergeCell ref="DC193:DD193"/>
    <mergeCell ref="DT193:DU193"/>
    <mergeCell ref="EE193:EF193"/>
    <mergeCell ref="EJ193:EK193"/>
    <mergeCell ref="CM194:CN194"/>
    <mergeCell ref="DC194:DD194"/>
    <mergeCell ref="DT194:DU194"/>
    <mergeCell ref="DC195:DD195"/>
    <mergeCell ref="DT195:DU195"/>
    <mergeCell ref="EJ195:EK195"/>
    <mergeCell ref="CG196:CH196"/>
    <mergeCell ref="CM196:CN196"/>
    <mergeCell ref="DC196:DD196"/>
    <mergeCell ref="DT196:DU196"/>
    <mergeCell ref="EJ196:EK196"/>
    <mergeCell ref="DC197:DD197"/>
    <mergeCell ref="DT197:DU197"/>
    <mergeCell ref="EJ197:EK197"/>
    <mergeCell ref="CM198:CN198"/>
    <mergeCell ref="CW198:CX198"/>
    <mergeCell ref="DC198:DD198"/>
    <mergeCell ref="DM198:DN198"/>
    <mergeCell ref="DT198:DU198"/>
    <mergeCell ref="EE198:EF198"/>
    <mergeCell ref="EJ198:EK198"/>
    <mergeCell ref="E219:Z219"/>
    <mergeCell ref="AF219:BA219"/>
    <mergeCell ref="CH219:CO219"/>
    <mergeCell ref="CX219:DE219"/>
    <mergeCell ref="DN219:DV219"/>
    <mergeCell ref="EF219:EL219"/>
    <mergeCell ref="FI219:FM219"/>
    <mergeCell ref="E220:Z220"/>
    <mergeCell ref="AF220:BA220"/>
    <mergeCell ref="CH220:CO220"/>
    <mergeCell ref="CX220:DE220"/>
    <mergeCell ref="DN220:DV220"/>
    <mergeCell ref="EF220:EL220"/>
    <mergeCell ref="FI220:FM220"/>
    <mergeCell ref="E221:Z221"/>
    <mergeCell ref="AF221:BA221"/>
    <mergeCell ref="CH221:CO221"/>
    <mergeCell ref="CX221:DE221"/>
    <mergeCell ref="DN221:DV221"/>
    <mergeCell ref="EF221:EL221"/>
    <mergeCell ref="FI221:FM221"/>
    <mergeCell ref="BG221:CB221"/>
    <mergeCell ref="E222:Z222"/>
    <mergeCell ref="AF222:BA222"/>
    <mergeCell ref="CH222:CO222"/>
    <mergeCell ref="CX222:DE222"/>
    <mergeCell ref="DN222:DV222"/>
    <mergeCell ref="EF222:EL222"/>
    <mergeCell ref="FI222:FM222"/>
    <mergeCell ref="FI223:FO223"/>
    <mergeCell ref="E224:Z224"/>
    <mergeCell ref="AF224:BA224"/>
    <mergeCell ref="CH224:CQ224"/>
    <mergeCell ref="CX224:DG224"/>
    <mergeCell ref="DN224:DW224"/>
    <mergeCell ref="FI224:FM224"/>
    <mergeCell ref="D226:E228"/>
    <mergeCell ref="F226:H227"/>
    <mergeCell ref="I226:K227"/>
    <mergeCell ref="L226:N227"/>
    <mergeCell ref="O226:Q227"/>
    <mergeCell ref="R226:T227"/>
    <mergeCell ref="U226:W227"/>
    <mergeCell ref="X226:Z227"/>
    <mergeCell ref="AE226:AF228"/>
    <mergeCell ref="AG226:AI227"/>
    <mergeCell ref="AJ226:AL227"/>
    <mergeCell ref="AM226:AO227"/>
    <mergeCell ref="AP226:AR227"/>
    <mergeCell ref="AS226:AU227"/>
    <mergeCell ref="AV226:AX227"/>
    <mergeCell ref="AY226:BA227"/>
    <mergeCell ref="CG226:CH226"/>
    <mergeCell ref="BG222:CB222"/>
    <mergeCell ref="CM226:CN226"/>
    <mergeCell ref="CW226:CX226"/>
    <mergeCell ref="DC226:DD226"/>
    <mergeCell ref="DM226:DN226"/>
    <mergeCell ref="DT226:DU226"/>
    <mergeCell ref="EE226:EF226"/>
    <mergeCell ref="EJ226:EK226"/>
    <mergeCell ref="FG226:FG228"/>
    <mergeCell ref="FH226:FI228"/>
    <mergeCell ref="FJ226:FJ228"/>
    <mergeCell ref="FK226:FK228"/>
    <mergeCell ref="FL226:FL228"/>
    <mergeCell ref="FM226:FM228"/>
    <mergeCell ref="FN226:FN228"/>
    <mergeCell ref="FO226:FO228"/>
    <mergeCell ref="CG228:CH228"/>
    <mergeCell ref="CM228:CN228"/>
    <mergeCell ref="CW228:CX228"/>
    <mergeCell ref="DC228:DD228"/>
    <mergeCell ref="DM228:DN228"/>
    <mergeCell ref="DT228:DU228"/>
    <mergeCell ref="D229:E229"/>
    <mergeCell ref="AE229:AF229"/>
    <mergeCell ref="CG229:CH229"/>
    <mergeCell ref="CM229:CN229"/>
    <mergeCell ref="CW229:CX229"/>
    <mergeCell ref="DC229:DD229"/>
    <mergeCell ref="DM229:DN229"/>
    <mergeCell ref="DT229:DU229"/>
    <mergeCell ref="EE229:EF229"/>
    <mergeCell ref="EJ229:EK229"/>
    <mergeCell ref="CG230:CH230"/>
    <mergeCell ref="CM230:CN230"/>
    <mergeCell ref="CW230:CX230"/>
    <mergeCell ref="DC230:DD230"/>
    <mergeCell ref="DM230:DN230"/>
    <mergeCell ref="DT230:DU230"/>
    <mergeCell ref="FH230:FI230"/>
    <mergeCell ref="CG231:CH231"/>
    <mergeCell ref="CM231:CN231"/>
    <mergeCell ref="CW231:CX231"/>
    <mergeCell ref="DC231:DD231"/>
    <mergeCell ref="DM231:DN231"/>
    <mergeCell ref="DT231:DU231"/>
    <mergeCell ref="CG232:CH232"/>
    <mergeCell ref="CM232:CN232"/>
    <mergeCell ref="CW232:CX232"/>
    <mergeCell ref="DC232:DD232"/>
    <mergeCell ref="DM232:DN232"/>
    <mergeCell ref="DT232:DU232"/>
    <mergeCell ref="FH232:FI232"/>
    <mergeCell ref="CG233:CH233"/>
    <mergeCell ref="CW233:CX233"/>
    <mergeCell ref="DC233:DD233"/>
    <mergeCell ref="DM233:DN233"/>
    <mergeCell ref="DT233:DU233"/>
    <mergeCell ref="FH233:FI233"/>
    <mergeCell ref="CG234:CH234"/>
    <mergeCell ref="CM234:CN234"/>
    <mergeCell ref="CW234:CX234"/>
    <mergeCell ref="DC234:DD234"/>
    <mergeCell ref="DM234:DN234"/>
    <mergeCell ref="DT234:DU234"/>
    <mergeCell ref="FH234:FI234"/>
    <mergeCell ref="CG235:CH235"/>
    <mergeCell ref="CM235:CN235"/>
    <mergeCell ref="CW235:CX235"/>
    <mergeCell ref="DC235:DD235"/>
    <mergeCell ref="DM235:DN235"/>
    <mergeCell ref="DT235:DU235"/>
    <mergeCell ref="FH235:FI235"/>
    <mergeCell ref="CG236:CH236"/>
    <mergeCell ref="CM236:CN236"/>
    <mergeCell ref="CW236:CX236"/>
    <mergeCell ref="DC236:DD236"/>
    <mergeCell ref="DM236:DN236"/>
    <mergeCell ref="DT236:DU236"/>
    <mergeCell ref="EX240:EY240"/>
    <mergeCell ref="EX243:EY243"/>
    <mergeCell ref="CG237:CH237"/>
    <mergeCell ref="CM237:CN237"/>
    <mergeCell ref="CW237:CX237"/>
    <mergeCell ref="DC237:DD237"/>
    <mergeCell ref="DM237:DN237"/>
    <mergeCell ref="DT237:DU237"/>
    <mergeCell ref="FH237:FI237"/>
    <mergeCell ref="CM238:CN238"/>
    <mergeCell ref="DC238:DD238"/>
    <mergeCell ref="DT238:DU238"/>
    <mergeCell ref="FH238:FI238"/>
    <mergeCell ref="CG239:CH239"/>
    <mergeCell ref="CM239:CN239"/>
    <mergeCell ref="FH239:FI239"/>
    <mergeCell ref="CG240:CH240"/>
    <mergeCell ref="CM240:CN240"/>
    <mergeCell ref="CW240:CX240"/>
    <mergeCell ref="DC240:DD240"/>
    <mergeCell ref="DM240:DN240"/>
    <mergeCell ref="DT240:DU240"/>
    <mergeCell ref="EJ240:EK240"/>
    <mergeCell ref="FH240:FI240"/>
    <mergeCell ref="CG241:CH241"/>
    <mergeCell ref="CM241:CN241"/>
    <mergeCell ref="CW241:CX241"/>
    <mergeCell ref="DC241:DD241"/>
    <mergeCell ref="DM241:DN241"/>
    <mergeCell ref="DT241:DU241"/>
    <mergeCell ref="FH241:FI241"/>
    <mergeCell ref="CM242:CN242"/>
    <mergeCell ref="CW242:CX242"/>
    <mergeCell ref="DC242:DD242"/>
    <mergeCell ref="DM242:DN242"/>
    <mergeCell ref="DT242:DU242"/>
    <mergeCell ref="CG243:CH243"/>
    <mergeCell ref="CM243:CN243"/>
    <mergeCell ref="CW243:CX243"/>
    <mergeCell ref="DC243:DD243"/>
    <mergeCell ref="DM243:DN243"/>
    <mergeCell ref="DT243:DU243"/>
    <mergeCell ref="EJ243:EK243"/>
    <mergeCell ref="FH243:FI243"/>
    <mergeCell ref="CG244:CH244"/>
    <mergeCell ref="CW244:CX244"/>
    <mergeCell ref="DC244:DD244"/>
    <mergeCell ref="DM244:DN244"/>
    <mergeCell ref="DT244:DU244"/>
    <mergeCell ref="CG245:CH245"/>
    <mergeCell ref="CM245:CN245"/>
    <mergeCell ref="CW245:CX245"/>
    <mergeCell ref="DC245:DD245"/>
    <mergeCell ref="DM245:DN245"/>
    <mergeCell ref="DT245:DU245"/>
    <mergeCell ref="FH245:FI245"/>
    <mergeCell ref="CG246:CH246"/>
    <mergeCell ref="CM246:CN246"/>
    <mergeCell ref="CW246:CX246"/>
    <mergeCell ref="DC246:DD246"/>
    <mergeCell ref="DM246:DN246"/>
    <mergeCell ref="DT246:DU246"/>
    <mergeCell ref="FH246:FI246"/>
    <mergeCell ref="CG247:CH247"/>
    <mergeCell ref="CM247:CN247"/>
    <mergeCell ref="CW247:CX247"/>
    <mergeCell ref="DC247:DD247"/>
    <mergeCell ref="DM247:DN247"/>
    <mergeCell ref="DT247:DU247"/>
    <mergeCell ref="FH247:FI247"/>
    <mergeCell ref="CG248:CH248"/>
    <mergeCell ref="CM248:CN248"/>
    <mergeCell ref="CW248:CX248"/>
    <mergeCell ref="DM248:DN248"/>
    <mergeCell ref="FH248:FI248"/>
    <mergeCell ref="CW249:CX249"/>
    <mergeCell ref="DC249:DD249"/>
    <mergeCell ref="DM249:DN249"/>
    <mergeCell ref="DT249:DU249"/>
    <mergeCell ref="CG250:CH250"/>
    <mergeCell ref="CM250:CN250"/>
    <mergeCell ref="CW250:CX250"/>
    <mergeCell ref="DC250:DD250"/>
    <mergeCell ref="DM250:DN250"/>
    <mergeCell ref="DT250:DU250"/>
    <mergeCell ref="FH250:FI250"/>
    <mergeCell ref="CG251:CH251"/>
    <mergeCell ref="CM251:CN251"/>
    <mergeCell ref="DC251:DD251"/>
    <mergeCell ref="DT251:DU251"/>
    <mergeCell ref="FH251:FI251"/>
    <mergeCell ref="CM252:CN252"/>
    <mergeCell ref="DC252:DD252"/>
    <mergeCell ref="DT252:DU252"/>
    <mergeCell ref="FH252:FI252"/>
    <mergeCell ref="CM253:CN253"/>
    <mergeCell ref="DC253:DD253"/>
    <mergeCell ref="DT253:DU253"/>
    <mergeCell ref="FH253:FI253"/>
    <mergeCell ref="CM254:CN254"/>
    <mergeCell ref="DC254:DD254"/>
    <mergeCell ref="DT254:DU254"/>
    <mergeCell ref="FH254:FI254"/>
    <mergeCell ref="CM255:CN255"/>
    <mergeCell ref="DC255:DD255"/>
    <mergeCell ref="DT255:DU255"/>
    <mergeCell ref="DC256:DD256"/>
    <mergeCell ref="DT256:DU256"/>
    <mergeCell ref="FH256:FI256"/>
    <mergeCell ref="CM257:CN257"/>
    <mergeCell ref="DC257:DD257"/>
    <mergeCell ref="DT257:DU257"/>
    <mergeCell ref="EJ257:EK257"/>
    <mergeCell ref="CM258:CN258"/>
    <mergeCell ref="DC258:DD258"/>
    <mergeCell ref="DT258:DU258"/>
    <mergeCell ref="CM259:CN259"/>
    <mergeCell ref="DC259:DD259"/>
    <mergeCell ref="DT259:DU259"/>
    <mergeCell ref="EX257:EY257"/>
    <mergeCell ref="CM260:CN260"/>
    <mergeCell ref="DC260:DD260"/>
    <mergeCell ref="DT260:DU260"/>
    <mergeCell ref="EJ260:EK260"/>
    <mergeCell ref="CM261:CN261"/>
    <mergeCell ref="DC261:DD261"/>
    <mergeCell ref="DT261:DU261"/>
    <mergeCell ref="CM262:CN262"/>
    <mergeCell ref="DC262:DD262"/>
    <mergeCell ref="DT262:DU262"/>
    <mergeCell ref="CM263:CN263"/>
    <mergeCell ref="DC263:DD263"/>
    <mergeCell ref="DT263:DU263"/>
    <mergeCell ref="DC264:DD264"/>
    <mergeCell ref="DT264:DU264"/>
    <mergeCell ref="EJ264:EK264"/>
    <mergeCell ref="CM265:CN265"/>
    <mergeCell ref="DC265:DD265"/>
    <mergeCell ref="DT265:DU265"/>
    <mergeCell ref="EE265:EF265"/>
    <mergeCell ref="EJ265:EK265"/>
    <mergeCell ref="CM266:CN266"/>
    <mergeCell ref="DC266:DD266"/>
    <mergeCell ref="DT266:DU266"/>
    <mergeCell ref="DC267:DD267"/>
    <mergeCell ref="DT267:DU267"/>
    <mergeCell ref="EJ267:EK267"/>
    <mergeCell ref="CG268:CH268"/>
    <mergeCell ref="CM268:CN268"/>
    <mergeCell ref="DC268:DD268"/>
    <mergeCell ref="DT268:DU268"/>
    <mergeCell ref="EJ268:EK268"/>
    <mergeCell ref="DC269:DD269"/>
    <mergeCell ref="DT269:DU269"/>
    <mergeCell ref="EJ269:EK269"/>
    <mergeCell ref="CM270:CN270"/>
    <mergeCell ref="CW270:CX270"/>
    <mergeCell ref="DC270:DD270"/>
    <mergeCell ref="DM270:DN270"/>
    <mergeCell ref="DT270:DU270"/>
    <mergeCell ref="EE270:EF270"/>
    <mergeCell ref="EJ270:EK270"/>
    <mergeCell ref="D287:E287"/>
    <mergeCell ref="AE287:AF287"/>
    <mergeCell ref="E291:Z291"/>
    <mergeCell ref="AF291:BA291"/>
    <mergeCell ref="CH291:CO291"/>
    <mergeCell ref="CX291:DE291"/>
    <mergeCell ref="DN291:DV291"/>
    <mergeCell ref="EF291:EL291"/>
    <mergeCell ref="FI291:FM291"/>
    <mergeCell ref="E292:Z292"/>
    <mergeCell ref="AF292:BA292"/>
    <mergeCell ref="CH292:CO292"/>
    <mergeCell ref="CX292:DE292"/>
    <mergeCell ref="DN292:DV292"/>
    <mergeCell ref="EF292:EL292"/>
    <mergeCell ref="FI292:FM292"/>
    <mergeCell ref="E293:Z293"/>
    <mergeCell ref="AF293:BA293"/>
    <mergeCell ref="CH293:CO293"/>
    <mergeCell ref="CX293:DE293"/>
    <mergeCell ref="DN293:DV293"/>
    <mergeCell ref="EF293:EL293"/>
    <mergeCell ref="FI293:FM293"/>
    <mergeCell ref="ET291:EZ291"/>
    <mergeCell ref="ET292:EZ292"/>
    <mergeCell ref="ET293:EZ293"/>
    <mergeCell ref="BF287:BG287"/>
    <mergeCell ref="BG291:CB291"/>
    <mergeCell ref="BG292:CB292"/>
    <mergeCell ref="BG293:CB293"/>
    <mergeCell ref="E294:Z294"/>
    <mergeCell ref="AF294:BA294"/>
    <mergeCell ref="CH294:CO294"/>
    <mergeCell ref="CX294:DE294"/>
    <mergeCell ref="DN294:DV294"/>
    <mergeCell ref="EF294:EL294"/>
    <mergeCell ref="FI294:FM294"/>
    <mergeCell ref="FI295:FO295"/>
    <mergeCell ref="E296:Z296"/>
    <mergeCell ref="AF296:BA296"/>
    <mergeCell ref="CH296:CQ296"/>
    <mergeCell ref="CX296:DG296"/>
    <mergeCell ref="DN296:DW296"/>
    <mergeCell ref="FI296:FM296"/>
    <mergeCell ref="D298:E300"/>
    <mergeCell ref="F298:H299"/>
    <mergeCell ref="I298:K299"/>
    <mergeCell ref="L298:N299"/>
    <mergeCell ref="O298:Q299"/>
    <mergeCell ref="R298:T299"/>
    <mergeCell ref="U298:W299"/>
    <mergeCell ref="X298:Z299"/>
    <mergeCell ref="AE298:AF300"/>
    <mergeCell ref="AG298:AI299"/>
    <mergeCell ref="AJ298:AL299"/>
    <mergeCell ref="AM298:AO299"/>
    <mergeCell ref="AP298:AR299"/>
    <mergeCell ref="AS298:AU299"/>
    <mergeCell ref="AV298:AX299"/>
    <mergeCell ref="AY298:BA299"/>
    <mergeCell ref="CG298:CH298"/>
    <mergeCell ref="BG294:CB294"/>
    <mergeCell ref="CM298:CN298"/>
    <mergeCell ref="CW298:CX298"/>
    <mergeCell ref="DC298:DD298"/>
    <mergeCell ref="DM298:DN298"/>
    <mergeCell ref="DT298:DU298"/>
    <mergeCell ref="EE298:EF298"/>
    <mergeCell ref="EJ298:EK298"/>
    <mergeCell ref="FG298:FG300"/>
    <mergeCell ref="FH298:FI300"/>
    <mergeCell ref="FJ298:FJ300"/>
    <mergeCell ref="FK298:FK300"/>
    <mergeCell ref="FL298:FL300"/>
    <mergeCell ref="FM298:FM300"/>
    <mergeCell ref="FN298:FN300"/>
    <mergeCell ref="FO298:FO300"/>
    <mergeCell ref="CG300:CH300"/>
    <mergeCell ref="CM300:CN300"/>
    <mergeCell ref="CW300:CX300"/>
    <mergeCell ref="DC300:DD300"/>
    <mergeCell ref="DM300:DN300"/>
    <mergeCell ref="DT300:DU300"/>
    <mergeCell ref="ES298:ET298"/>
    <mergeCell ref="EX298:EY298"/>
    <mergeCell ref="D301:E301"/>
    <mergeCell ref="AE301:AF301"/>
    <mergeCell ref="CG301:CH301"/>
    <mergeCell ref="CM301:CN301"/>
    <mergeCell ref="CW301:CX301"/>
    <mergeCell ref="DC301:DD301"/>
    <mergeCell ref="DM301:DN301"/>
    <mergeCell ref="DT301:DU301"/>
    <mergeCell ref="EE301:EF301"/>
    <mergeCell ref="EJ301:EK301"/>
    <mergeCell ref="BF301:BG301"/>
    <mergeCell ref="CG302:CH302"/>
    <mergeCell ref="CM302:CN302"/>
    <mergeCell ref="CW302:CX302"/>
    <mergeCell ref="DC302:DD302"/>
    <mergeCell ref="DM302:DN302"/>
    <mergeCell ref="DT302:DU302"/>
    <mergeCell ref="FH302:FI302"/>
    <mergeCell ref="CG303:CH303"/>
    <mergeCell ref="CM303:CN303"/>
    <mergeCell ref="CW303:CX303"/>
    <mergeCell ref="DC303:DD303"/>
    <mergeCell ref="DM303:DN303"/>
    <mergeCell ref="DT303:DU303"/>
    <mergeCell ref="CG304:CH304"/>
    <mergeCell ref="CM304:CN304"/>
    <mergeCell ref="CW304:CX304"/>
    <mergeCell ref="DC304:DD304"/>
    <mergeCell ref="DM304:DN304"/>
    <mergeCell ref="DT304:DU304"/>
    <mergeCell ref="FH304:FI304"/>
    <mergeCell ref="CG305:CH305"/>
    <mergeCell ref="CW305:CX305"/>
    <mergeCell ref="DC305:DD305"/>
    <mergeCell ref="DM305:DN305"/>
    <mergeCell ref="DT305:DU305"/>
    <mergeCell ref="FH305:FI305"/>
    <mergeCell ref="CG306:CH306"/>
    <mergeCell ref="CM306:CN306"/>
    <mergeCell ref="CW306:CX306"/>
    <mergeCell ref="DC306:DD306"/>
    <mergeCell ref="DM306:DN306"/>
    <mergeCell ref="DT306:DU306"/>
    <mergeCell ref="FH306:FI306"/>
    <mergeCell ref="CG307:CH307"/>
    <mergeCell ref="CM307:CN307"/>
    <mergeCell ref="CW307:CX307"/>
    <mergeCell ref="DC307:DD307"/>
    <mergeCell ref="DM307:DN307"/>
    <mergeCell ref="DT307:DU307"/>
    <mergeCell ref="FH307:FI307"/>
    <mergeCell ref="CG308:CH308"/>
    <mergeCell ref="CM308:CN308"/>
    <mergeCell ref="CW308:CX308"/>
    <mergeCell ref="DC308:DD308"/>
    <mergeCell ref="DM308:DN308"/>
    <mergeCell ref="DT308:DU308"/>
    <mergeCell ref="CG309:CH309"/>
    <mergeCell ref="CM309:CN309"/>
    <mergeCell ref="CW309:CX309"/>
    <mergeCell ref="DC309:DD309"/>
    <mergeCell ref="DM309:DN309"/>
    <mergeCell ref="DT309:DU309"/>
    <mergeCell ref="FH309:FI309"/>
    <mergeCell ref="CM310:CN310"/>
    <mergeCell ref="DC310:DD310"/>
    <mergeCell ref="DT310:DU310"/>
    <mergeCell ref="FH310:FI310"/>
    <mergeCell ref="CG311:CH311"/>
    <mergeCell ref="CM311:CN311"/>
    <mergeCell ref="FH311:FI311"/>
    <mergeCell ref="CG312:CH312"/>
    <mergeCell ref="CM312:CN312"/>
    <mergeCell ref="CW312:CX312"/>
    <mergeCell ref="DC312:DD312"/>
    <mergeCell ref="DM312:DN312"/>
    <mergeCell ref="DT312:DU312"/>
    <mergeCell ref="EJ312:EK312"/>
    <mergeCell ref="FH312:FI312"/>
    <mergeCell ref="EX312:EY312"/>
    <mergeCell ref="CG313:CH313"/>
    <mergeCell ref="CM313:CN313"/>
    <mergeCell ref="CW313:CX313"/>
    <mergeCell ref="DC313:DD313"/>
    <mergeCell ref="DM313:DN313"/>
    <mergeCell ref="DT313:DU313"/>
    <mergeCell ref="FH313:FI313"/>
    <mergeCell ref="CM314:CN314"/>
    <mergeCell ref="CW314:CX314"/>
    <mergeCell ref="DC314:DD314"/>
    <mergeCell ref="DM314:DN314"/>
    <mergeCell ref="DT314:DU314"/>
    <mergeCell ref="CG315:CH315"/>
    <mergeCell ref="CM315:CN315"/>
    <mergeCell ref="CW315:CX315"/>
    <mergeCell ref="DC315:DD315"/>
    <mergeCell ref="DM315:DN315"/>
    <mergeCell ref="DT315:DU315"/>
    <mergeCell ref="EJ315:EK315"/>
    <mergeCell ref="FH315:FI315"/>
    <mergeCell ref="EX315:EY315"/>
    <mergeCell ref="CG316:CH316"/>
    <mergeCell ref="CW316:CX316"/>
    <mergeCell ref="DC316:DD316"/>
    <mergeCell ref="DM316:DN316"/>
    <mergeCell ref="DT316:DU316"/>
    <mergeCell ref="CG317:CH317"/>
    <mergeCell ref="CM317:CN317"/>
    <mergeCell ref="CW317:CX317"/>
    <mergeCell ref="DC317:DD317"/>
    <mergeCell ref="DM317:DN317"/>
    <mergeCell ref="DT317:DU317"/>
    <mergeCell ref="FH317:FI317"/>
    <mergeCell ref="CG318:CH318"/>
    <mergeCell ref="CM318:CN318"/>
    <mergeCell ref="CW318:CX318"/>
    <mergeCell ref="DC318:DD318"/>
    <mergeCell ref="DM318:DN318"/>
    <mergeCell ref="DT318:DU318"/>
    <mergeCell ref="FH318:FI318"/>
    <mergeCell ref="CG319:CH319"/>
    <mergeCell ref="CM319:CN319"/>
    <mergeCell ref="CW319:CX319"/>
    <mergeCell ref="DC319:DD319"/>
    <mergeCell ref="DM319:DN319"/>
    <mergeCell ref="DT319:DU319"/>
    <mergeCell ref="FH319:FI319"/>
    <mergeCell ref="CG320:CH320"/>
    <mergeCell ref="CM320:CN320"/>
    <mergeCell ref="CW320:CX320"/>
    <mergeCell ref="DM320:DN320"/>
    <mergeCell ref="FH320:FI320"/>
    <mergeCell ref="CW321:CX321"/>
    <mergeCell ref="DC321:DD321"/>
    <mergeCell ref="DM321:DN321"/>
    <mergeCell ref="DT321:DU321"/>
    <mergeCell ref="CG322:CH322"/>
    <mergeCell ref="CM322:CN322"/>
    <mergeCell ref="CW322:CX322"/>
    <mergeCell ref="DC322:DD322"/>
    <mergeCell ref="DM322:DN322"/>
    <mergeCell ref="DT322:DU322"/>
    <mergeCell ref="FH322:FI322"/>
    <mergeCell ref="CG323:CH323"/>
    <mergeCell ref="CM323:CN323"/>
    <mergeCell ref="DC323:DD323"/>
    <mergeCell ref="DT323:DU323"/>
    <mergeCell ref="FH323:FI323"/>
    <mergeCell ref="CM324:CN324"/>
    <mergeCell ref="DC324:DD324"/>
    <mergeCell ref="DT324:DU324"/>
    <mergeCell ref="FH324:FI324"/>
    <mergeCell ref="CM325:CN325"/>
    <mergeCell ref="DC325:DD325"/>
    <mergeCell ref="DT325:DU325"/>
    <mergeCell ref="FH325:FI325"/>
    <mergeCell ref="CM326:CN326"/>
    <mergeCell ref="DC326:DD326"/>
    <mergeCell ref="DT326:DU326"/>
    <mergeCell ref="FH326:FI326"/>
    <mergeCell ref="CM327:CN327"/>
    <mergeCell ref="DC327:DD327"/>
    <mergeCell ref="DT327:DU327"/>
    <mergeCell ref="DC328:DD328"/>
    <mergeCell ref="DT328:DU328"/>
    <mergeCell ref="FH328:FI328"/>
    <mergeCell ref="CM329:CN329"/>
    <mergeCell ref="DC329:DD329"/>
    <mergeCell ref="DT329:DU329"/>
    <mergeCell ref="EJ329:EK329"/>
    <mergeCell ref="CM330:CN330"/>
    <mergeCell ref="DC330:DD330"/>
    <mergeCell ref="DT330:DU330"/>
    <mergeCell ref="CM331:CN331"/>
    <mergeCell ref="DC331:DD331"/>
    <mergeCell ref="DT331:DU331"/>
    <mergeCell ref="EX329:EY329"/>
    <mergeCell ref="CM332:CN332"/>
    <mergeCell ref="DC332:DD332"/>
    <mergeCell ref="DT332:DU332"/>
    <mergeCell ref="EJ332:EK332"/>
    <mergeCell ref="CM333:CN333"/>
    <mergeCell ref="DC333:DD333"/>
    <mergeCell ref="DT333:DU333"/>
    <mergeCell ref="CM334:CN334"/>
    <mergeCell ref="DC334:DD334"/>
    <mergeCell ref="DT334:DU334"/>
    <mergeCell ref="CM335:CN335"/>
    <mergeCell ref="DC335:DD335"/>
    <mergeCell ref="DT335:DU335"/>
    <mergeCell ref="DC336:DD336"/>
    <mergeCell ref="DT336:DU336"/>
    <mergeCell ref="EJ336:EK336"/>
    <mergeCell ref="CM337:CN337"/>
    <mergeCell ref="DC337:DD337"/>
    <mergeCell ref="DT337:DU337"/>
    <mergeCell ref="EE337:EF337"/>
    <mergeCell ref="EJ337:EK337"/>
    <mergeCell ref="CM338:CN338"/>
    <mergeCell ref="DC338:DD338"/>
    <mergeCell ref="DT338:DU338"/>
    <mergeCell ref="DC339:DD339"/>
    <mergeCell ref="DT339:DU339"/>
    <mergeCell ref="EJ339:EK339"/>
    <mergeCell ref="CG340:CH340"/>
    <mergeCell ref="CM340:CN340"/>
    <mergeCell ref="DC340:DD340"/>
    <mergeCell ref="DT340:DU340"/>
    <mergeCell ref="EJ340:EK340"/>
    <mergeCell ref="DC341:DD341"/>
    <mergeCell ref="DT341:DU341"/>
    <mergeCell ref="EJ341:EK341"/>
    <mergeCell ref="CM342:CN342"/>
    <mergeCell ref="CW342:CX342"/>
    <mergeCell ref="DC342:DD342"/>
    <mergeCell ref="DM342:DN342"/>
    <mergeCell ref="DT342:DU342"/>
    <mergeCell ref="EE342:EF342"/>
    <mergeCell ref="EJ342:EK342"/>
    <mergeCell ref="D359:E359"/>
    <mergeCell ref="AE359:AF359"/>
    <mergeCell ref="E363:Z363"/>
    <mergeCell ref="AF363:BA363"/>
    <mergeCell ref="CH363:CO363"/>
    <mergeCell ref="CX363:DE363"/>
    <mergeCell ref="DN363:DV363"/>
    <mergeCell ref="EF363:EL363"/>
    <mergeCell ref="FI363:FM363"/>
    <mergeCell ref="E364:Z364"/>
    <mergeCell ref="AF364:BA364"/>
    <mergeCell ref="CH364:CO364"/>
    <mergeCell ref="CX364:DE364"/>
    <mergeCell ref="DN364:DV364"/>
    <mergeCell ref="EF364:EL364"/>
    <mergeCell ref="FI364:FM364"/>
    <mergeCell ref="E365:Z365"/>
    <mergeCell ref="AF365:BA365"/>
    <mergeCell ref="CH365:CO365"/>
    <mergeCell ref="CX365:DE365"/>
    <mergeCell ref="DN365:DV365"/>
    <mergeCell ref="EF365:EL365"/>
    <mergeCell ref="FI365:FM365"/>
    <mergeCell ref="ET363:EZ363"/>
    <mergeCell ref="ET364:EZ364"/>
    <mergeCell ref="ET365:EZ365"/>
    <mergeCell ref="E366:Z366"/>
    <mergeCell ref="AF366:BA366"/>
    <mergeCell ref="CH366:CO366"/>
    <mergeCell ref="CX366:DE366"/>
    <mergeCell ref="DN366:DV366"/>
    <mergeCell ref="EF366:EL366"/>
    <mergeCell ref="FI366:FM366"/>
    <mergeCell ref="FI367:FO367"/>
    <mergeCell ref="E368:Z368"/>
    <mergeCell ref="AF368:BA368"/>
    <mergeCell ref="CH368:CQ368"/>
    <mergeCell ref="CX368:DG368"/>
    <mergeCell ref="DN368:DW368"/>
    <mergeCell ref="FI368:FM368"/>
    <mergeCell ref="D370:E372"/>
    <mergeCell ref="F370:H371"/>
    <mergeCell ref="I370:K371"/>
    <mergeCell ref="L370:N371"/>
    <mergeCell ref="O370:Q371"/>
    <mergeCell ref="R370:T371"/>
    <mergeCell ref="U370:W371"/>
    <mergeCell ref="X370:Z371"/>
    <mergeCell ref="AE370:AF372"/>
    <mergeCell ref="AG370:AI371"/>
    <mergeCell ref="AJ370:AL371"/>
    <mergeCell ref="AM370:AO371"/>
    <mergeCell ref="AP370:AR371"/>
    <mergeCell ref="AS370:AU371"/>
    <mergeCell ref="AV370:AX371"/>
    <mergeCell ref="AY370:BA371"/>
    <mergeCell ref="CG370:CH370"/>
    <mergeCell ref="CM370:CN370"/>
    <mergeCell ref="CW370:CX370"/>
    <mergeCell ref="DC370:DD370"/>
    <mergeCell ref="DM370:DN370"/>
    <mergeCell ref="DT370:DU370"/>
    <mergeCell ref="EE370:EF370"/>
    <mergeCell ref="EJ370:EK370"/>
    <mergeCell ref="FG370:FG372"/>
    <mergeCell ref="FH370:FI372"/>
    <mergeCell ref="FJ370:FJ372"/>
    <mergeCell ref="FK370:FK372"/>
    <mergeCell ref="FL370:FL372"/>
    <mergeCell ref="FM370:FM372"/>
    <mergeCell ref="FN370:FN372"/>
    <mergeCell ref="FO370:FO372"/>
    <mergeCell ref="CG372:CH372"/>
    <mergeCell ref="CM372:CN372"/>
    <mergeCell ref="CW372:CX372"/>
    <mergeCell ref="DC372:DD372"/>
    <mergeCell ref="DM372:DN372"/>
    <mergeCell ref="DT372:DU372"/>
    <mergeCell ref="D373:E373"/>
    <mergeCell ref="AE373:AF373"/>
    <mergeCell ref="CG373:CH373"/>
    <mergeCell ref="CM373:CN373"/>
    <mergeCell ref="CW373:CX373"/>
    <mergeCell ref="DC373:DD373"/>
    <mergeCell ref="DM373:DN373"/>
    <mergeCell ref="DT373:DU373"/>
    <mergeCell ref="EE373:EF373"/>
    <mergeCell ref="EJ373:EK373"/>
    <mergeCell ref="BF373:BG373"/>
    <mergeCell ref="CG374:CH374"/>
    <mergeCell ref="CM374:CN374"/>
    <mergeCell ref="CW374:CX374"/>
    <mergeCell ref="DC374:DD374"/>
    <mergeCell ref="DM374:DN374"/>
    <mergeCell ref="DT374:DU374"/>
    <mergeCell ref="FH374:FI374"/>
    <mergeCell ref="CG375:CH375"/>
    <mergeCell ref="CM375:CN375"/>
    <mergeCell ref="CW375:CX375"/>
    <mergeCell ref="DC375:DD375"/>
    <mergeCell ref="DM375:DN375"/>
    <mergeCell ref="DT375:DU375"/>
    <mergeCell ref="CG376:CH376"/>
    <mergeCell ref="CM376:CN376"/>
    <mergeCell ref="CW376:CX376"/>
    <mergeCell ref="DC376:DD376"/>
    <mergeCell ref="DM376:DN376"/>
    <mergeCell ref="DT376:DU376"/>
    <mergeCell ref="FH376:FI376"/>
    <mergeCell ref="CG377:CH377"/>
    <mergeCell ref="CW377:CX377"/>
    <mergeCell ref="DC377:DD377"/>
    <mergeCell ref="DM377:DN377"/>
    <mergeCell ref="DT377:DU377"/>
    <mergeCell ref="FH377:FI377"/>
    <mergeCell ref="CG378:CH378"/>
    <mergeCell ref="CM378:CN378"/>
    <mergeCell ref="CW378:CX378"/>
    <mergeCell ref="DC378:DD378"/>
    <mergeCell ref="DM378:DN378"/>
    <mergeCell ref="DT378:DU378"/>
    <mergeCell ref="FH378:FI378"/>
    <mergeCell ref="CG379:CH379"/>
    <mergeCell ref="CM379:CN379"/>
    <mergeCell ref="CW379:CX379"/>
    <mergeCell ref="DC379:DD379"/>
    <mergeCell ref="DM379:DN379"/>
    <mergeCell ref="DT379:DU379"/>
    <mergeCell ref="FH379:FI379"/>
    <mergeCell ref="CG380:CH380"/>
    <mergeCell ref="CM380:CN380"/>
    <mergeCell ref="CW380:CX380"/>
    <mergeCell ref="DC380:DD380"/>
    <mergeCell ref="DM380:DN380"/>
    <mergeCell ref="DT380:DU380"/>
    <mergeCell ref="CG381:CH381"/>
    <mergeCell ref="CM381:CN381"/>
    <mergeCell ref="CW381:CX381"/>
    <mergeCell ref="DC381:DD381"/>
    <mergeCell ref="DM381:DN381"/>
    <mergeCell ref="DT381:DU381"/>
    <mergeCell ref="FH381:FI381"/>
    <mergeCell ref="CM382:CN382"/>
    <mergeCell ref="DC382:DD382"/>
    <mergeCell ref="DT382:DU382"/>
    <mergeCell ref="FH382:FI382"/>
    <mergeCell ref="CG383:CH383"/>
    <mergeCell ref="CM383:CN383"/>
    <mergeCell ref="FH383:FI383"/>
    <mergeCell ref="CG384:CH384"/>
    <mergeCell ref="CM384:CN384"/>
    <mergeCell ref="CW384:CX384"/>
    <mergeCell ref="DC384:DD384"/>
    <mergeCell ref="DM384:DN384"/>
    <mergeCell ref="DT384:DU384"/>
    <mergeCell ref="EJ384:EK384"/>
    <mergeCell ref="FH384:FI384"/>
    <mergeCell ref="CG385:CH385"/>
    <mergeCell ref="CM385:CN385"/>
    <mergeCell ref="CW385:CX385"/>
    <mergeCell ref="DC385:DD385"/>
    <mergeCell ref="DM385:DN385"/>
    <mergeCell ref="DT385:DU385"/>
    <mergeCell ref="FH385:FI385"/>
    <mergeCell ref="CM386:CN386"/>
    <mergeCell ref="CW386:CX386"/>
    <mergeCell ref="DC386:DD386"/>
    <mergeCell ref="DM386:DN386"/>
    <mergeCell ref="DT386:DU386"/>
    <mergeCell ref="CG387:CH387"/>
    <mergeCell ref="CM387:CN387"/>
    <mergeCell ref="CW387:CX387"/>
    <mergeCell ref="DC387:DD387"/>
    <mergeCell ref="DM387:DN387"/>
    <mergeCell ref="DT387:DU387"/>
    <mergeCell ref="EJ387:EK387"/>
    <mergeCell ref="FH387:FI387"/>
    <mergeCell ref="CG388:CH388"/>
    <mergeCell ref="CW388:CX388"/>
    <mergeCell ref="DC388:DD388"/>
    <mergeCell ref="DM388:DN388"/>
    <mergeCell ref="DT388:DU388"/>
    <mergeCell ref="CG389:CH389"/>
    <mergeCell ref="CM389:CN389"/>
    <mergeCell ref="CW389:CX389"/>
    <mergeCell ref="DC389:DD389"/>
    <mergeCell ref="DM389:DN389"/>
    <mergeCell ref="DT389:DU389"/>
    <mergeCell ref="FH389:FI389"/>
    <mergeCell ref="CG390:CH390"/>
    <mergeCell ref="CM390:CN390"/>
    <mergeCell ref="CW390:CX390"/>
    <mergeCell ref="DC390:DD390"/>
    <mergeCell ref="DM390:DN390"/>
    <mergeCell ref="DT390:DU390"/>
    <mergeCell ref="FH390:FI390"/>
    <mergeCell ref="FH398:FI398"/>
    <mergeCell ref="CG391:CH391"/>
    <mergeCell ref="CM391:CN391"/>
    <mergeCell ref="CW391:CX391"/>
    <mergeCell ref="DC391:DD391"/>
    <mergeCell ref="DM391:DN391"/>
    <mergeCell ref="DT391:DU391"/>
    <mergeCell ref="FH391:FI391"/>
    <mergeCell ref="CG392:CH392"/>
    <mergeCell ref="CM392:CN392"/>
    <mergeCell ref="CW392:CX392"/>
    <mergeCell ref="DM392:DN392"/>
    <mergeCell ref="FH392:FI392"/>
    <mergeCell ref="CW393:CX393"/>
    <mergeCell ref="DC393:DD393"/>
    <mergeCell ref="DM393:DN393"/>
    <mergeCell ref="DT393:DU393"/>
    <mergeCell ref="CG394:CH394"/>
    <mergeCell ref="CM394:CN394"/>
    <mergeCell ref="CW394:CX394"/>
    <mergeCell ref="DC394:DD394"/>
    <mergeCell ref="DM394:DN394"/>
    <mergeCell ref="DT394:DU394"/>
    <mergeCell ref="FH394:FI394"/>
    <mergeCell ref="CM399:CN399"/>
    <mergeCell ref="DC399:DD399"/>
    <mergeCell ref="DT399:DU399"/>
    <mergeCell ref="DC400:DD400"/>
    <mergeCell ref="DT400:DU400"/>
    <mergeCell ref="FH400:FI400"/>
    <mergeCell ref="CM401:CN401"/>
    <mergeCell ref="DC401:DD401"/>
    <mergeCell ref="DT401:DU401"/>
    <mergeCell ref="EJ401:EK401"/>
    <mergeCell ref="CM402:CN402"/>
    <mergeCell ref="DC402:DD402"/>
    <mergeCell ref="DT402:DU402"/>
    <mergeCell ref="CM403:CN403"/>
    <mergeCell ref="DC403:DD403"/>
    <mergeCell ref="DT403:DU403"/>
    <mergeCell ref="CG395:CH395"/>
    <mergeCell ref="CM395:CN395"/>
    <mergeCell ref="DC395:DD395"/>
    <mergeCell ref="DT395:DU395"/>
    <mergeCell ref="FH395:FI395"/>
    <mergeCell ref="CM396:CN396"/>
    <mergeCell ref="DC396:DD396"/>
    <mergeCell ref="DT396:DU396"/>
    <mergeCell ref="FH396:FI396"/>
    <mergeCell ref="CM397:CN397"/>
    <mergeCell ref="DC397:DD397"/>
    <mergeCell ref="DT397:DU397"/>
    <mergeCell ref="FH397:FI397"/>
    <mergeCell ref="CM398:CN398"/>
    <mergeCell ref="DC398:DD398"/>
    <mergeCell ref="DT398:DU398"/>
    <mergeCell ref="CM404:CN404"/>
    <mergeCell ref="DC404:DD404"/>
    <mergeCell ref="DT404:DU404"/>
    <mergeCell ref="EJ404:EK404"/>
    <mergeCell ref="CM405:CN405"/>
    <mergeCell ref="DC405:DD405"/>
    <mergeCell ref="DT405:DU405"/>
    <mergeCell ref="CM406:CN406"/>
    <mergeCell ref="DC406:DD406"/>
    <mergeCell ref="DT406:DU406"/>
    <mergeCell ref="CM407:CN407"/>
    <mergeCell ref="DC407:DD407"/>
    <mergeCell ref="DT407:DU407"/>
    <mergeCell ref="DC408:DD408"/>
    <mergeCell ref="DT408:DU408"/>
    <mergeCell ref="EJ408:EK408"/>
    <mergeCell ref="CM409:CN409"/>
    <mergeCell ref="DC409:DD409"/>
    <mergeCell ref="DT409:DU409"/>
    <mergeCell ref="EE409:EF409"/>
    <mergeCell ref="EJ409:EK409"/>
    <mergeCell ref="CM410:CN410"/>
    <mergeCell ref="DC410:DD410"/>
    <mergeCell ref="DT410:DU410"/>
    <mergeCell ref="DC411:DD411"/>
    <mergeCell ref="DT411:DU411"/>
    <mergeCell ref="EJ411:EK411"/>
    <mergeCell ref="CG412:CH412"/>
    <mergeCell ref="CM412:CN412"/>
    <mergeCell ref="DC412:DD412"/>
    <mergeCell ref="DT412:DU412"/>
    <mergeCell ref="EJ412:EK412"/>
    <mergeCell ref="DC413:DD413"/>
    <mergeCell ref="DT413:DU413"/>
    <mergeCell ref="EJ413:EK413"/>
    <mergeCell ref="CM414:CN414"/>
    <mergeCell ref="CW414:CX414"/>
    <mergeCell ref="DC414:DD414"/>
    <mergeCell ref="DM414:DN414"/>
    <mergeCell ref="DT414:DU414"/>
    <mergeCell ref="EE414:EF414"/>
    <mergeCell ref="EJ414:EK414"/>
    <mergeCell ref="D431:E431"/>
    <mergeCell ref="AE431:AF431"/>
    <mergeCell ref="E435:Z435"/>
    <mergeCell ref="AF435:BA435"/>
    <mergeCell ref="CH435:CO435"/>
    <mergeCell ref="CX435:DE435"/>
    <mergeCell ref="DN435:DV435"/>
    <mergeCell ref="EF435:EL435"/>
    <mergeCell ref="FI435:FM435"/>
    <mergeCell ref="E436:Z436"/>
    <mergeCell ref="AF436:BA436"/>
    <mergeCell ref="CH436:CO436"/>
    <mergeCell ref="CX436:DE436"/>
    <mergeCell ref="DN436:DV436"/>
    <mergeCell ref="EF436:EL436"/>
    <mergeCell ref="FI436:FM436"/>
    <mergeCell ref="E437:Z437"/>
    <mergeCell ref="AF437:BA437"/>
    <mergeCell ref="CH437:CO437"/>
    <mergeCell ref="CX437:DE437"/>
    <mergeCell ref="DN437:DV437"/>
    <mergeCell ref="EF437:EL437"/>
    <mergeCell ref="FI437:FM437"/>
    <mergeCell ref="ET435:EZ435"/>
    <mergeCell ref="ET436:EZ436"/>
    <mergeCell ref="ET437:EZ437"/>
    <mergeCell ref="E438:Z438"/>
    <mergeCell ref="AF438:BA438"/>
    <mergeCell ref="CH438:CO438"/>
    <mergeCell ref="CX438:DE438"/>
    <mergeCell ref="DN438:DV438"/>
    <mergeCell ref="EF438:EL438"/>
    <mergeCell ref="FI438:FM438"/>
    <mergeCell ref="FI439:FO439"/>
    <mergeCell ref="E440:Z440"/>
    <mergeCell ref="AF440:BA440"/>
    <mergeCell ref="CH440:CQ440"/>
    <mergeCell ref="CX440:DG440"/>
    <mergeCell ref="DN440:DW440"/>
    <mergeCell ref="FI440:FM440"/>
    <mergeCell ref="D442:E444"/>
    <mergeCell ref="F442:H443"/>
    <mergeCell ref="I442:K443"/>
    <mergeCell ref="L442:N443"/>
    <mergeCell ref="O442:Q443"/>
    <mergeCell ref="R442:T443"/>
    <mergeCell ref="U442:W443"/>
    <mergeCell ref="X442:Z443"/>
    <mergeCell ref="AE442:AF444"/>
    <mergeCell ref="AG442:AI443"/>
    <mergeCell ref="AJ442:AL443"/>
    <mergeCell ref="AM442:AO443"/>
    <mergeCell ref="AP442:AR443"/>
    <mergeCell ref="AS442:AU443"/>
    <mergeCell ref="AV442:AX443"/>
    <mergeCell ref="AY442:BA443"/>
    <mergeCell ref="CG442:CH442"/>
    <mergeCell ref="BF442:BG444"/>
    <mergeCell ref="CM442:CN442"/>
    <mergeCell ref="CW442:CX442"/>
    <mergeCell ref="DC442:DD442"/>
    <mergeCell ref="DM442:DN442"/>
    <mergeCell ref="DT442:DU442"/>
    <mergeCell ref="EE442:EF442"/>
    <mergeCell ref="EJ442:EK442"/>
    <mergeCell ref="FG442:FG444"/>
    <mergeCell ref="FH442:FI444"/>
    <mergeCell ref="FJ442:FJ444"/>
    <mergeCell ref="FK442:FK444"/>
    <mergeCell ref="FL442:FL444"/>
    <mergeCell ref="FM442:FM444"/>
    <mergeCell ref="FN442:FN444"/>
    <mergeCell ref="FO442:FO444"/>
    <mergeCell ref="CG444:CH444"/>
    <mergeCell ref="CM444:CN444"/>
    <mergeCell ref="CW444:CX444"/>
    <mergeCell ref="DC444:DD444"/>
    <mergeCell ref="DM444:DN444"/>
    <mergeCell ref="DT444:DU444"/>
    <mergeCell ref="D445:E445"/>
    <mergeCell ref="AE445:AF445"/>
    <mergeCell ref="CG445:CH445"/>
    <mergeCell ref="CM445:CN445"/>
    <mergeCell ref="CW445:CX445"/>
    <mergeCell ref="DC445:DD445"/>
    <mergeCell ref="DM445:DN445"/>
    <mergeCell ref="DT445:DU445"/>
    <mergeCell ref="EE445:EF445"/>
    <mergeCell ref="EJ445:EK445"/>
    <mergeCell ref="BF445:BG445"/>
    <mergeCell ref="CG446:CH446"/>
    <mergeCell ref="CM446:CN446"/>
    <mergeCell ref="CW446:CX446"/>
    <mergeCell ref="DC446:DD446"/>
    <mergeCell ref="DM446:DN446"/>
    <mergeCell ref="DT446:DU446"/>
    <mergeCell ref="FH446:FI446"/>
    <mergeCell ref="CG447:CH447"/>
    <mergeCell ref="CM447:CN447"/>
    <mergeCell ref="CW447:CX447"/>
    <mergeCell ref="DC447:DD447"/>
    <mergeCell ref="DM447:DN447"/>
    <mergeCell ref="DT447:DU447"/>
    <mergeCell ref="CG448:CH448"/>
    <mergeCell ref="CM448:CN448"/>
    <mergeCell ref="CW448:CX448"/>
    <mergeCell ref="DC448:DD448"/>
    <mergeCell ref="DM448:DN448"/>
    <mergeCell ref="DT448:DU448"/>
    <mergeCell ref="FH448:FI448"/>
    <mergeCell ref="CG449:CH449"/>
    <mergeCell ref="CW449:CX449"/>
    <mergeCell ref="DC449:DD449"/>
    <mergeCell ref="DM449:DN449"/>
    <mergeCell ref="DT449:DU449"/>
    <mergeCell ref="FH449:FI449"/>
    <mergeCell ref="CG450:CH450"/>
    <mergeCell ref="CM450:CN450"/>
    <mergeCell ref="CW450:CX450"/>
    <mergeCell ref="DC450:DD450"/>
    <mergeCell ref="DM450:DN450"/>
    <mergeCell ref="DT450:DU450"/>
    <mergeCell ref="FH450:FI450"/>
    <mergeCell ref="CG451:CH451"/>
    <mergeCell ref="CM451:CN451"/>
    <mergeCell ref="CW451:CX451"/>
    <mergeCell ref="DC451:DD451"/>
    <mergeCell ref="DM451:DN451"/>
    <mergeCell ref="DT451:DU451"/>
    <mergeCell ref="FH451:FI451"/>
    <mergeCell ref="CG452:CH452"/>
    <mergeCell ref="CM452:CN452"/>
    <mergeCell ref="CW452:CX452"/>
    <mergeCell ref="DC452:DD452"/>
    <mergeCell ref="DM452:DN452"/>
    <mergeCell ref="DT452:DU452"/>
    <mergeCell ref="CG453:CH453"/>
    <mergeCell ref="CM453:CN453"/>
    <mergeCell ref="CW453:CX453"/>
    <mergeCell ref="DC453:DD453"/>
    <mergeCell ref="DM453:DN453"/>
    <mergeCell ref="DT453:DU453"/>
    <mergeCell ref="FH453:FI453"/>
    <mergeCell ref="CM454:CN454"/>
    <mergeCell ref="DC454:DD454"/>
    <mergeCell ref="DT454:DU454"/>
    <mergeCell ref="FH454:FI454"/>
    <mergeCell ref="CG455:CH455"/>
    <mergeCell ref="CM455:CN455"/>
    <mergeCell ref="FH455:FI455"/>
    <mergeCell ref="CG456:CH456"/>
    <mergeCell ref="CM456:CN456"/>
    <mergeCell ref="CW456:CX456"/>
    <mergeCell ref="DC456:DD456"/>
    <mergeCell ref="DM456:DN456"/>
    <mergeCell ref="DT456:DU456"/>
    <mergeCell ref="EJ456:EK456"/>
    <mergeCell ref="FH456:FI456"/>
    <mergeCell ref="CG457:CH457"/>
    <mergeCell ref="CM457:CN457"/>
    <mergeCell ref="CW457:CX457"/>
    <mergeCell ref="DC457:DD457"/>
    <mergeCell ref="DM457:DN457"/>
    <mergeCell ref="DT457:DU457"/>
    <mergeCell ref="FH457:FI457"/>
    <mergeCell ref="CM458:CN458"/>
    <mergeCell ref="CW458:CX458"/>
    <mergeCell ref="DC458:DD458"/>
    <mergeCell ref="DM458:DN458"/>
    <mergeCell ref="DT458:DU458"/>
    <mergeCell ref="CG459:CH459"/>
    <mergeCell ref="CM459:CN459"/>
    <mergeCell ref="CW459:CX459"/>
    <mergeCell ref="DC459:DD459"/>
    <mergeCell ref="DM459:DN459"/>
    <mergeCell ref="DT459:DU459"/>
    <mergeCell ref="EJ459:EK459"/>
    <mergeCell ref="FH459:FI459"/>
    <mergeCell ref="CG460:CH460"/>
    <mergeCell ref="CW460:CX460"/>
    <mergeCell ref="DC460:DD460"/>
    <mergeCell ref="DM460:DN460"/>
    <mergeCell ref="DT460:DU460"/>
    <mergeCell ref="CG461:CH461"/>
    <mergeCell ref="CM461:CN461"/>
    <mergeCell ref="CW461:CX461"/>
    <mergeCell ref="DC461:DD461"/>
    <mergeCell ref="DM461:DN461"/>
    <mergeCell ref="DT461:DU461"/>
    <mergeCell ref="FH461:FI461"/>
    <mergeCell ref="CG462:CH462"/>
    <mergeCell ref="CM462:CN462"/>
    <mergeCell ref="CW462:CX462"/>
    <mergeCell ref="DC462:DD462"/>
    <mergeCell ref="DM462:DN462"/>
    <mergeCell ref="DT462:DU462"/>
    <mergeCell ref="FH462:FI462"/>
    <mergeCell ref="CG463:CH463"/>
    <mergeCell ref="CM463:CN463"/>
    <mergeCell ref="CW463:CX463"/>
    <mergeCell ref="DC463:DD463"/>
    <mergeCell ref="DM463:DN463"/>
    <mergeCell ref="DT463:DU463"/>
    <mergeCell ref="FH463:FI463"/>
    <mergeCell ref="CG464:CH464"/>
    <mergeCell ref="CM464:CN464"/>
    <mergeCell ref="CW464:CX464"/>
    <mergeCell ref="DM464:DN464"/>
    <mergeCell ref="FH464:FI464"/>
    <mergeCell ref="CW465:CX465"/>
    <mergeCell ref="DC465:DD465"/>
    <mergeCell ref="DM465:DN465"/>
    <mergeCell ref="DT465:DU465"/>
    <mergeCell ref="CG466:CH466"/>
    <mergeCell ref="CM466:CN466"/>
    <mergeCell ref="CW466:CX466"/>
    <mergeCell ref="DC466:DD466"/>
    <mergeCell ref="DM466:DN466"/>
    <mergeCell ref="DT466:DU466"/>
    <mergeCell ref="FH466:FI466"/>
    <mergeCell ref="FH472:FI472"/>
    <mergeCell ref="CM473:CN473"/>
    <mergeCell ref="DC473:DD473"/>
    <mergeCell ref="DT473:DU473"/>
    <mergeCell ref="EJ473:EK473"/>
    <mergeCell ref="CM474:CN474"/>
    <mergeCell ref="DC474:DD474"/>
    <mergeCell ref="DT474:DU474"/>
    <mergeCell ref="CM475:CN475"/>
    <mergeCell ref="DC475:DD475"/>
    <mergeCell ref="DT475:DU475"/>
    <mergeCell ref="CG467:CH467"/>
    <mergeCell ref="CM467:CN467"/>
    <mergeCell ref="DC467:DD467"/>
    <mergeCell ref="DT467:DU467"/>
    <mergeCell ref="FH467:FI467"/>
    <mergeCell ref="CM468:CN468"/>
    <mergeCell ref="DC468:DD468"/>
    <mergeCell ref="DT468:DU468"/>
    <mergeCell ref="FH468:FI468"/>
    <mergeCell ref="CM469:CN469"/>
    <mergeCell ref="DC469:DD469"/>
    <mergeCell ref="DT469:DU469"/>
    <mergeCell ref="FH469:FI469"/>
    <mergeCell ref="CM470:CN470"/>
    <mergeCell ref="DC470:DD470"/>
    <mergeCell ref="DT470:DU470"/>
    <mergeCell ref="FH470:FI470"/>
    <mergeCell ref="DT477:DU477"/>
    <mergeCell ref="CM478:CN478"/>
    <mergeCell ref="DC478:DD478"/>
    <mergeCell ref="DT478:DU478"/>
    <mergeCell ref="CM479:CN479"/>
    <mergeCell ref="DC479:DD479"/>
    <mergeCell ref="DT479:DU479"/>
    <mergeCell ref="DC480:DD480"/>
    <mergeCell ref="DT480:DU480"/>
    <mergeCell ref="EJ480:EK480"/>
    <mergeCell ref="CM481:CN481"/>
    <mergeCell ref="DC481:DD481"/>
    <mergeCell ref="DT481:DU481"/>
    <mergeCell ref="EE481:EF481"/>
    <mergeCell ref="EJ481:EK481"/>
    <mergeCell ref="CM471:CN471"/>
    <mergeCell ref="DC471:DD471"/>
    <mergeCell ref="DT471:DU471"/>
    <mergeCell ref="DC472:DD472"/>
    <mergeCell ref="DT472:DU472"/>
    <mergeCell ref="EF368:EM368"/>
    <mergeCell ref="EF296:EM296"/>
    <mergeCell ref="D503:E503"/>
    <mergeCell ref="AE503:AF503"/>
    <mergeCell ref="CM482:CN482"/>
    <mergeCell ref="DC482:DD482"/>
    <mergeCell ref="DT482:DU482"/>
    <mergeCell ref="DC483:DD483"/>
    <mergeCell ref="DT483:DU483"/>
    <mergeCell ref="EJ483:EK483"/>
    <mergeCell ref="CG484:CH484"/>
    <mergeCell ref="CM484:CN484"/>
    <mergeCell ref="DC484:DD484"/>
    <mergeCell ref="DT484:DU484"/>
    <mergeCell ref="EJ484:EK484"/>
    <mergeCell ref="DC485:DD485"/>
    <mergeCell ref="DT485:DU485"/>
    <mergeCell ref="EJ485:EK485"/>
    <mergeCell ref="CM486:CN486"/>
    <mergeCell ref="CW486:CX486"/>
    <mergeCell ref="DC486:DD486"/>
    <mergeCell ref="DM486:DN486"/>
    <mergeCell ref="DT486:DU486"/>
    <mergeCell ref="EE486:EF486"/>
    <mergeCell ref="EJ486:EK486"/>
    <mergeCell ref="BF503:BG503"/>
    <mergeCell ref="CM476:CN476"/>
    <mergeCell ref="DC476:DD476"/>
    <mergeCell ref="DT476:DU476"/>
    <mergeCell ref="EJ476:EK476"/>
    <mergeCell ref="CM477:CN477"/>
    <mergeCell ref="DC477:DD477"/>
    <mergeCell ref="ES13:ET13"/>
    <mergeCell ref="EX13:EY13"/>
    <mergeCell ref="EX24:EY24"/>
    <mergeCell ref="EX27:EY27"/>
    <mergeCell ref="EX41:EY41"/>
    <mergeCell ref="EX44:EY44"/>
    <mergeCell ref="EX48:EY48"/>
    <mergeCell ref="ES49:ET49"/>
    <mergeCell ref="EX49:EY49"/>
    <mergeCell ref="EX51:EY51"/>
    <mergeCell ref="EX52:EY52"/>
    <mergeCell ref="EX53:EY53"/>
    <mergeCell ref="ES54:ET54"/>
    <mergeCell ref="EX54:EY54"/>
    <mergeCell ref="ET78:EZ78"/>
    <mergeCell ref="EF80:EM80"/>
    <mergeCell ref="ET80:FA80"/>
    <mergeCell ref="EX82:EY82"/>
    <mergeCell ref="ES85:ET85"/>
    <mergeCell ref="EX85:EY85"/>
    <mergeCell ref="EX96:EY96"/>
    <mergeCell ref="EX99:EY99"/>
    <mergeCell ref="EX113:EY113"/>
    <mergeCell ref="EX116:EY116"/>
    <mergeCell ref="EX120:EY120"/>
    <mergeCell ref="ES121:ET121"/>
    <mergeCell ref="EX121:EY121"/>
    <mergeCell ref="EX123:EY123"/>
    <mergeCell ref="EX124:EY124"/>
    <mergeCell ref="EX125:EY125"/>
    <mergeCell ref="ES126:ET126"/>
    <mergeCell ref="EX126:EY126"/>
    <mergeCell ref="ET147:EZ147"/>
    <mergeCell ref="ET148:EZ148"/>
    <mergeCell ref="EX192:EY192"/>
    <mergeCell ref="ES193:ET193"/>
    <mergeCell ref="EX193:EY193"/>
    <mergeCell ref="EX195:EY195"/>
    <mergeCell ref="EX196:EY196"/>
    <mergeCell ref="EX197:EY197"/>
    <mergeCell ref="ES198:ET198"/>
    <mergeCell ref="EX198:EY198"/>
    <mergeCell ref="ET219:EZ219"/>
    <mergeCell ref="ET220:EZ220"/>
    <mergeCell ref="ET221:EZ221"/>
    <mergeCell ref="ET222:EZ222"/>
    <mergeCell ref="EF224:EM224"/>
    <mergeCell ref="ET224:FA224"/>
    <mergeCell ref="ES226:ET226"/>
    <mergeCell ref="EX226:EY226"/>
    <mergeCell ref="ES229:ET229"/>
    <mergeCell ref="EX229:EY229"/>
    <mergeCell ref="ET368:FA368"/>
    <mergeCell ref="ES370:ET370"/>
    <mergeCell ref="EX370:EY370"/>
    <mergeCell ref="ES373:ET373"/>
    <mergeCell ref="EX373:EY373"/>
    <mergeCell ref="EX384:EY384"/>
    <mergeCell ref="EX387:EY387"/>
    <mergeCell ref="EX401:EY401"/>
    <mergeCell ref="EX404:EY404"/>
    <mergeCell ref="EX408:EY408"/>
    <mergeCell ref="ES409:ET409"/>
    <mergeCell ref="EX409:EY409"/>
    <mergeCell ref="EX411:EY411"/>
    <mergeCell ref="EX412:EY412"/>
    <mergeCell ref="EX413:EY413"/>
    <mergeCell ref="ES414:ET414"/>
    <mergeCell ref="EX414:EY414"/>
    <mergeCell ref="ES486:ET486"/>
    <mergeCell ref="EX486:EY486"/>
    <mergeCell ref="ET438:EZ438"/>
    <mergeCell ref="EF440:EM440"/>
    <mergeCell ref="ET440:FA440"/>
    <mergeCell ref="ES442:ET442"/>
    <mergeCell ref="EX442:EY442"/>
    <mergeCell ref="ES445:ET445"/>
    <mergeCell ref="EX445:EY445"/>
    <mergeCell ref="EX456:EY456"/>
    <mergeCell ref="EX459:EY459"/>
    <mergeCell ref="EX473:EY473"/>
    <mergeCell ref="EX476:EY476"/>
    <mergeCell ref="EX480:EY480"/>
    <mergeCell ref="ES481:ET481"/>
    <mergeCell ref="EX481:EY481"/>
    <mergeCell ref="EX483:EY483"/>
    <mergeCell ref="EX484:EY484"/>
    <mergeCell ref="EX485:EY485"/>
  </mergeCells>
  <conditionalFormatting sqref="DN39:DO45 CX39:DA45">
    <cfRule type="expression" dxfId="35" priority="39">
      <formula>#REF!&lt;&gt;#REF!</formula>
    </cfRule>
    <cfRule type="expression" dxfId="34" priority="40">
      <formula>#REF!&lt;&gt;#REF!</formula>
    </cfRule>
  </conditionalFormatting>
  <conditionalFormatting sqref="DQ39:DQ45">
    <cfRule type="expression" dxfId="33" priority="25">
      <formula>#REF!&lt;&gt;#REF!</formula>
    </cfRule>
    <cfRule type="expression" dxfId="32" priority="26">
      <formula>#REF!&lt;&gt;#REF!</formula>
    </cfRule>
  </conditionalFormatting>
  <conditionalFormatting sqref="DN111:DO117 CX111:DA117">
    <cfRule type="expression" dxfId="31" priority="23">
      <formula>#REF!&lt;&gt;#REF!</formula>
    </cfRule>
    <cfRule type="expression" dxfId="30" priority="24">
      <formula>#REF!&lt;&gt;#REF!</formula>
    </cfRule>
  </conditionalFormatting>
  <conditionalFormatting sqref="DQ111:DQ117">
    <cfRule type="expression" dxfId="29" priority="21">
      <formula>#REF!&lt;&gt;#REF!</formula>
    </cfRule>
    <cfRule type="expression" dxfId="28" priority="22">
      <formula>#REF!&lt;&gt;#REF!</formula>
    </cfRule>
  </conditionalFormatting>
  <conditionalFormatting sqref="DN183:DO189 CX183:DA189">
    <cfRule type="expression" dxfId="27" priority="19">
      <formula>#REF!&lt;&gt;#REF!</formula>
    </cfRule>
    <cfRule type="expression" dxfId="26" priority="20">
      <formula>#REF!&lt;&gt;#REF!</formula>
    </cfRule>
  </conditionalFormatting>
  <conditionalFormatting sqref="DQ183:DQ189">
    <cfRule type="expression" dxfId="25" priority="17">
      <formula>#REF!&lt;&gt;#REF!</formula>
    </cfRule>
    <cfRule type="expression" dxfId="24" priority="18">
      <formula>#REF!&lt;&gt;#REF!</formula>
    </cfRule>
  </conditionalFormatting>
  <conditionalFormatting sqref="DN255:DO261 CX255:DA261">
    <cfRule type="expression" dxfId="23" priority="15">
      <formula>#REF!&lt;&gt;#REF!</formula>
    </cfRule>
    <cfRule type="expression" dxfId="22" priority="16">
      <formula>#REF!&lt;&gt;#REF!</formula>
    </cfRule>
  </conditionalFormatting>
  <conditionalFormatting sqref="DQ255:DQ261">
    <cfRule type="expression" dxfId="21" priority="13">
      <formula>#REF!&lt;&gt;#REF!</formula>
    </cfRule>
    <cfRule type="expression" dxfId="20" priority="14">
      <formula>#REF!&lt;&gt;#REF!</formula>
    </cfRule>
  </conditionalFormatting>
  <conditionalFormatting sqref="DN327:DO333 CX327:DA333">
    <cfRule type="expression" dxfId="19" priority="11">
      <formula>#REF!&lt;&gt;#REF!</formula>
    </cfRule>
    <cfRule type="expression" dxfId="18" priority="12">
      <formula>#REF!&lt;&gt;#REF!</formula>
    </cfRule>
  </conditionalFormatting>
  <conditionalFormatting sqref="DQ327:DQ333">
    <cfRule type="expression" dxfId="17" priority="9">
      <formula>#REF!&lt;&gt;#REF!</formula>
    </cfRule>
    <cfRule type="expression" dxfId="16" priority="10">
      <formula>#REF!&lt;&gt;#REF!</formula>
    </cfRule>
  </conditionalFormatting>
  <conditionalFormatting sqref="DN399:DO405 CX399:DA405">
    <cfRule type="expression" dxfId="15" priority="7">
      <formula>#REF!&lt;&gt;#REF!</formula>
    </cfRule>
    <cfRule type="expression" dxfId="14" priority="8">
      <formula>#REF!&lt;&gt;#REF!</formula>
    </cfRule>
  </conditionalFormatting>
  <conditionalFormatting sqref="DQ399:DQ405">
    <cfRule type="expression" dxfId="13" priority="5">
      <formula>#REF!&lt;&gt;#REF!</formula>
    </cfRule>
    <cfRule type="expression" dxfId="12" priority="6">
      <formula>#REF!&lt;&gt;#REF!</formula>
    </cfRule>
  </conditionalFormatting>
  <conditionalFormatting sqref="DN471:DO477 CX471:DA477">
    <cfRule type="expression" dxfId="11" priority="3">
      <formula>#REF!&lt;&gt;#REF!</formula>
    </cfRule>
    <cfRule type="expression" dxfId="10" priority="4">
      <formula>#REF!&lt;&gt;#REF!</formula>
    </cfRule>
  </conditionalFormatting>
  <conditionalFormatting sqref="DQ471:DQ477">
    <cfRule type="expression" dxfId="9" priority="1">
      <formula>#REF!&lt;&gt;#REF!</formula>
    </cfRule>
    <cfRule type="expression" dxfId="8" priority="2">
      <formula>#REF!&lt;&gt;#REF!</formula>
    </cfRule>
  </conditionalFormatting>
  <pageMargins left="0.70866141732283472" right="0.70866141732283472" top="0.74803149606299213" bottom="0.74803149606299213" header="0.31496062992125984" footer="0.31496062992125984"/>
  <pageSetup scale="10" orientation="landscape" horizontalDpi="1200" verticalDpi="1200" r:id="rId1"/>
  <ignoredErrors>
    <ignoredError sqref="D71:F81 L16:L21 N16:O21 Q16:R32 T16:U67 E16:E67 H71:I81 K71:L81 N71:O81 Q71:R81 T71:U81 X71:X81 W16:W67 X15:X67 Z71:AD81 AA16:AC67 AB68:AC70 W71:W81 F27:H34 BH44:BJ69 AG33:AI34 AX71:AX72 AX73:AX81 BB16:BB70 DZ59:EB72 DS55:DW72 DG59:DP72 DA59:DE72 CQ55:CY72 CL55:CO72 CD55:CJ72 FK14:FL14 BZ14:CB69 BB72 BA73:BB81 BA71:BB71 DV48:DY50 DV41:DY46 DV35:DY39 DV24:DY30 DV12:DY13 DO24:DR33 DO12:DR20 DS12:DU12 DS37:DU37 DS38:DU39 DZ58:EB58 DS51:DW54 DS73:DW81 DO34:DP50 DH58:DP58 DH51:DP54 DG55:DP57 DG73:DP81 DZ50:EB50 DZ73:EB81 DZ55:EB57 DZ51:EB54 DZ16:EB47 DZ48:EB49 DS13:DU15 DS16:DU16 DS19:DU19 DS24:DU24 DS25:DU25 DS26:DU27 DS20:DU23 DS30:DU30 DS31:DU32 DS35:DU35 DS36:DU36 DS42:DU42 DS43:DU47 DS50:DU50 DS33:DU34 DS28:DU28 DS29:DU29 DS17:DU18 DS40:DU41 DS48:DU49 DA58:DD58 DE15:DG53 CY14:DD14 CY16:DA54 CY15:DD15 DB51:DD54 DB48:DD49 DB40:DD41 DB17:DD18 DB29:DD29 DB28:DD28 DB33:DD34 DB50:DD50 DB43:DD47 DB42:DD42 DB36:DD39 DB35:DD35 DB31:DD32 DB30:DD30 DB20:DD23 DB26:DD27 DB25:DD25 DB24:DD24 DB19:DD19 DB16:DD16 DA73:DE81 DA55:DE57 CQ73:CY81 CR16:CX16 CR19:CX19 CR24:CX24 CR25:CX25 CR26:CX27 CR20:CX23 CR30:CX30 CR31:CX32 CR35:CX50 CR33:CX34 CR28:CX28 CR29:CX29 CR17:CX18 CR51:CX54 CO14:CQ50 CI14:CK50 CL50:CN50 CL43:CN47 CL42:CN42 CL48:CN49 CL36:CN39 CL35:CN35 CL40:CN41 CL30:CN30 CL31:CN32 CL19:CN19 CL20:CN23 CL16:CN16 CL26:CN27 CL17:CN18 CL29:CN29 CL28:CN28 CL33:CN34 CL25:CN25 CL24:CN24 CL14:CN15 CL73:CO81 CD73:CJ81 CI53:CJ54 CL51:CN54 CD51:CH54 DH35:DN50 DH17:DN18 DH29:DN29 DH28:DN28 DH33:DN34 CD36:CH50 CD35:CH35 DH31:DN32 DH30:DN30 DH20:DN23 DH26:DN27 DH25:DN25 DH24:DN24 DH19:DN19 DH16:DN16 CD29:CH32 CD28:CH28 CD33:CH34 CD25:CH25 CD24:CH24 CD26:CH27 AY73:AY81 AY14:BA16 AF16:AF63 AX16:AX63 AY71 AU16:AV63 AU71:AV81 AR16:AS63 AR71:AS81 AO19:AP22 AO71:AP81 AM19:AM22 AL71:AM81 AI71:AJ81 AE71:AG81 CD16:CH23 AE8:EB11 AE70:BA70 AE16:AE23 AE82:EB85 AH71:AH81 AK71:AK81 AN71:AN81 AE24:AE63 AN24:AN25 AN19:AN22 AQ71:AQ81 AQ24:AQ63 AQ16:AQ23 AT71:AT81 AT24:AT63 AT16:AT23 AW72 AW24:AW63 AW16:AW23 AW71 AZ71 BC25:BY25 BC16:BY23 AG19:AL19 AG24:AL25 AE14:AI14 BB14:BY15 AW73:AW81 AZ73:AZ81 BC29:BY32 BC26:BY27 BC24:BY24 BC59:BG63 BC33:BY34 BC28:BY28 DO22:DR23 BC35:BY35 BC36:BY43 DQ35:DR35 DQ37:DR37 BC51:BG54 CI51:CK52 CO51:CQ54 CK53:CK54 CK73:CK81 CP73:CP81 CR14:CX14 CZ73:CZ81 BC55:BG57 DF55:DF57 DF73:DF81 DQ51:DR54 CR15:CX15 DH15:DN15 DH14:DN14 BC58:BG58 DE58:DG58 DO21:DR21 DQ42:DR42 DQ39:DR39 DQ40:DR41 DQ50:DR50 DQ48:DR49 DV40:DY40 DV33:DY34 DQ43:DR47 DV47:DY47 DQ36:DR36 DV31:DY32 DV22:DY23 AE13:DN13 DZ13:EB13 DZ15:EB15 DZ14:EB14 DQ73:DR81 DQ55:DR57 DQ58:DR58 DQ34:DR34 DX73:DY81 DX51:DY54 DQ38:DR38 AE12:DN12 DZ12:EB12 BC71:CC71 BC73:CC81 BC72:CC72 AE64:BA69 CC64:CC69 CC25 CC16:CC23 CC14:CH15 CC29:CC32 CC26:CC27 CC24 CC59:CC63 CC33:CC34 CC28 CC35 CC36:CC50 CC51:CC54 CC55:CC57 CC58 FM14:FR14 CK70 CK71 CK72 CK64:CK69 CK59:CK63 CK55:CK57 CK58 CP70 CP71 CP72 CP64:CP69 CP59:CP63 CP55:CP57 CP58 CZ70 CZ71 CZ72 CZ64:CZ69 CZ59:CZ63 CZ55:CZ57 CZ58 DF70 DF71 DF72 DF64:DF69 DF59:DF63 DQ70:DR70 DQ71:DR71 DQ72:DR72 DQ64:DR69 DQ59:DR63 DX55:DY57 DX58:DY58 DX70:DY70 DX71:DY71 DX72:DY72 DX64:DY69 DX59:DY63 BC70:CC70 BC64:BG69 AY72:BA72 BK59:BY63 BC44:BG50 BK44:BY50 BK51:BY54 BK55:BY57 BK58:BY58 BK64:BY69 FD8:FR11 FD13:FR13 FD15:FR15 FD14:FJ14 FD12:FR12 AE86:CB98 CC86:EB98 AY431:BY431 AE431:AX431 CC373:EB430 BZ431:EB431 AY359:BY359 AE359:AX359 CC301:EB358 BZ359:EB359 AY287:BY287 AE287:AX287 CC229:EB286 BZ287:EB287 AY215:BY215 AE215:AX215 CC157:EB214 BZ215:EB215 CC99:EB142 AY143:BY143 AY156:BY156 BC144:BY147 AY228:BY228 BC216:BY219 AY300:BY300 BC288:BY291 AY372:BY372 BC360:BY363 AY444:BY445 BC432:BY435 AY502:BY503 BC437:BY441 BH436:BY436 BC365:BY369 BC293:BY297 BC221:BY225 BC149:BY153 AX432:AX441 AX360:AX369 AX288:AX297 AX216:AX225 AX144:AX153 AE143:AX143 AE156:AX156 AE228:AX228 AE300:AX300 AE372:AX372 AE444:AX445 AE504:AX504 AE502:AX503 AE448:AX501 CC148 BC148:BF148 BZ149:CC153 CC220 BC220:BF220 BZ221:CC225 CC292 BC292:BF292 BZ293:CC297 CC364 BC364:BF364 BZ365:CC369 BZ436:CC436 BC436:BF436 BZ437:CC441 CC504:EB504 BZ442:EB443 BZ370:EB371 BZ298:EB299 BZ226:EB227 BZ154:EB155 AY442:BG443 AE442:AF443 AY370:BG371 AE370:AF371 AY298:BG299 AE298:AF299 AY226:BG227 AE226:AF227 AY154:BG155 AE154:AF155 BZ448:EB495 BZ447:EB447 BZ446:EB446 BZ496:EB503 AY446:BG501 AE446:AF447 BC504:BY504 AY504 BZ432:CC435 DX432:DY441 DQ432:DR441 DF432:DF441 CZ432:CZ441 CP432:CP441 CK432:CK441 AZ432:AZ441 AW432:AW441 AT432:AT441 AQ432:AQ441 AN432:AN441 AK432:AK441 AH432:AH441 BZ444:EB445 BZ360:CC363 DX360:DY369 DQ360:DR369 DF360:DF369 CZ360:CZ369 CP360:CP369 CK360:CK369 AZ360:AZ369 AW360:AW369 AT360:AT369 AQ360:AQ369 AN360:AN369 AK360:AK369 AH360:AH369 BZ372:EB372 BZ288:CC291 DX288:DY297 DQ288:DR297 DF288:DF297 CZ288:CZ297 CP288:CP297 CK288:CK297 AZ288:AZ297 AW288:AW297 AT288:AT297 AQ288:AQ297 AN288:AN297 AK288:AK297 AH288:AH297 BZ300:EB300 BZ216:CC219 DX216:DY225 DQ216:DR225 DF216:DF225 CZ216:CZ225 CP216:CP225 CK216:CK225 AZ216:AZ225 AW216:AW225 AT216:AT225 AQ216:AQ225 AN216:AN225 AK216:AK225 AH216:AH225 BZ228:EB228 BZ144:CC147 DX144:DY153 DQ144:DR153 DF144:DF153 CZ144:CZ153 CP144:CP153 CK144:CK153 AZ144:AZ153 AW144:AW153 AT144:AT153 AQ144:AQ153 AN144:AN153 AK144:AK153 AH144:AH153 BZ156:EB156 BZ143:EB143 AE144:AG153 AI144:AJ153 AL144:AM153 AO144:AP153 AR144:AS153 AU144:AV153 AY144:AY153 CD144:CJ153 CL144:CO153 CQ144:CY153 DA144:DE153 DZ144:EB153 DG144:DP153 DS144:DW153 BA144:BB153 AE216:AG225 AI216:AJ225 AL216:AM225 AO216:AP225 AR216:AS225 AU216:AV225 AY216:AY225 CD216:CJ225 CL216:CO225 CQ216:CY225 DA216:DE225 DZ216:EB225 DG216:DP225 DS216:DW225 BA216:BB225 AE288:AG297 AI288:AJ297 AL288:AM297 AO288:AP297 AR288:AS297 AU288:AV297 AY288:AY297 CD288:CJ297 CL288:CO297 CQ288:CY297 DA288:DE297 DZ288:EB297 DG288:DP297 DS288:DW297 BA288:BB297 AE360:AG369 AI360:AJ369 AL360:AM369 AO360:AP369 AR360:AS369 AU360:AV369 AY360:AY369 CD360:CJ369 CL360:CO369 CQ360:CY369 DA360:DE369 DZ360:EB369 DG360:DP369 DS360:DW369 BA360:BB369 AE432:AG441 AI432:AJ441 AL432:AM441 AO432:AP441 AR432:AS441 AU432:AV441 AY432:AY441 CD432:CJ441 CL432:CO441 CQ432:CY441 DA432:DE441 DZ432:EB441 DG432:DP441 DS432:DW441 BA432:BB441 AE99:CB142 BG436 BG364:CB364 BG292:CB292 BG220:CB220 BG148:CB148 AE157:CB214 AE229:CB286 AE301:CB358 AE373:CB430 AZ504:BB504 BZ504:CB504 AG446:AX447 BH500:BY501 BH448:BY495 BH447:BY447 BH496:BY499 BH446:BY446 AG154:AX155 BH154:BY155 AG226:AX227 BH226:BY227 AG298:AX299 BH298:BY299 AG370:AX371 BH370:BY371 AG442:AX443 BH442:BY443 F446:W447 D373:AD430 D301:AD358 D229:AD286 D157:AD214 D99:AD142 Z432:AD441 X432:X441 T432:U441 Q432:R441 N432:O441 K432:L441 H432:I441 D432:F441 Z360:AD369 X360:X369 T360:U369 Q360:R369 N360:O369 K360:L369 H360:I369 D360:F369 Z288:AD297 X288:X297 T288:U297 Q288:R297 N288:O297 K288:L297 H288:I297 D288:F297 Z216:AD225 X216:X225 T216:U225 Q216:R225 N216:O225 K216:L225 H216:I225 D216:F225 Z144:AD153 X144:X153 T144:U153 Q144:R153 N144:O153 K144:L153 H144:I153 D144:F153 G144:G153 J144:J153 M144:M153 P144:P153 S144:S153 V144:V153 Y144:Y153 G216:G225 J216:J225 M216:M225 P216:P225 S216:S225 V216:V225 Y216:Y225 G288:G297 J288:J297 M288:M297 P288:P297 S288:S297 V288:V297 Y288:Y297 G360:G369 J360:J369 M360:M369 P360:P369 S360:S369 V360:V369 Y360:Y369 G432:G441 J432:J441 M432:M441 P432:P441 S432:S441 V432:V441 Y432:Y441 D446:E499 X446:AD447 F448:W499 X154:AD155 X226:AD227 X298:AD299 X370:AD371 X442:AD443 D442:W443 D370:W371 D298:W299 D226:W227 D154:W155 D500:W501 D502:W503 D444:W445 D372:W372 D300:W300 D228:W228 D156:W156 D143:W143 W144:W153 W216:W225 W288:W297 W360:W369 W432:W441 D504:W504 X448:AD501 X502:AD503 X504:AD504 X444:AD445 X372:AD372 X300:AD300 X228:AD228 X156:AD156 X143:AD143 D215:W215 X215:AD215 D287:W287 X287:AD287 D359:W359 X359:AD359 D431:W431 X431:AD431 D86:AD98 EC157:ED214 EC229:ED286 EC301:ED358 EC373:ED430 EC99:ED142 EC442:ED443 EC370:ED371 EC298:ED299 EC226:ED227 EC154:ED155 EC446:ED446 EC496:ED499 EC447:ED447 EC448:ED495 EC500:ED501 EC504:ED504 EC436:ED436 EC432:ED435 EC437:ED441 EC364:ED364 EC360:ED363 EC365:ED369 EC292:ED292 EC288:ED291 EC293:ED297 EC220:ED220 EC216:ED219 EC221:ED225 EC148:ED148 EC144:ED147 EC149:ED153 EC143:ED143 EC156:ED156 EC228:ED228 EC300:ED300 EC372:ED372 EC444:ED445 EC502:ED503 EC215:ED215 EC287:ED287 EC359:ED359 EC431:ED431 EC86:ED98 EE86:FC98 EE431:FC431 EE359:FC359 EE287:FC287 EE215:FC215 EE502:FC503 EE444:FC445 EE372:FC372 EE300:FC300 EE228:FC228 EE156:FC156 EE143:FC143 EE149:FC153 EE144:FC147 EE148:FC148 EE221:FC225 EE216:FC219 EE220:FC220 EE293:FC297 EE288:FC291 EE292:FC292 EE365:FC369 EE360:FC363 EE364:FC364 EE437:FC441 EE432:FC435 EE436:FC436 EE504:FC504 EE500:FC501 EE448:FC495 EE447:FC447 EE496:FC499 EE446:FC446 EE154:FC155 EE226:FC227 EE298:FC299 EE370:FC371 EE442:FC443 EE99:FC142 EE373:FC430 EE301:FC358 EE229:FC286 EE157:FC214 FE432:FR441 FE360:FR369 FE288:FR297 FE216:FR225 FE144:FR153 FD144:FD153 FD216:FD225 FD288:FD297 FD360:FD369 FD432:FD441 FD143:FR143 FD156:FR156 FD228:FR228 FD300:FR300 FD372:FR372 FD444:FR445 FD496:FR503 FD446:FR446 FD447:FR447 FD448:FR495 FD154:FR155 FD226:FR227 FD298:FR299 FD370:FR371 FD442:FR443 FD504:FR504 FD99:FR142 FD215:FR215 FD157:FR214 FD287:FR287 FD229:FR286 FD359:FR359 FD301:FR358 FD431:FR431 FD373:FR430 FD86:FR98 FD82:FR85 FD59:FD63 FD64:FD69 FD72 FD71 FD70 FD58 FD50 FD55:FD57 FD51:FD54 FN43:FN44 FD48 FD49 FD36 FD39 FD37:FD38 FD30 FD31:FD32 FD33 FD21 FD22 FD23 FD16 FD18 FD17 FD35 FD34 FD29 FD42 FD43:FD44 FD40:FD41 FD19 FD20 FD24 FD25 FD26 FD73:FD81 FD27 FD28 FD45:FD47 FL39 FE73:FR81 FE16:FR16 FE19:FI19 FE24:FI24 FE25:FI25 FE26:FI27 FE20:FI21 FE30:FI30 FE31:FI32 FE35:FI35 FE39:FK39 FE33:FI34 FE28:FI28 FE29:FI29 FE18:FI18 FE40:FR41 FE42:FR42 FE17:FI17 FJ17:FR38 FE23:FI23 FE22:FI22 FE36:FI38 FM39:FR39 FE43:FM44 FO43:FR44 FE45:FR72 EE16:FC16 EE48:FC48 EE43:FC44 EE40:FC41 EE39:FC39 EE36:FC36 EE24:FC24 EE22:FC22 EE23:FC23 EE19:FC19 EE17:FC17 EE42:FC42 EE18:FC18 EE30:FC30 EE29:FC29 EE28:FC28 EE35:FC35 EE33:FC33 EE31:FC32 EE21:FC21 EE26:FC26 EE25:FC25 EE73:FC81 EE45:FC47 EE27:FC27 EE20:FC20 EE34:FC34 EE37:FC38 EE50:FC50 EE49:FC49 EE60:FC63 EE51:FC54 EE55:FC57 EE58:EL58 EE72:FC72 EE70:FC70 EE71:FC71 EE64:FC69 EE82:FC85 F38:H38 F40:H41 F43:H47 F53:H57 F60:H64 O34 Q34:R67 F49:H50 F48 F52 F66:H67 F65 F58:G58 AG21:AL22 AJ20:AL20 AG31:AL32 AJ26:AL26 AJ30:AL30 AG36:AI49 AG54:AI55 AG58:AI63 AJ36:AL49 AJ58:AL63 AE15:AI15 AP15:AX15 AP14:AX14 AG23:AI23 AJ52:AL54 AM53:AM54 L23 N23:O23 O22 L27:L32 N27:O32 O25 O26 L39:L41 N39:O41 O35 O36 O37 L43:L47 N43:O47 O42 L60:L64 N60:O64 O59 L49:L57 N49:O57 O48 O38 O58 L66 N66:O66 O65 O24 AP16 AP17 AP18 AO30:AP32 AP26 AM30:AM32 AN30:AN32 AP27 AP28 AP29 AN36:AN49 AO36:AP49 AP35 AM36:AM49 AN53:AN54 AO53:AP54 AP52 AM58:AM63 AN58:AN63 AO58:AP63 AP56 AP57 AO24:AP25 AP23 AM24:AM25 AP34 AP33 AP51 AP50 AP55 DV15:DY21 DW14:DY14 DF14:DG14 AY36:BA63 AY18:BA27 BA17 AY34 BA34 AY31:BA33 AY30 BA30 AY29 BA29 AY28:AZ28 EE59:EL59 EN59:FC59 EN58:FC58 DF54:DG54 AG51:AI51 AH50:AI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193"/>
  <sheetViews>
    <sheetView showGridLines="0" topLeftCell="O1" zoomScale="60" zoomScaleNormal="60" workbookViewId="0">
      <pane ySplit="11" topLeftCell="A12" activePane="bottomLeft" state="frozen"/>
      <selection pane="bottomLeft" activeCell="FI14" sqref="FI14"/>
    </sheetView>
  </sheetViews>
  <sheetFormatPr baseColWidth="10" defaultRowHeight="14.25" x14ac:dyDescent="0.2"/>
  <cols>
    <col min="1" max="2" width="2.5" style="1" customWidth="1"/>
    <col min="3" max="3" width="5.25" style="104" bestFit="1" customWidth="1"/>
    <col min="4" max="4" width="11" style="1" customWidth="1"/>
    <col min="5" max="5" width="18" style="1" customWidth="1"/>
    <col min="6" max="6" width="15.375" style="1" bestFit="1" customWidth="1"/>
    <col min="7" max="7" width="12.25" style="1" customWidth="1"/>
    <col min="8" max="8" width="15.375" style="1" bestFit="1" customWidth="1"/>
    <col min="9" max="10" width="12.25" style="1" customWidth="1"/>
    <col min="11" max="11" width="11.25" style="1" customWidth="1"/>
    <col min="12" max="13" width="12.25" style="1" customWidth="1"/>
    <col min="14" max="14" width="11.25" style="1" customWidth="1"/>
    <col min="15" max="16" width="12.25" style="1" customWidth="1"/>
    <col min="17" max="17" width="11.25" style="1" customWidth="1"/>
    <col min="18" max="18" width="16.375" style="1" bestFit="1" customWidth="1"/>
    <col min="19" max="19" width="12.25" style="1" customWidth="1"/>
    <col min="20" max="21" width="16.375" style="1" bestFit="1" customWidth="1"/>
    <col min="22" max="22" width="12.25" style="1" customWidth="1"/>
    <col min="23" max="24" width="16.375" style="1" bestFit="1" customWidth="1"/>
    <col min="25" max="25" width="12.25" style="1" customWidth="1"/>
    <col min="26" max="26" width="16.375" style="1" bestFit="1" customWidth="1"/>
    <col min="27" max="27" width="12.375" style="1" bestFit="1" customWidth="1"/>
    <col min="28" max="28" width="12.25" style="1" customWidth="1"/>
    <col min="29" max="29" width="11.875" style="1" bestFit="1" customWidth="1"/>
    <col min="30" max="30" width="12.375" style="1" bestFit="1" customWidth="1"/>
    <col min="31" max="31" width="12.25" style="1" customWidth="1"/>
    <col min="32" max="32" width="11.375" style="1" bestFit="1" customWidth="1"/>
    <col min="33" max="33" width="12.375" style="1" bestFit="1" customWidth="1"/>
    <col min="34" max="34" width="12.25" style="1" customWidth="1"/>
    <col min="35" max="35" width="11.875" style="1" bestFit="1" customWidth="1"/>
    <col min="36" max="36" width="2.25" style="1" customWidth="1"/>
    <col min="37" max="37" width="5.125" style="1" customWidth="1"/>
    <col min="38" max="38" width="2.75" customWidth="1"/>
    <col min="39" max="39" width="4.875" style="133" bestFit="1" customWidth="1"/>
    <col min="40" max="40" width="15.5" style="251" customWidth="1"/>
    <col min="41" max="41" width="15.5" customWidth="1"/>
    <col min="63" max="63" width="12.25" style="1" bestFit="1" customWidth="1"/>
    <col min="64" max="64" width="12.25" style="1" customWidth="1"/>
    <col min="65" max="65" width="11.25" style="1" bestFit="1" customWidth="1"/>
    <col min="66" max="66" width="12.25" style="1" bestFit="1" customWidth="1"/>
    <col min="67" max="67" width="12.25" style="1" customWidth="1"/>
    <col min="68" max="68" width="11.25" style="1" bestFit="1" customWidth="1"/>
    <col min="69" max="69" width="11.875" bestFit="1" customWidth="1"/>
    <col min="72" max="72" width="3.25" customWidth="1"/>
    <col min="73" max="73" width="5.125" style="1" customWidth="1"/>
    <col min="74" max="74" width="2.75" customWidth="1"/>
    <col min="75" max="75" width="4.875" style="133" customWidth="1"/>
    <col min="76" max="76" width="15.5" style="251" customWidth="1"/>
    <col min="77" max="77" width="15.5" customWidth="1"/>
    <col min="99" max="100" width="12.25" style="1" customWidth="1"/>
    <col min="101" max="101" width="11.25" style="1" customWidth="1"/>
    <col min="102" max="103" width="12.25" style="1" customWidth="1"/>
    <col min="104" max="104" width="11.25" style="1" customWidth="1"/>
    <col min="105" max="107" width="13" bestFit="1" customWidth="1"/>
    <col min="108" max="110" width="3.75" customWidth="1"/>
    <col min="111" max="111" width="5.5" bestFit="1" customWidth="1"/>
    <col min="114" max="116" width="13" bestFit="1" customWidth="1"/>
    <col min="117" max="117" width="5.5" bestFit="1" customWidth="1"/>
    <col min="123" max="126" width="4.75" customWidth="1"/>
    <col min="127" max="127" width="5.25" bestFit="1" customWidth="1"/>
    <col min="130" max="132" width="13" bestFit="1" customWidth="1"/>
    <col min="133" max="133" width="5.5" bestFit="1" customWidth="1"/>
    <col min="136" max="138" width="13" bestFit="1" customWidth="1"/>
    <col min="139" max="139" width="4.75" customWidth="1"/>
    <col min="140" max="142" width="3.75" customWidth="1"/>
    <col min="143" max="143" width="5.25" style="133" bestFit="1" customWidth="1"/>
    <col min="146" max="146" width="12.125" bestFit="1" customWidth="1"/>
    <col min="148" max="149" width="12.125" bestFit="1" customWidth="1"/>
    <col min="150" max="150" width="5.5" style="133" bestFit="1" customWidth="1"/>
    <col min="153" max="156" width="12.125" bestFit="1" customWidth="1"/>
    <col min="157" max="157" width="4.75" customWidth="1"/>
    <col min="158" max="160" width="3.75" customWidth="1"/>
    <col min="161" max="161" width="5.5" customWidth="1"/>
    <col min="163" max="163" width="11.25" style="275"/>
    <col min="164" max="165" width="13" customWidth="1"/>
    <col min="166" max="166" width="5.75" customWidth="1"/>
    <col min="169" max="170" width="13" customWidth="1"/>
    <col min="171" max="174" width="4.75" customWidth="1"/>
    <col min="175" max="175" width="5.5" customWidth="1"/>
    <col min="177" max="177" width="11.25" style="275"/>
    <col min="178" max="179" width="13" customWidth="1"/>
    <col min="180" max="180" width="5.75" customWidth="1"/>
    <col min="183" max="184" width="13" customWidth="1"/>
    <col min="185" max="185" width="2.75" customWidth="1"/>
    <col min="186" max="188" width="3.75" customWidth="1"/>
    <col min="189" max="189" width="5.5" style="133" bestFit="1" customWidth="1"/>
    <col min="192" max="196" width="13.625" customWidth="1"/>
    <col min="198" max="198" width="3.75" customWidth="1"/>
  </cols>
  <sheetData>
    <row r="1" spans="2:198" ht="15" thickBot="1" x14ac:dyDescent="0.25">
      <c r="AL1" s="1"/>
      <c r="AM1" s="20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Q1" s="1"/>
      <c r="BR1" s="1"/>
      <c r="BS1" s="1"/>
      <c r="BT1" s="1"/>
      <c r="BV1" s="1"/>
      <c r="BW1" s="20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DA1" s="1"/>
      <c r="DB1" s="1"/>
      <c r="DC1" s="1"/>
      <c r="DD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20"/>
      <c r="EN1" s="1"/>
      <c r="EO1" s="1"/>
      <c r="EP1" s="1"/>
      <c r="EQ1" s="1"/>
      <c r="ER1" s="1"/>
      <c r="ES1" s="1"/>
      <c r="ET1" s="20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273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273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20"/>
      <c r="GH1" s="1"/>
      <c r="GI1" s="1"/>
      <c r="GJ1" s="1"/>
      <c r="GK1" s="1"/>
      <c r="GL1" s="1"/>
      <c r="GM1" s="1"/>
      <c r="GN1" s="1"/>
      <c r="GO1" s="1"/>
      <c r="GP1" s="1"/>
    </row>
    <row r="2" spans="2:198" x14ac:dyDescent="0.2">
      <c r="B2" s="21"/>
      <c r="C2" s="105"/>
      <c r="D2" s="12"/>
      <c r="E2" s="360" t="s">
        <v>253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  <c r="AG2" s="360"/>
      <c r="AH2" s="360"/>
      <c r="AI2" s="360"/>
      <c r="AJ2" s="22"/>
      <c r="AL2" s="21"/>
      <c r="AM2" s="119"/>
      <c r="AN2" s="12"/>
      <c r="AO2" s="360" t="s">
        <v>253</v>
      </c>
      <c r="AP2" s="360"/>
      <c r="AQ2" s="360"/>
      <c r="AR2" s="360"/>
      <c r="AS2" s="360"/>
      <c r="AT2" s="360"/>
      <c r="AU2" s="360"/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360"/>
      <c r="BL2" s="360"/>
      <c r="BM2" s="360"/>
      <c r="BN2" s="360"/>
      <c r="BO2" s="360"/>
      <c r="BP2" s="360"/>
      <c r="BQ2" s="360"/>
      <c r="BR2" s="360"/>
      <c r="BS2" s="360"/>
      <c r="BT2" s="22"/>
      <c r="BV2" s="21"/>
      <c r="BW2" s="119"/>
      <c r="BX2" s="12"/>
      <c r="BY2" s="360" t="s">
        <v>253</v>
      </c>
      <c r="BZ2" s="360"/>
      <c r="CA2" s="360"/>
      <c r="CB2" s="360"/>
      <c r="CC2" s="360"/>
      <c r="CD2" s="360"/>
      <c r="CE2" s="360"/>
      <c r="CF2" s="360"/>
      <c r="CG2" s="360"/>
      <c r="CH2" s="360"/>
      <c r="CI2" s="360"/>
      <c r="CJ2" s="360"/>
      <c r="CK2" s="360"/>
      <c r="CL2" s="360"/>
      <c r="CM2" s="360"/>
      <c r="CN2" s="360"/>
      <c r="CO2" s="360"/>
      <c r="CP2" s="360"/>
      <c r="CQ2" s="360"/>
      <c r="CR2" s="360"/>
      <c r="CS2" s="360"/>
      <c r="CT2" s="360"/>
      <c r="CU2" s="360"/>
      <c r="CV2" s="360"/>
      <c r="CW2" s="360"/>
      <c r="CX2" s="360"/>
      <c r="CY2" s="360"/>
      <c r="CZ2" s="360"/>
      <c r="DA2" s="360"/>
      <c r="DB2" s="360"/>
      <c r="DC2" s="360"/>
      <c r="DD2" s="22"/>
      <c r="DF2" s="21"/>
      <c r="DG2" s="119"/>
      <c r="DH2" s="12"/>
      <c r="DI2" s="360" t="s">
        <v>252</v>
      </c>
      <c r="DJ2" s="360"/>
      <c r="DK2" s="360"/>
      <c r="DL2" s="360"/>
      <c r="DM2" s="360"/>
      <c r="DN2" s="360"/>
      <c r="DO2" s="360"/>
      <c r="DP2" s="360"/>
      <c r="DQ2" s="193"/>
      <c r="DR2" s="12"/>
      <c r="DS2" s="12"/>
      <c r="DT2" s="22"/>
      <c r="DU2" s="1"/>
      <c r="DV2" s="23"/>
      <c r="DW2" s="119"/>
      <c r="DX2" s="24"/>
      <c r="DY2" s="315" t="s">
        <v>253</v>
      </c>
      <c r="DZ2" s="315"/>
      <c r="EA2" s="315"/>
      <c r="EB2" s="315"/>
      <c r="EC2" s="315"/>
      <c r="ED2" s="315"/>
      <c r="EE2" s="315"/>
      <c r="EF2" s="315"/>
      <c r="EG2" s="203"/>
      <c r="EH2" s="24"/>
      <c r="EI2" s="24"/>
      <c r="EJ2" s="167"/>
      <c r="EK2" s="1"/>
      <c r="EL2" s="23"/>
      <c r="EM2" s="119"/>
      <c r="EN2" s="24"/>
      <c r="EO2" s="315" t="s">
        <v>253</v>
      </c>
      <c r="EP2" s="315"/>
      <c r="EQ2" s="315"/>
      <c r="ER2" s="315"/>
      <c r="ES2" s="315"/>
      <c r="ET2" s="315"/>
      <c r="EU2" s="315"/>
      <c r="EV2" s="315"/>
      <c r="EW2" s="315"/>
      <c r="EX2" s="24"/>
      <c r="EY2" s="24"/>
      <c r="EZ2" s="24"/>
      <c r="FA2" s="24"/>
      <c r="FB2" s="167"/>
      <c r="FC2" s="1"/>
      <c r="FD2" s="23"/>
      <c r="FE2" s="119"/>
      <c r="FF2" s="24"/>
      <c r="FG2" s="315" t="s">
        <v>253</v>
      </c>
      <c r="FH2" s="315"/>
      <c r="FI2" s="315"/>
      <c r="FJ2" s="315"/>
      <c r="FK2" s="315"/>
      <c r="FL2" s="315"/>
      <c r="FM2" s="315"/>
      <c r="FN2" s="283"/>
      <c r="FO2" s="24"/>
      <c r="FP2" s="167"/>
      <c r="FQ2" s="1"/>
      <c r="FR2" s="23"/>
      <c r="FS2" s="119"/>
      <c r="FT2" s="24"/>
      <c r="FU2" s="315" t="s">
        <v>253</v>
      </c>
      <c r="FV2" s="315"/>
      <c r="FW2" s="315"/>
      <c r="FX2" s="315"/>
      <c r="FY2" s="315"/>
      <c r="FZ2" s="315"/>
      <c r="GA2" s="315"/>
      <c r="GB2" s="283"/>
      <c r="GC2" s="24"/>
      <c r="GD2" s="167"/>
      <c r="GE2" s="1"/>
      <c r="GF2" s="23"/>
      <c r="GG2" s="119"/>
      <c r="GH2" s="24"/>
      <c r="GI2" s="315" t="s">
        <v>253</v>
      </c>
      <c r="GJ2" s="315"/>
      <c r="GK2" s="315"/>
      <c r="GL2" s="315"/>
      <c r="GM2" s="315"/>
      <c r="GN2" s="24"/>
      <c r="GO2" s="24"/>
      <c r="GP2" s="22"/>
    </row>
    <row r="3" spans="2:198" x14ac:dyDescent="0.2">
      <c r="B3" s="25"/>
      <c r="C3" s="106"/>
      <c r="D3" s="13"/>
      <c r="E3" s="317" t="s">
        <v>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26"/>
      <c r="AL3" s="25"/>
      <c r="AM3" s="120"/>
      <c r="AN3" s="13"/>
      <c r="AO3" s="317" t="s">
        <v>101</v>
      </c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26"/>
      <c r="BV3" s="25"/>
      <c r="BW3" s="120"/>
      <c r="BX3" s="13"/>
      <c r="BY3" s="317" t="s">
        <v>512</v>
      </c>
      <c r="BZ3" s="317"/>
      <c r="CA3" s="317"/>
      <c r="CB3" s="317"/>
      <c r="CC3" s="317"/>
      <c r="CD3" s="317"/>
      <c r="CE3" s="317"/>
      <c r="CF3" s="317"/>
      <c r="CG3" s="317"/>
      <c r="CH3" s="317"/>
      <c r="CI3" s="317"/>
      <c r="CJ3" s="317"/>
      <c r="CK3" s="317"/>
      <c r="CL3" s="317"/>
      <c r="CM3" s="317"/>
      <c r="CN3" s="317"/>
      <c r="CO3" s="317"/>
      <c r="CP3" s="317"/>
      <c r="CQ3" s="317"/>
      <c r="CR3" s="317"/>
      <c r="CS3" s="317"/>
      <c r="CT3" s="317"/>
      <c r="CU3" s="317"/>
      <c r="CV3" s="317"/>
      <c r="CW3" s="317"/>
      <c r="CX3" s="317"/>
      <c r="CY3" s="317"/>
      <c r="CZ3" s="317"/>
      <c r="DA3" s="317"/>
      <c r="DB3" s="317"/>
      <c r="DC3" s="317"/>
      <c r="DD3" s="26"/>
      <c r="DF3" s="25"/>
      <c r="DG3" s="120"/>
      <c r="DH3" s="13"/>
      <c r="DI3" s="317" t="s">
        <v>254</v>
      </c>
      <c r="DJ3" s="317"/>
      <c r="DK3" s="317"/>
      <c r="DL3" s="317"/>
      <c r="DM3" s="317"/>
      <c r="DN3" s="317"/>
      <c r="DO3" s="317"/>
      <c r="DP3" s="317"/>
      <c r="DQ3" s="194"/>
      <c r="DR3" s="13"/>
      <c r="DS3" s="13"/>
      <c r="DT3" s="26"/>
      <c r="DU3" s="1"/>
      <c r="DV3" s="27"/>
      <c r="DW3" s="120"/>
      <c r="DX3" s="13"/>
      <c r="DY3" s="316" t="s">
        <v>255</v>
      </c>
      <c r="DZ3" s="316"/>
      <c r="EA3" s="316"/>
      <c r="EB3" s="316"/>
      <c r="EC3" s="316"/>
      <c r="ED3" s="316"/>
      <c r="EE3" s="316"/>
      <c r="EF3" s="316"/>
      <c r="EG3" s="204"/>
      <c r="EH3" s="13"/>
      <c r="EI3" s="13"/>
      <c r="EJ3" s="77"/>
      <c r="EK3" s="1"/>
      <c r="EL3" s="27"/>
      <c r="EM3" s="120"/>
      <c r="EN3" s="13"/>
      <c r="EO3" s="316" t="s">
        <v>256</v>
      </c>
      <c r="EP3" s="316"/>
      <c r="EQ3" s="316"/>
      <c r="ER3" s="316"/>
      <c r="ES3" s="316"/>
      <c r="ET3" s="316"/>
      <c r="EU3" s="316"/>
      <c r="EV3" s="316"/>
      <c r="EW3" s="316"/>
      <c r="EX3" s="13"/>
      <c r="EY3" s="13"/>
      <c r="EZ3" s="13"/>
      <c r="FA3" s="13"/>
      <c r="FB3" s="77"/>
      <c r="FC3" s="1"/>
      <c r="FD3" s="27"/>
      <c r="FE3" s="120"/>
      <c r="FF3" s="13"/>
      <c r="FG3" s="316" t="s">
        <v>266</v>
      </c>
      <c r="FH3" s="316"/>
      <c r="FI3" s="316"/>
      <c r="FJ3" s="316"/>
      <c r="FK3" s="316"/>
      <c r="FL3" s="316"/>
      <c r="FM3" s="316"/>
      <c r="FN3" s="282"/>
      <c r="FO3" s="13"/>
      <c r="FP3" s="77"/>
      <c r="FQ3" s="1"/>
      <c r="FR3" s="27"/>
      <c r="FS3" s="120"/>
      <c r="FT3" s="13"/>
      <c r="FU3" s="316" t="s">
        <v>266</v>
      </c>
      <c r="FV3" s="316"/>
      <c r="FW3" s="316"/>
      <c r="FX3" s="316"/>
      <c r="FY3" s="316"/>
      <c r="FZ3" s="316"/>
      <c r="GA3" s="316"/>
      <c r="GB3" s="282"/>
      <c r="GC3" s="13"/>
      <c r="GD3" s="77"/>
      <c r="GE3" s="1"/>
      <c r="GF3" s="27"/>
      <c r="GG3" s="120"/>
      <c r="GH3" s="13"/>
      <c r="GI3" s="316" t="s">
        <v>267</v>
      </c>
      <c r="GJ3" s="316"/>
      <c r="GK3" s="316"/>
      <c r="GL3" s="316"/>
      <c r="GM3" s="316"/>
      <c r="GN3" s="13"/>
      <c r="GO3" s="13"/>
      <c r="GP3" s="26"/>
    </row>
    <row r="4" spans="2:198" x14ac:dyDescent="0.2">
      <c r="B4" s="25"/>
      <c r="C4" s="106"/>
      <c r="D4" s="13"/>
      <c r="E4" s="317" t="s">
        <v>250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26"/>
      <c r="AL4" s="25"/>
      <c r="AM4" s="120"/>
      <c r="AN4" s="13"/>
      <c r="AO4" s="317" t="s">
        <v>251</v>
      </c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26"/>
      <c r="BV4" s="25"/>
      <c r="BW4" s="120"/>
      <c r="BX4" s="13"/>
      <c r="BY4" s="317" t="s">
        <v>251</v>
      </c>
      <c r="BZ4" s="317"/>
      <c r="CA4" s="317"/>
      <c r="CB4" s="317"/>
      <c r="CC4" s="317"/>
      <c r="CD4" s="317"/>
      <c r="CE4" s="317"/>
      <c r="CF4" s="317"/>
      <c r="CG4" s="317"/>
      <c r="CH4" s="317"/>
      <c r="CI4" s="317"/>
      <c r="CJ4" s="317"/>
      <c r="CK4" s="317"/>
      <c r="CL4" s="317"/>
      <c r="CM4" s="317"/>
      <c r="CN4" s="317"/>
      <c r="CO4" s="317"/>
      <c r="CP4" s="317"/>
      <c r="CQ4" s="317"/>
      <c r="CR4" s="317"/>
      <c r="CS4" s="317"/>
      <c r="CT4" s="317"/>
      <c r="CU4" s="317"/>
      <c r="CV4" s="317"/>
      <c r="CW4" s="317"/>
      <c r="CX4" s="317"/>
      <c r="CY4" s="317"/>
      <c r="CZ4" s="317"/>
      <c r="DA4" s="317"/>
      <c r="DB4" s="317"/>
      <c r="DC4" s="317"/>
      <c r="DD4" s="26"/>
      <c r="DF4" s="25"/>
      <c r="DG4" s="120"/>
      <c r="DH4" s="13"/>
      <c r="DI4" s="317" t="s">
        <v>250</v>
      </c>
      <c r="DJ4" s="317"/>
      <c r="DK4" s="317"/>
      <c r="DL4" s="317"/>
      <c r="DM4" s="317"/>
      <c r="DN4" s="317"/>
      <c r="DO4" s="317"/>
      <c r="DP4" s="317"/>
      <c r="DQ4" s="194"/>
      <c r="DR4" s="13"/>
      <c r="DS4" s="13"/>
      <c r="DT4" s="26"/>
      <c r="DU4" s="1"/>
      <c r="DV4" s="27"/>
      <c r="DW4" s="120"/>
      <c r="DX4" s="13"/>
      <c r="DY4" s="316" t="s">
        <v>251</v>
      </c>
      <c r="DZ4" s="316"/>
      <c r="EA4" s="316"/>
      <c r="EB4" s="316"/>
      <c r="EC4" s="316"/>
      <c r="ED4" s="316"/>
      <c r="EE4" s="316"/>
      <c r="EF4" s="316"/>
      <c r="EG4" s="204"/>
      <c r="EH4" s="13"/>
      <c r="EI4" s="13"/>
      <c r="EJ4" s="77"/>
      <c r="EK4" s="1"/>
      <c r="EL4" s="27"/>
      <c r="EM4" s="120"/>
      <c r="EN4" s="13"/>
      <c r="EO4" s="317" t="s">
        <v>250</v>
      </c>
      <c r="EP4" s="317"/>
      <c r="EQ4" s="317"/>
      <c r="ER4" s="317"/>
      <c r="ES4" s="317"/>
      <c r="ET4" s="317"/>
      <c r="EU4" s="317"/>
      <c r="EV4" s="317"/>
      <c r="EW4" s="317"/>
      <c r="EX4" s="13"/>
      <c r="EY4" s="13"/>
      <c r="EZ4" s="13"/>
      <c r="FA4" s="13"/>
      <c r="FB4" s="77"/>
      <c r="FC4" s="1"/>
      <c r="FD4" s="27"/>
      <c r="FE4" s="120"/>
      <c r="FF4" s="13"/>
      <c r="FG4" s="317" t="s">
        <v>250</v>
      </c>
      <c r="FH4" s="317"/>
      <c r="FI4" s="317"/>
      <c r="FJ4" s="317"/>
      <c r="FK4" s="317"/>
      <c r="FL4" s="317"/>
      <c r="FM4" s="317"/>
      <c r="FN4" s="280"/>
      <c r="FO4" s="13"/>
      <c r="FP4" s="77"/>
      <c r="FQ4" s="1"/>
      <c r="FR4" s="27"/>
      <c r="FS4" s="120"/>
      <c r="FT4" s="13"/>
      <c r="FU4" s="317" t="s">
        <v>250</v>
      </c>
      <c r="FV4" s="317"/>
      <c r="FW4" s="317"/>
      <c r="FX4" s="317"/>
      <c r="FY4" s="317"/>
      <c r="FZ4" s="317"/>
      <c r="GA4" s="317"/>
      <c r="GB4" s="280"/>
      <c r="GC4" s="13"/>
      <c r="GD4" s="77"/>
      <c r="GE4" s="1"/>
      <c r="GF4" s="27"/>
      <c r="GG4" s="120"/>
      <c r="GH4" s="13"/>
      <c r="GI4" s="316" t="s">
        <v>257</v>
      </c>
      <c r="GJ4" s="316"/>
      <c r="GK4" s="316"/>
      <c r="GL4" s="316"/>
      <c r="GM4" s="316"/>
      <c r="GN4" s="13"/>
      <c r="GO4" s="13"/>
      <c r="GP4" s="26"/>
    </row>
    <row r="5" spans="2:198" x14ac:dyDescent="0.2">
      <c r="B5" s="25"/>
      <c r="C5" s="106"/>
      <c r="D5" s="13"/>
      <c r="E5" s="317" t="s">
        <v>3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26"/>
      <c r="AL5" s="25"/>
      <c r="AM5" s="120"/>
      <c r="AN5" s="13"/>
      <c r="AO5" s="317" t="s">
        <v>3</v>
      </c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26"/>
      <c r="BV5" s="25"/>
      <c r="BW5" s="120"/>
      <c r="BX5" s="13"/>
      <c r="BY5" s="317" t="s">
        <v>3</v>
      </c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26"/>
      <c r="DF5" s="25"/>
      <c r="DG5" s="120"/>
      <c r="DH5" s="13"/>
      <c r="DI5" s="317" t="s">
        <v>3</v>
      </c>
      <c r="DJ5" s="317"/>
      <c r="DK5" s="317"/>
      <c r="DL5" s="317"/>
      <c r="DM5" s="317"/>
      <c r="DN5" s="317"/>
      <c r="DO5" s="317"/>
      <c r="DP5" s="317"/>
      <c r="DQ5" s="194"/>
      <c r="DR5" s="13"/>
      <c r="DS5" s="13"/>
      <c r="DT5" s="26"/>
      <c r="DU5" s="1"/>
      <c r="DV5" s="27"/>
      <c r="DW5" s="120"/>
      <c r="DX5" s="29"/>
      <c r="DY5" s="309" t="s">
        <v>3</v>
      </c>
      <c r="DZ5" s="309"/>
      <c r="EA5" s="309"/>
      <c r="EB5" s="309"/>
      <c r="EC5" s="309"/>
      <c r="ED5" s="309"/>
      <c r="EE5" s="309"/>
      <c r="EF5" s="309"/>
      <c r="EG5" s="205"/>
      <c r="EH5" s="29"/>
      <c r="EI5" s="29"/>
      <c r="EJ5" s="77"/>
      <c r="EK5" s="1"/>
      <c r="EL5" s="27"/>
      <c r="EM5" s="120"/>
      <c r="EN5" s="29"/>
      <c r="EO5" s="309" t="s">
        <v>3</v>
      </c>
      <c r="EP5" s="309"/>
      <c r="EQ5" s="309"/>
      <c r="ER5" s="309"/>
      <c r="ES5" s="309"/>
      <c r="ET5" s="309"/>
      <c r="EU5" s="309"/>
      <c r="EV5" s="309"/>
      <c r="EW5" s="309"/>
      <c r="EX5" s="29"/>
      <c r="EY5" s="29"/>
      <c r="EZ5" s="29"/>
      <c r="FA5" s="29"/>
      <c r="FB5" s="77"/>
      <c r="FC5" s="1"/>
      <c r="FD5" s="27"/>
      <c r="FE5" s="120"/>
      <c r="FF5" s="29"/>
      <c r="FG5" s="309" t="s">
        <v>3</v>
      </c>
      <c r="FH5" s="309"/>
      <c r="FI5" s="309"/>
      <c r="FJ5" s="309"/>
      <c r="FK5" s="309"/>
      <c r="FL5" s="309"/>
      <c r="FM5" s="309"/>
      <c r="FN5" s="281"/>
      <c r="FO5" s="29"/>
      <c r="FP5" s="77"/>
      <c r="FQ5" s="1"/>
      <c r="FR5" s="27"/>
      <c r="FS5" s="120"/>
      <c r="FT5" s="29"/>
      <c r="FU5" s="309" t="s">
        <v>3</v>
      </c>
      <c r="FV5" s="309"/>
      <c r="FW5" s="309"/>
      <c r="FX5" s="309"/>
      <c r="FY5" s="309"/>
      <c r="FZ5" s="309"/>
      <c r="GA5" s="309"/>
      <c r="GB5" s="281"/>
      <c r="GC5" s="29"/>
      <c r="GD5" s="77"/>
      <c r="GE5" s="1"/>
      <c r="GF5" s="27"/>
      <c r="GG5" s="120"/>
      <c r="GH5" s="13"/>
      <c r="GI5" s="316" t="s">
        <v>227</v>
      </c>
      <c r="GJ5" s="316"/>
      <c r="GK5" s="316"/>
      <c r="GL5" s="316"/>
      <c r="GM5" s="316"/>
      <c r="GN5" s="13"/>
      <c r="GO5" s="13"/>
      <c r="GP5" s="26"/>
    </row>
    <row r="6" spans="2:198" x14ac:dyDescent="0.2">
      <c r="B6" s="30"/>
      <c r="C6" s="107"/>
      <c r="D6" s="194"/>
      <c r="E6" s="28"/>
      <c r="F6" s="28"/>
      <c r="G6" s="204"/>
      <c r="H6" s="28"/>
      <c r="I6" s="204"/>
      <c r="J6" s="204"/>
      <c r="K6" s="204"/>
      <c r="L6" s="204"/>
      <c r="M6" s="204"/>
      <c r="N6" s="204"/>
      <c r="O6" s="204"/>
      <c r="P6" s="204"/>
      <c r="Q6" s="204"/>
      <c r="R6" s="28"/>
      <c r="S6" s="204"/>
      <c r="T6" s="28"/>
      <c r="U6" s="28"/>
      <c r="V6" s="204"/>
      <c r="W6" s="28"/>
      <c r="X6" s="28"/>
      <c r="Y6" s="204"/>
      <c r="Z6" s="28"/>
      <c r="AA6" s="28"/>
      <c r="AB6" s="204"/>
      <c r="AC6" s="28"/>
      <c r="AD6" s="28"/>
      <c r="AE6" s="204"/>
      <c r="AF6" s="28"/>
      <c r="AG6" s="28"/>
      <c r="AH6" s="204"/>
      <c r="AI6" s="28"/>
      <c r="AJ6" s="26"/>
      <c r="AL6" s="30"/>
      <c r="AM6" s="121"/>
      <c r="AN6" s="194"/>
      <c r="AO6" s="28"/>
      <c r="AP6" s="28"/>
      <c r="AQ6" s="204"/>
      <c r="AR6" s="28"/>
      <c r="AS6" s="204"/>
      <c r="AT6" s="204"/>
      <c r="AU6" s="204"/>
      <c r="AV6" s="204"/>
      <c r="AW6" s="204"/>
      <c r="AX6" s="204"/>
      <c r="AY6" s="204"/>
      <c r="AZ6" s="204"/>
      <c r="BA6" s="204"/>
      <c r="BB6" s="28"/>
      <c r="BC6" s="204"/>
      <c r="BD6" s="28"/>
      <c r="BE6" s="28"/>
      <c r="BF6" s="204"/>
      <c r="BG6" s="28"/>
      <c r="BH6" s="28"/>
      <c r="BI6" s="204"/>
      <c r="BJ6" s="28"/>
      <c r="BK6" s="28"/>
      <c r="BL6" s="204"/>
      <c r="BM6" s="28"/>
      <c r="BN6" s="28"/>
      <c r="BO6" s="204"/>
      <c r="BP6" s="28"/>
      <c r="BQ6" s="28"/>
      <c r="BR6" s="204"/>
      <c r="BS6" s="28"/>
      <c r="BT6" s="26"/>
      <c r="BV6" s="30"/>
      <c r="BW6" s="121"/>
      <c r="BX6" s="19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6"/>
      <c r="DF6" s="30"/>
      <c r="DG6" s="121"/>
      <c r="DH6" s="194"/>
      <c r="DI6" s="204"/>
      <c r="DJ6" s="204"/>
      <c r="DK6" s="204"/>
      <c r="DL6" s="204"/>
      <c r="DM6" s="140"/>
      <c r="DN6" s="204"/>
      <c r="DO6" s="204"/>
      <c r="DP6" s="8"/>
      <c r="DQ6" s="8"/>
      <c r="DR6" s="8"/>
      <c r="DS6" s="8"/>
      <c r="DT6" s="26"/>
      <c r="DU6" s="1"/>
      <c r="DV6" s="27"/>
      <c r="DW6" s="120"/>
      <c r="DX6" s="29"/>
      <c r="DY6" s="205"/>
      <c r="DZ6" s="205"/>
      <c r="EA6" s="205"/>
      <c r="EB6" s="205"/>
      <c r="EC6" s="146"/>
      <c r="ED6" s="205"/>
      <c r="EE6" s="205"/>
      <c r="EF6" s="205"/>
      <c r="EG6" s="205"/>
      <c r="EH6" s="29"/>
      <c r="EI6" s="29"/>
      <c r="EJ6" s="77"/>
      <c r="EK6" s="1"/>
      <c r="EL6" s="27"/>
      <c r="EM6" s="120"/>
      <c r="EN6" s="29"/>
      <c r="EO6" s="205"/>
      <c r="EP6" s="205"/>
      <c r="EQ6" s="205"/>
      <c r="ER6" s="205"/>
      <c r="ES6" s="205"/>
      <c r="ET6" s="146"/>
      <c r="EU6" s="205"/>
      <c r="EV6" s="205"/>
      <c r="EW6" s="205"/>
      <c r="EX6" s="29"/>
      <c r="EY6" s="29"/>
      <c r="EZ6" s="29"/>
      <c r="FA6" s="29"/>
      <c r="FB6" s="77"/>
      <c r="FC6" s="1"/>
      <c r="FD6" s="27"/>
      <c r="FE6" s="120"/>
      <c r="FF6" s="29"/>
      <c r="FG6" s="281"/>
      <c r="FH6" s="281"/>
      <c r="FI6" s="281"/>
      <c r="FJ6" s="146"/>
      <c r="FK6" s="281"/>
      <c r="FL6" s="281"/>
      <c r="FM6" s="281"/>
      <c r="FN6" s="281"/>
      <c r="FO6" s="29"/>
      <c r="FP6" s="77"/>
      <c r="FQ6" s="1"/>
      <c r="FR6" s="27"/>
      <c r="FS6" s="120"/>
      <c r="FT6" s="29"/>
      <c r="FU6" s="281"/>
      <c r="FV6" s="281"/>
      <c r="FW6" s="281"/>
      <c r="FX6" s="146"/>
      <c r="FY6" s="281"/>
      <c r="FZ6" s="281"/>
      <c r="GA6" s="281"/>
      <c r="GB6" s="281"/>
      <c r="GC6" s="29"/>
      <c r="GD6" s="77"/>
      <c r="GE6" s="1"/>
      <c r="GF6" s="27"/>
      <c r="GG6" s="151"/>
      <c r="GH6" s="14"/>
      <c r="GI6" s="342"/>
      <c r="GJ6" s="342"/>
      <c r="GK6" s="342"/>
      <c r="GL6" s="342"/>
      <c r="GM6" s="342"/>
      <c r="GN6" s="342"/>
      <c r="GO6" s="342"/>
      <c r="GP6" s="26"/>
    </row>
    <row r="7" spans="2:198" x14ac:dyDescent="0.2">
      <c r="B7" s="30"/>
      <c r="C7" s="107"/>
      <c r="D7" s="14" t="s">
        <v>4</v>
      </c>
      <c r="E7" s="343" t="s">
        <v>534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26"/>
      <c r="AL7" s="30"/>
      <c r="AM7" s="121"/>
      <c r="AN7" s="14" t="s">
        <v>4</v>
      </c>
      <c r="AO7" s="310" t="str">
        <f>+E7</f>
        <v>3.0.0.0.0 Sector Público Municipal</v>
      </c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26"/>
      <c r="BV7" s="30"/>
      <c r="BW7" s="121"/>
      <c r="BX7" s="14" t="s">
        <v>4</v>
      </c>
      <c r="BY7" s="310" t="str">
        <f>+AO7</f>
        <v>3.0.0.0.0 Sector Público Municipal</v>
      </c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26"/>
      <c r="DF7" s="30"/>
      <c r="DG7" s="121"/>
      <c r="DH7" s="14" t="s">
        <v>4</v>
      </c>
      <c r="DI7" s="310" t="str">
        <f>+E7</f>
        <v>3.0.0.0.0 Sector Público Municipal</v>
      </c>
      <c r="DJ7" s="310"/>
      <c r="DK7" s="310"/>
      <c r="DL7" s="310"/>
      <c r="DM7" s="310"/>
      <c r="DN7" s="310"/>
      <c r="DO7" s="310"/>
      <c r="DP7" s="310"/>
      <c r="DQ7" s="310"/>
      <c r="DR7" s="310"/>
      <c r="DS7" s="8"/>
      <c r="DT7" s="26"/>
      <c r="DU7" s="1"/>
      <c r="DV7" s="27"/>
      <c r="DW7" s="151"/>
      <c r="DX7" s="14" t="s">
        <v>4</v>
      </c>
      <c r="DY7" s="310" t="str">
        <f>+E7</f>
        <v>3.0.0.0.0 Sector Público Municipal</v>
      </c>
      <c r="DZ7" s="310"/>
      <c r="EA7" s="310"/>
      <c r="EB7" s="310"/>
      <c r="EC7" s="310"/>
      <c r="ED7" s="310"/>
      <c r="EE7" s="310"/>
      <c r="EF7" s="310"/>
      <c r="EG7" s="310"/>
      <c r="EH7" s="310"/>
      <c r="EI7" s="8"/>
      <c r="EJ7" s="77"/>
      <c r="EK7" s="1"/>
      <c r="EL7" s="27"/>
      <c r="EM7" s="151"/>
      <c r="EN7" s="14" t="s">
        <v>4</v>
      </c>
      <c r="EO7" s="310" t="str">
        <f>+E7</f>
        <v>3.0.0.0.0 Sector Público Municipal</v>
      </c>
      <c r="EP7" s="310"/>
      <c r="EQ7" s="310"/>
      <c r="ER7" s="310"/>
      <c r="ES7" s="310"/>
      <c r="ET7" s="310"/>
      <c r="EU7" s="310"/>
      <c r="EV7" s="310"/>
      <c r="EW7" s="310"/>
      <c r="EX7" s="310"/>
      <c r="EY7" s="249"/>
      <c r="EZ7" s="249"/>
      <c r="FA7" s="8"/>
      <c r="FB7" s="77"/>
      <c r="FC7" s="1"/>
      <c r="FD7" s="27"/>
      <c r="FE7" s="151"/>
      <c r="FF7" s="14" t="s">
        <v>4</v>
      </c>
      <c r="FG7" s="310" t="str">
        <f>+E7</f>
        <v>3.0.0.0.0 Sector Público Municipal</v>
      </c>
      <c r="FH7" s="310"/>
      <c r="FI7" s="310"/>
      <c r="FJ7" s="310"/>
      <c r="FK7" s="310"/>
      <c r="FL7" s="310"/>
      <c r="FM7" s="310"/>
      <c r="FN7" s="310"/>
      <c r="FO7" s="8"/>
      <c r="FP7" s="77"/>
      <c r="FQ7" s="1"/>
      <c r="FR7" s="27"/>
      <c r="FS7" s="151"/>
      <c r="FT7" s="14" t="s">
        <v>4</v>
      </c>
      <c r="FU7" s="310" t="str">
        <f>+E7</f>
        <v>3.0.0.0.0 Sector Público Municipal</v>
      </c>
      <c r="FV7" s="310"/>
      <c r="FW7" s="310"/>
      <c r="FX7" s="310"/>
      <c r="FY7" s="310"/>
      <c r="FZ7" s="310"/>
      <c r="GA7" s="310"/>
      <c r="GB7" s="310"/>
      <c r="GC7" s="8"/>
      <c r="GD7" s="77"/>
      <c r="GE7" s="1"/>
      <c r="GF7" s="27"/>
      <c r="GG7" s="151"/>
      <c r="GH7" s="14" t="s">
        <v>4</v>
      </c>
      <c r="GI7" s="310" t="str">
        <f>+FG7</f>
        <v>3.0.0.0.0 Sector Público Municipal</v>
      </c>
      <c r="GJ7" s="310"/>
      <c r="GK7" s="310"/>
      <c r="GL7" s="310"/>
      <c r="GM7" s="310"/>
      <c r="GN7" s="32"/>
      <c r="GO7" s="32"/>
      <c r="GP7" s="26"/>
    </row>
    <row r="8" spans="2:198" x14ac:dyDescent="0.2">
      <c r="B8" s="33"/>
      <c r="C8" s="108"/>
      <c r="D8" s="15"/>
      <c r="E8" s="1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26"/>
      <c r="AL8" s="33"/>
      <c r="AM8" s="122"/>
      <c r="AN8" s="15"/>
      <c r="AO8" s="15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26"/>
      <c r="BV8" s="33"/>
      <c r="BW8" s="122"/>
      <c r="BX8" s="15"/>
      <c r="BY8" s="15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26"/>
      <c r="DF8" s="33"/>
      <c r="DG8" s="122"/>
      <c r="DH8" s="15"/>
      <c r="DI8" s="15"/>
      <c r="DJ8" s="34"/>
      <c r="DK8" s="34"/>
      <c r="DL8" s="34"/>
      <c r="DM8" s="141"/>
      <c r="DN8" s="6"/>
      <c r="DO8" s="6"/>
      <c r="DP8" s="8"/>
      <c r="DQ8" s="8"/>
      <c r="DR8" s="8"/>
      <c r="DS8" s="8"/>
      <c r="DT8" s="26"/>
      <c r="DU8" s="1"/>
      <c r="DV8" s="27"/>
      <c r="DW8" s="152"/>
      <c r="DX8" s="29"/>
      <c r="DY8" s="29"/>
      <c r="DZ8" s="29"/>
      <c r="EA8" s="29"/>
      <c r="EB8" s="29"/>
      <c r="EC8" s="147"/>
      <c r="ED8" s="29"/>
      <c r="EE8" s="29"/>
      <c r="EF8" s="29"/>
      <c r="EG8" s="29"/>
      <c r="EH8" s="29"/>
      <c r="EI8" s="8"/>
      <c r="EJ8" s="77"/>
      <c r="EK8" s="1"/>
      <c r="EL8" s="27"/>
      <c r="EM8" s="152"/>
      <c r="EN8" s="29"/>
      <c r="EO8" s="29"/>
      <c r="EP8" s="29"/>
      <c r="EQ8" s="29"/>
      <c r="ER8" s="29"/>
      <c r="ES8" s="29"/>
      <c r="ET8" s="147"/>
      <c r="EU8" s="29"/>
      <c r="EV8" s="29"/>
      <c r="EW8" s="29"/>
      <c r="EX8" s="29"/>
      <c r="EY8" s="29"/>
      <c r="EZ8" s="29"/>
      <c r="FA8" s="8"/>
      <c r="FB8" s="77"/>
      <c r="FC8" s="1"/>
      <c r="FD8" s="27"/>
      <c r="FE8" s="154"/>
      <c r="FF8" s="35"/>
      <c r="FG8" s="2"/>
      <c r="FH8" s="36"/>
      <c r="FI8" s="36"/>
      <c r="FJ8" s="161"/>
      <c r="FK8" s="8"/>
      <c r="FL8" s="8"/>
      <c r="FM8" s="8"/>
      <c r="FN8" s="8"/>
      <c r="FO8" s="8"/>
      <c r="FP8" s="26"/>
      <c r="FQ8" s="1"/>
      <c r="FR8" s="27"/>
      <c r="FS8" s="154"/>
      <c r="FT8" s="35"/>
      <c r="FU8" s="2"/>
      <c r="FV8" s="36"/>
      <c r="FW8" s="36"/>
      <c r="FX8" s="161"/>
      <c r="FY8" s="8"/>
      <c r="FZ8" s="8"/>
      <c r="GA8" s="8"/>
      <c r="GB8" s="8"/>
      <c r="GC8" s="8"/>
      <c r="GD8" s="26"/>
      <c r="GE8" s="1"/>
      <c r="GF8" s="27"/>
      <c r="GG8" s="151"/>
      <c r="GH8" s="31"/>
      <c r="GI8" s="31" t="s">
        <v>228</v>
      </c>
      <c r="GJ8" s="31"/>
      <c r="GK8" s="31"/>
      <c r="GL8" s="31"/>
      <c r="GM8" s="31"/>
      <c r="GN8" s="31"/>
      <c r="GO8" s="31"/>
      <c r="GP8" s="26"/>
    </row>
    <row r="9" spans="2:198" ht="24" customHeight="1" x14ac:dyDescent="0.2">
      <c r="B9" s="33"/>
      <c r="C9" s="123"/>
      <c r="D9" s="333" t="s">
        <v>5</v>
      </c>
      <c r="E9" s="344"/>
      <c r="F9" s="348" t="s">
        <v>424</v>
      </c>
      <c r="G9" s="348"/>
      <c r="H9" s="348"/>
      <c r="I9" s="347" t="s">
        <v>417</v>
      </c>
      <c r="J9" s="347"/>
      <c r="K9" s="348"/>
      <c r="L9" s="347" t="s">
        <v>418</v>
      </c>
      <c r="M9" s="347"/>
      <c r="N9" s="348"/>
      <c r="O9" s="347" t="s">
        <v>419</v>
      </c>
      <c r="P9" s="347"/>
      <c r="Q9" s="348"/>
      <c r="R9" s="347" t="s">
        <v>420</v>
      </c>
      <c r="S9" s="347"/>
      <c r="T9" s="348"/>
      <c r="U9" s="347" t="s">
        <v>421</v>
      </c>
      <c r="V9" s="347"/>
      <c r="W9" s="348"/>
      <c r="X9" s="347" t="s">
        <v>422</v>
      </c>
      <c r="Y9" s="347"/>
      <c r="Z9" s="348"/>
      <c r="AA9" s="348" t="s">
        <v>241</v>
      </c>
      <c r="AB9" s="348"/>
      <c r="AC9" s="348"/>
      <c r="AD9" s="348" t="s">
        <v>242</v>
      </c>
      <c r="AE9" s="348"/>
      <c r="AF9" s="348"/>
      <c r="AG9" s="348" t="s">
        <v>239</v>
      </c>
      <c r="AH9" s="356"/>
      <c r="AI9" s="357"/>
      <c r="AJ9" s="39"/>
      <c r="AL9" s="33"/>
      <c r="AM9" s="123"/>
      <c r="AN9" s="333" t="s">
        <v>5</v>
      </c>
      <c r="AO9" s="344"/>
      <c r="AP9" s="348" t="str">
        <f>+F9</f>
        <v>3.1.1.1.1
 Organo Ejecutivo Municipal (Ayuntamiento)</v>
      </c>
      <c r="AQ9" s="348"/>
      <c r="AR9" s="348"/>
      <c r="AS9" s="348" t="str">
        <f>+I9</f>
        <v>3.1.1.2.0 
Entidades Paraestatales y Fideicomisos No Empresariales y No Financieros</v>
      </c>
      <c r="AT9" s="348"/>
      <c r="AU9" s="348"/>
      <c r="AV9" s="348" t="str">
        <f>+L9</f>
        <v>3.1.1.2.0 
Seguridad Social</v>
      </c>
      <c r="AW9" s="348"/>
      <c r="AX9" s="348"/>
      <c r="AY9" s="348" t="str">
        <f>+O9</f>
        <v>3.1.2.0.0  
Entidades Paramunicipales Empresariales No Financieras Con Participacion Estatal Mayoritaria</v>
      </c>
      <c r="AZ9" s="348"/>
      <c r="BA9" s="348"/>
      <c r="BB9" s="348" t="str">
        <f>+R9</f>
        <v>3.2.2.0.0 
Entidades Paramunicipales Empresariales Financieras Monetarias Con Participacion Estatal Mayoritaria</v>
      </c>
      <c r="BC9" s="348"/>
      <c r="BD9" s="348"/>
      <c r="BE9" s="348" t="str">
        <f>+U9</f>
        <v>3.2.3.0.0 
Entidades Paraestatales Empresariales Financieras No Monetarias Con Participacion Estatal Mayoritaria</v>
      </c>
      <c r="BF9" s="348"/>
      <c r="BG9" s="348"/>
      <c r="BH9" s="348" t="str">
        <f>+X9</f>
        <v>3.2.4.0.0 
Fideicomisos Financieros Publicos Con Participacion Estatal Mayoritaria</v>
      </c>
      <c r="BI9" s="348"/>
      <c r="BJ9" s="348"/>
      <c r="BK9" s="348" t="s">
        <v>241</v>
      </c>
      <c r="BL9" s="348"/>
      <c r="BM9" s="348"/>
      <c r="BN9" s="348" t="s">
        <v>242</v>
      </c>
      <c r="BO9" s="348"/>
      <c r="BP9" s="348"/>
      <c r="BQ9" s="348" t="s">
        <v>239</v>
      </c>
      <c r="BR9" s="356"/>
      <c r="BS9" s="357"/>
      <c r="BT9" s="39"/>
      <c r="BV9" s="33"/>
      <c r="BW9" s="123"/>
      <c r="BX9" s="333" t="s">
        <v>5</v>
      </c>
      <c r="BY9" s="344"/>
      <c r="BZ9" s="348" t="str">
        <f>+AP9</f>
        <v>3.1.1.1.1
 Organo Ejecutivo Municipal (Ayuntamiento)</v>
      </c>
      <c r="CA9" s="348"/>
      <c r="CB9" s="348"/>
      <c r="CC9" s="348" t="str">
        <f>+AS9</f>
        <v>3.1.1.2.0 
Entidades Paraestatales y Fideicomisos No Empresariales y No Financieros</v>
      </c>
      <c r="CD9" s="348"/>
      <c r="CE9" s="348"/>
      <c r="CF9" s="348" t="str">
        <f>+AV9</f>
        <v>3.1.1.2.0 
Seguridad Social</v>
      </c>
      <c r="CG9" s="348"/>
      <c r="CH9" s="348"/>
      <c r="CI9" s="348" t="str">
        <f>+AY9</f>
        <v>3.1.2.0.0  
Entidades Paramunicipales Empresariales No Financieras Con Participacion Estatal Mayoritaria</v>
      </c>
      <c r="CJ9" s="348"/>
      <c r="CK9" s="348"/>
      <c r="CL9" s="348" t="str">
        <f>+BB9</f>
        <v>3.2.2.0.0 
Entidades Paramunicipales Empresariales Financieras Monetarias Con Participacion Estatal Mayoritaria</v>
      </c>
      <c r="CM9" s="348"/>
      <c r="CN9" s="348"/>
      <c r="CO9" s="348" t="str">
        <f>+BE9</f>
        <v>3.2.3.0.0 
Entidades Paraestatales Empresariales Financieras No Monetarias Con Participacion Estatal Mayoritaria</v>
      </c>
      <c r="CP9" s="348"/>
      <c r="CQ9" s="348"/>
      <c r="CR9" s="348" t="str">
        <f>+BH9</f>
        <v>3.2.4.0.0 
Fideicomisos Financieros Publicos Con Participacion Estatal Mayoritaria</v>
      </c>
      <c r="CS9" s="348"/>
      <c r="CT9" s="348"/>
      <c r="CU9" s="348" t="s">
        <v>241</v>
      </c>
      <c r="CV9" s="348"/>
      <c r="CW9" s="348"/>
      <c r="CX9" s="348" t="s">
        <v>242</v>
      </c>
      <c r="CY9" s="348"/>
      <c r="CZ9" s="348"/>
      <c r="DA9" s="348" t="s">
        <v>239</v>
      </c>
      <c r="DB9" s="356"/>
      <c r="DC9" s="357"/>
      <c r="DD9" s="39"/>
      <c r="DF9" s="168"/>
      <c r="DG9" s="138"/>
      <c r="DH9" s="329" t="s">
        <v>5</v>
      </c>
      <c r="DI9" s="329"/>
      <c r="DJ9" s="37">
        <v>2016</v>
      </c>
      <c r="DK9" s="37">
        <v>2015</v>
      </c>
      <c r="DL9" s="37">
        <v>2014</v>
      </c>
      <c r="DM9" s="142"/>
      <c r="DN9" s="329" t="s">
        <v>5</v>
      </c>
      <c r="DO9" s="329"/>
      <c r="DP9" s="37">
        <v>2016</v>
      </c>
      <c r="DQ9" s="37">
        <v>2015</v>
      </c>
      <c r="DR9" s="37">
        <v>2014</v>
      </c>
      <c r="DS9" s="38"/>
      <c r="DT9" s="169"/>
      <c r="DU9" s="104"/>
      <c r="DV9" s="170"/>
      <c r="DW9" s="138"/>
      <c r="DX9" s="329" t="s">
        <v>5</v>
      </c>
      <c r="DY9" s="329"/>
      <c r="DZ9" s="37">
        <v>2016</v>
      </c>
      <c r="EA9" s="37">
        <v>2015</v>
      </c>
      <c r="EB9" s="37">
        <v>2014</v>
      </c>
      <c r="EC9" s="142"/>
      <c r="ED9" s="329" t="s">
        <v>5</v>
      </c>
      <c r="EE9" s="329"/>
      <c r="EF9" s="37">
        <v>2016</v>
      </c>
      <c r="EG9" s="37">
        <v>2015</v>
      </c>
      <c r="EH9" s="37">
        <v>2014</v>
      </c>
      <c r="EI9" s="38"/>
      <c r="EJ9" s="40"/>
      <c r="EK9" s="104"/>
      <c r="EL9" s="170"/>
      <c r="EM9" s="138"/>
      <c r="EN9" s="329" t="s">
        <v>5</v>
      </c>
      <c r="EO9" s="329"/>
      <c r="EP9" s="37" t="s">
        <v>198</v>
      </c>
      <c r="EQ9" s="37" t="s">
        <v>199</v>
      </c>
      <c r="ER9" s="37" t="s">
        <v>198</v>
      </c>
      <c r="ES9" s="37" t="s">
        <v>199</v>
      </c>
      <c r="ET9" s="142"/>
      <c r="EU9" s="329" t="s">
        <v>5</v>
      </c>
      <c r="EV9" s="329"/>
      <c r="EW9" s="37" t="s">
        <v>198</v>
      </c>
      <c r="EX9" s="37" t="s">
        <v>199</v>
      </c>
      <c r="EY9" s="37" t="s">
        <v>198</v>
      </c>
      <c r="EZ9" s="37" t="s">
        <v>199</v>
      </c>
      <c r="FA9" s="38"/>
      <c r="FB9" s="40"/>
      <c r="FC9" s="104"/>
      <c r="FD9" s="170"/>
      <c r="FE9" s="155"/>
      <c r="FF9" s="311" t="s">
        <v>5</v>
      </c>
      <c r="FG9" s="311"/>
      <c r="FH9" s="37">
        <v>2016</v>
      </c>
      <c r="FI9" s="37">
        <v>2015</v>
      </c>
      <c r="FJ9" s="162"/>
      <c r="FK9" s="311" t="s">
        <v>5</v>
      </c>
      <c r="FL9" s="311"/>
      <c r="FM9" s="37">
        <v>2016</v>
      </c>
      <c r="FN9" s="37">
        <v>2015</v>
      </c>
      <c r="FO9" s="43"/>
      <c r="FP9" s="171"/>
      <c r="FQ9" s="104"/>
      <c r="FR9" s="170"/>
      <c r="FS9" s="155"/>
      <c r="FT9" s="311" t="s">
        <v>5</v>
      </c>
      <c r="FU9" s="311"/>
      <c r="FV9" s="37">
        <v>2016</v>
      </c>
      <c r="FW9" s="37">
        <v>2015</v>
      </c>
      <c r="FX9" s="162"/>
      <c r="FY9" s="311" t="s">
        <v>5</v>
      </c>
      <c r="FZ9" s="311"/>
      <c r="GA9" s="37">
        <v>2016</v>
      </c>
      <c r="GB9" s="37">
        <v>2015</v>
      </c>
      <c r="GC9" s="43"/>
      <c r="GD9" s="171"/>
      <c r="GE9" s="104"/>
      <c r="GF9" s="27"/>
      <c r="GG9" s="330"/>
      <c r="GH9" s="333" t="s">
        <v>5</v>
      </c>
      <c r="GI9" s="333"/>
      <c r="GJ9" s="336" t="s">
        <v>144</v>
      </c>
      <c r="GK9" s="336" t="s">
        <v>229</v>
      </c>
      <c r="GL9" s="336" t="s">
        <v>230</v>
      </c>
      <c r="GM9" s="336" t="s">
        <v>231</v>
      </c>
      <c r="GN9" s="336" t="s">
        <v>232</v>
      </c>
      <c r="GO9" s="339"/>
      <c r="GP9" s="26"/>
    </row>
    <row r="10" spans="2:198" ht="22.15" customHeight="1" x14ac:dyDescent="0.2">
      <c r="B10" s="33"/>
      <c r="C10" s="124"/>
      <c r="D10" s="334"/>
      <c r="E10" s="345"/>
      <c r="F10" s="350"/>
      <c r="G10" s="350"/>
      <c r="H10" s="350"/>
      <c r="I10" s="349"/>
      <c r="J10" s="349"/>
      <c r="K10" s="350"/>
      <c r="L10" s="349"/>
      <c r="M10" s="349"/>
      <c r="N10" s="350"/>
      <c r="O10" s="349"/>
      <c r="P10" s="349"/>
      <c r="Q10" s="350"/>
      <c r="R10" s="349"/>
      <c r="S10" s="349"/>
      <c r="T10" s="350"/>
      <c r="U10" s="349"/>
      <c r="V10" s="349"/>
      <c r="W10" s="350"/>
      <c r="X10" s="349"/>
      <c r="Y10" s="349"/>
      <c r="Z10" s="350"/>
      <c r="AA10" s="350"/>
      <c r="AB10" s="350"/>
      <c r="AC10" s="350"/>
      <c r="AD10" s="350"/>
      <c r="AE10" s="350"/>
      <c r="AF10" s="350"/>
      <c r="AG10" s="350"/>
      <c r="AH10" s="358"/>
      <c r="AI10" s="359"/>
      <c r="AJ10" s="39"/>
      <c r="AL10" s="33"/>
      <c r="AM10" s="124"/>
      <c r="AN10" s="334"/>
      <c r="AO10" s="345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8"/>
      <c r="BS10" s="359"/>
      <c r="BT10" s="39"/>
      <c r="BV10" s="33"/>
      <c r="BW10" s="124"/>
      <c r="BX10" s="334"/>
      <c r="BY10" s="345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  <c r="CV10" s="350"/>
      <c r="CW10" s="350"/>
      <c r="CX10" s="350"/>
      <c r="CY10" s="350"/>
      <c r="CZ10" s="350"/>
      <c r="DA10" s="350"/>
      <c r="DB10" s="358"/>
      <c r="DC10" s="359"/>
      <c r="DD10" s="39"/>
      <c r="DF10" s="33"/>
      <c r="DG10" s="126"/>
      <c r="DH10" s="197"/>
      <c r="DI10" s="197"/>
      <c r="DJ10" s="41"/>
      <c r="DK10" s="41"/>
      <c r="DL10" s="41"/>
      <c r="DM10" s="141"/>
      <c r="DN10" s="6"/>
      <c r="DO10" s="6"/>
      <c r="DP10" s="8"/>
      <c r="DQ10" s="8"/>
      <c r="DR10" s="8"/>
      <c r="DS10" s="42"/>
      <c r="DT10" s="26"/>
      <c r="DU10" s="1"/>
      <c r="DV10" s="27"/>
      <c r="DW10" s="153"/>
      <c r="DX10" s="29"/>
      <c r="DY10" s="29"/>
      <c r="DZ10" s="29"/>
      <c r="EA10" s="29"/>
      <c r="EB10" s="29"/>
      <c r="EC10" s="148"/>
      <c r="ED10" s="29"/>
      <c r="EE10" s="29"/>
      <c r="EF10" s="29"/>
      <c r="EG10" s="29"/>
      <c r="EH10" s="29"/>
      <c r="EI10" s="42"/>
      <c r="EJ10" s="77"/>
      <c r="EK10" s="1"/>
      <c r="EL10" s="27"/>
      <c r="EM10" s="153"/>
      <c r="EN10" s="29"/>
      <c r="EO10" s="29"/>
      <c r="EP10" s="29"/>
      <c r="EQ10" s="29"/>
      <c r="ER10" s="29"/>
      <c r="ES10" s="29"/>
      <c r="ET10" s="148"/>
      <c r="EU10" s="29"/>
      <c r="EV10" s="29"/>
      <c r="EW10" s="29"/>
      <c r="EX10" s="29"/>
      <c r="EY10" s="29"/>
      <c r="EZ10" s="29"/>
      <c r="FA10" s="42"/>
      <c r="FB10" s="77"/>
      <c r="FC10" s="1"/>
      <c r="FD10" s="27"/>
      <c r="FE10" s="156"/>
      <c r="FF10" s="6"/>
      <c r="FG10" s="197"/>
      <c r="FH10" s="5"/>
      <c r="FI10" s="5"/>
      <c r="FJ10" s="154"/>
      <c r="FK10" s="8"/>
      <c r="FL10" s="8"/>
      <c r="FM10" s="8"/>
      <c r="FN10" s="8"/>
      <c r="FO10" s="42"/>
      <c r="FP10" s="26"/>
      <c r="FQ10" s="1"/>
      <c r="FR10" s="27"/>
      <c r="FS10" s="156"/>
      <c r="FT10" s="6"/>
      <c r="FU10" s="197"/>
      <c r="FV10" s="5"/>
      <c r="FW10" s="5"/>
      <c r="FX10" s="154"/>
      <c r="FY10" s="8"/>
      <c r="FZ10" s="8"/>
      <c r="GA10" s="8"/>
      <c r="GB10" s="8"/>
      <c r="GC10" s="42"/>
      <c r="GD10" s="26"/>
      <c r="GE10" s="1"/>
      <c r="GF10" s="27"/>
      <c r="GG10" s="331"/>
      <c r="GH10" s="334"/>
      <c r="GI10" s="334"/>
      <c r="GJ10" s="337"/>
      <c r="GK10" s="337"/>
      <c r="GL10" s="337"/>
      <c r="GM10" s="337"/>
      <c r="GN10" s="337"/>
      <c r="GO10" s="340"/>
      <c r="GP10" s="26"/>
    </row>
    <row r="11" spans="2:198" ht="13.9" customHeight="1" x14ac:dyDescent="0.2">
      <c r="B11" s="33"/>
      <c r="C11" s="125"/>
      <c r="D11" s="335"/>
      <c r="E11" s="346"/>
      <c r="F11" s="134">
        <v>2016</v>
      </c>
      <c r="G11" s="135">
        <v>2015</v>
      </c>
      <c r="H11" s="135">
        <v>2014</v>
      </c>
      <c r="I11" s="134">
        <v>2016</v>
      </c>
      <c r="J11" s="135">
        <v>2015</v>
      </c>
      <c r="K11" s="135">
        <v>2014</v>
      </c>
      <c r="L11" s="134">
        <v>2016</v>
      </c>
      <c r="M11" s="135">
        <v>2015</v>
      </c>
      <c r="N11" s="135">
        <v>2014</v>
      </c>
      <c r="O11" s="134">
        <v>2016</v>
      </c>
      <c r="P11" s="135">
        <v>2015</v>
      </c>
      <c r="Q11" s="135">
        <v>2014</v>
      </c>
      <c r="R11" s="134">
        <v>2016</v>
      </c>
      <c r="S11" s="135">
        <v>2015</v>
      </c>
      <c r="T11" s="135">
        <v>2014</v>
      </c>
      <c r="U11" s="134">
        <v>2016</v>
      </c>
      <c r="V11" s="135">
        <v>2015</v>
      </c>
      <c r="W11" s="135">
        <v>2014</v>
      </c>
      <c r="X11" s="134">
        <v>2016</v>
      </c>
      <c r="Y11" s="135">
        <v>2015</v>
      </c>
      <c r="Z11" s="135">
        <v>2014</v>
      </c>
      <c r="AA11" s="134">
        <v>2016</v>
      </c>
      <c r="AB11" s="135">
        <v>2015</v>
      </c>
      <c r="AC11" s="135">
        <v>2014</v>
      </c>
      <c r="AD11" s="135">
        <v>2016</v>
      </c>
      <c r="AE11" s="135">
        <v>2015</v>
      </c>
      <c r="AF11" s="135">
        <v>2014</v>
      </c>
      <c r="AG11" s="135">
        <v>2016</v>
      </c>
      <c r="AH11" s="253">
        <v>2015</v>
      </c>
      <c r="AI11" s="136">
        <v>2014</v>
      </c>
      <c r="AJ11" s="39"/>
      <c r="AL11" s="33"/>
      <c r="AM11" s="125"/>
      <c r="AN11" s="335"/>
      <c r="AO11" s="346"/>
      <c r="AP11" s="135">
        <v>2016</v>
      </c>
      <c r="AQ11" s="135">
        <v>2015</v>
      </c>
      <c r="AR11" s="135">
        <v>2014</v>
      </c>
      <c r="AS11" s="135">
        <v>2016</v>
      </c>
      <c r="AT11" s="135">
        <v>2015</v>
      </c>
      <c r="AU11" s="135">
        <v>2014</v>
      </c>
      <c r="AV11" s="135">
        <v>2016</v>
      </c>
      <c r="AW11" s="135">
        <v>2015</v>
      </c>
      <c r="AX11" s="135">
        <v>2014</v>
      </c>
      <c r="AY11" s="135">
        <v>2016</v>
      </c>
      <c r="AZ11" s="135">
        <v>2015</v>
      </c>
      <c r="BA11" s="135">
        <v>2014</v>
      </c>
      <c r="BB11" s="135">
        <v>2016</v>
      </c>
      <c r="BC11" s="135">
        <v>2015</v>
      </c>
      <c r="BD11" s="135">
        <v>2014</v>
      </c>
      <c r="BE11" s="135">
        <v>2016</v>
      </c>
      <c r="BF11" s="135">
        <v>2015</v>
      </c>
      <c r="BG11" s="135">
        <v>2014</v>
      </c>
      <c r="BH11" s="135">
        <v>2016</v>
      </c>
      <c r="BI11" s="135">
        <v>2015</v>
      </c>
      <c r="BJ11" s="135">
        <v>2014</v>
      </c>
      <c r="BK11" s="135">
        <v>2016</v>
      </c>
      <c r="BL11" s="135">
        <v>2015</v>
      </c>
      <c r="BM11" s="135">
        <v>2014</v>
      </c>
      <c r="BN11" s="135">
        <v>2016</v>
      </c>
      <c r="BO11" s="135">
        <v>2015</v>
      </c>
      <c r="BP11" s="135">
        <v>2014</v>
      </c>
      <c r="BQ11" s="135">
        <v>2016</v>
      </c>
      <c r="BR11" s="253">
        <v>2015</v>
      </c>
      <c r="BS11" s="136">
        <v>2014</v>
      </c>
      <c r="BT11" s="39"/>
      <c r="BV11" s="33"/>
      <c r="BW11" s="125"/>
      <c r="BX11" s="335"/>
      <c r="BY11" s="346"/>
      <c r="BZ11" s="135">
        <v>2016</v>
      </c>
      <c r="CA11" s="135">
        <v>2015</v>
      </c>
      <c r="CB11" s="135">
        <v>2014</v>
      </c>
      <c r="CC11" s="135">
        <v>2016</v>
      </c>
      <c r="CD11" s="135">
        <v>2015</v>
      </c>
      <c r="CE11" s="135">
        <v>2014</v>
      </c>
      <c r="CF11" s="135">
        <v>2016</v>
      </c>
      <c r="CG11" s="135">
        <v>2015</v>
      </c>
      <c r="CH11" s="135">
        <v>2014</v>
      </c>
      <c r="CI11" s="135">
        <v>2016</v>
      </c>
      <c r="CJ11" s="135">
        <v>2015</v>
      </c>
      <c r="CK11" s="135">
        <v>2014</v>
      </c>
      <c r="CL11" s="135">
        <v>2016</v>
      </c>
      <c r="CM11" s="135">
        <v>2015</v>
      </c>
      <c r="CN11" s="135">
        <v>2014</v>
      </c>
      <c r="CO11" s="135">
        <v>2016</v>
      </c>
      <c r="CP11" s="135">
        <v>2015</v>
      </c>
      <c r="CQ11" s="135">
        <v>2014</v>
      </c>
      <c r="CR11" s="135">
        <v>2016</v>
      </c>
      <c r="CS11" s="135">
        <v>2015</v>
      </c>
      <c r="CT11" s="135">
        <v>2014</v>
      </c>
      <c r="CU11" s="135">
        <v>2016</v>
      </c>
      <c r="CV11" s="135">
        <v>2015</v>
      </c>
      <c r="CW11" s="135">
        <v>2014</v>
      </c>
      <c r="CX11" s="135">
        <v>2016</v>
      </c>
      <c r="CY11" s="135">
        <v>2015</v>
      </c>
      <c r="CZ11" s="135">
        <v>2014</v>
      </c>
      <c r="DA11" s="135">
        <v>2016</v>
      </c>
      <c r="DB11" s="253">
        <v>2015</v>
      </c>
      <c r="DC11" s="136">
        <v>2014</v>
      </c>
      <c r="DD11" s="39"/>
      <c r="DF11" s="33"/>
      <c r="DG11" s="127"/>
      <c r="DH11" s="325" t="s">
        <v>6</v>
      </c>
      <c r="DI11" s="325"/>
      <c r="DJ11" s="44">
        <f>DJ12+DJ22+DJ26</f>
        <v>53302548.659999996</v>
      </c>
      <c r="DK11" s="44">
        <f t="shared" ref="DK11:DL11" si="0">DK12+DK22+DK26</f>
        <v>47093035.920000002</v>
      </c>
      <c r="DL11" s="44">
        <f t="shared" si="0"/>
        <v>45601129.729999997</v>
      </c>
      <c r="DM11" s="143"/>
      <c r="DN11" s="325" t="s">
        <v>7</v>
      </c>
      <c r="DO11" s="325"/>
      <c r="DP11" s="44">
        <f>DP12+DP17+DP28+DP33+DP40+DP48</f>
        <v>44298888.009999998</v>
      </c>
      <c r="DQ11" s="44">
        <f t="shared" ref="DQ11:DR11" si="1">DQ12+DQ17+DQ28+DQ33+DQ40+DQ48</f>
        <v>44397706.030000001</v>
      </c>
      <c r="DR11" s="44">
        <f t="shared" si="1"/>
        <v>45098982.500000007</v>
      </c>
      <c r="DS11" s="45"/>
      <c r="DT11" s="46"/>
      <c r="DU11" s="1"/>
      <c r="DV11" s="27"/>
      <c r="DW11" s="130"/>
      <c r="DX11" s="322" t="s">
        <v>102</v>
      </c>
      <c r="DY11" s="322"/>
      <c r="DZ11" s="47">
        <f>DZ12+DZ23</f>
        <v>73991420.910000011</v>
      </c>
      <c r="EA11" s="47">
        <f t="shared" ref="EA11:EB11" si="2">EA12+EA23</f>
        <v>63315939.109999992</v>
      </c>
      <c r="EB11" s="47">
        <f t="shared" si="2"/>
        <v>59595021.539999992</v>
      </c>
      <c r="EC11" s="143"/>
      <c r="ED11" s="322" t="s">
        <v>103</v>
      </c>
      <c r="EE11" s="322"/>
      <c r="EF11" s="47">
        <f>EF12+EF23</f>
        <v>5874701.5199999996</v>
      </c>
      <c r="EG11" s="47">
        <f t="shared" ref="EG11:EH11" si="3">EG12+EG23</f>
        <v>4209282.25</v>
      </c>
      <c r="EH11" s="47">
        <f t="shared" si="3"/>
        <v>3195972.29</v>
      </c>
      <c r="EI11" s="42"/>
      <c r="EJ11" s="77"/>
      <c r="EK11" s="1"/>
      <c r="EL11" s="27"/>
      <c r="EM11" s="130"/>
      <c r="EN11" s="322" t="s">
        <v>102</v>
      </c>
      <c r="EO11" s="322"/>
      <c r="EP11" s="49">
        <f>IF((DZ11-EA11)&gt;0,0,-DZ11+EA11)</f>
        <v>0</v>
      </c>
      <c r="EQ11" s="49">
        <f>IF((DZ11-EA11)&gt;0,+DZ11-EA11,0)</f>
        <v>10675481.800000019</v>
      </c>
      <c r="ER11" s="49">
        <f>IF((EA11-EB11)&gt;0,0,-EA11+EB11)</f>
        <v>0</v>
      </c>
      <c r="ES11" s="49">
        <f>IF((EA11-EB11)&gt;0,+EA11-EB11,0)</f>
        <v>3720917.5700000003</v>
      </c>
      <c r="ET11" s="143"/>
      <c r="EU11" s="322" t="s">
        <v>103</v>
      </c>
      <c r="EV11" s="322"/>
      <c r="EW11" s="49">
        <f>IF((EF11-EG11)&gt;0,+EF11-EG11,0)</f>
        <v>1665419.2699999996</v>
      </c>
      <c r="EX11" s="49">
        <f>IF((EF11-EG11)&gt;0,0,-EF11+EG11)</f>
        <v>0</v>
      </c>
      <c r="EY11" s="49">
        <f>IF((EG11-EH11)&gt;0,+EG11-EH11,0)</f>
        <v>1013309.96</v>
      </c>
      <c r="EZ11" s="49">
        <f>IF((EG11-EH11)&gt;0,0,-EG11+EH11)</f>
        <v>0</v>
      </c>
      <c r="FA11" s="42"/>
      <c r="FB11" s="77"/>
      <c r="FC11" s="1"/>
      <c r="FD11" s="27"/>
      <c r="FE11" s="157"/>
      <c r="FF11" s="200"/>
      <c r="FG11" s="3"/>
      <c r="FH11" s="52"/>
      <c r="FI11" s="52"/>
      <c r="FJ11" s="160"/>
      <c r="FK11" s="8"/>
      <c r="FL11" s="8"/>
      <c r="FM11" s="8"/>
      <c r="FN11" s="8"/>
      <c r="FO11" s="42"/>
      <c r="FP11" s="26"/>
      <c r="FQ11" s="1"/>
      <c r="FR11" s="27"/>
      <c r="FS11" s="157"/>
      <c r="FT11" s="200"/>
      <c r="FU11" s="3"/>
      <c r="FV11" s="52"/>
      <c r="FW11" s="52"/>
      <c r="FX11" s="160"/>
      <c r="FY11" s="8"/>
      <c r="FZ11" s="8"/>
      <c r="GA11" s="8"/>
      <c r="GB11" s="8"/>
      <c r="GC11" s="42"/>
      <c r="GD11" s="26"/>
      <c r="GE11" s="1"/>
      <c r="GF11" s="27"/>
      <c r="GG11" s="332"/>
      <c r="GH11" s="335"/>
      <c r="GI11" s="335"/>
      <c r="GJ11" s="338"/>
      <c r="GK11" s="338"/>
      <c r="GL11" s="338"/>
      <c r="GM11" s="338"/>
      <c r="GN11" s="338"/>
      <c r="GO11" s="341"/>
      <c r="GP11" s="26"/>
    </row>
    <row r="12" spans="2:198" ht="13.9" customHeight="1" x14ac:dyDescent="0.2">
      <c r="B12" s="33"/>
      <c r="C12" s="126"/>
      <c r="D12" s="327"/>
      <c r="E12" s="327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7"/>
      <c r="AB12" s="206"/>
      <c r="AC12" s="208"/>
      <c r="AD12" s="41"/>
      <c r="AE12" s="41"/>
      <c r="AF12" s="41"/>
      <c r="AG12" s="207"/>
      <c r="AH12" s="206"/>
      <c r="AI12" s="208"/>
      <c r="AJ12" s="26"/>
      <c r="AL12" s="33"/>
      <c r="AM12" s="126"/>
      <c r="AN12" s="328"/>
      <c r="AO12" s="328"/>
      <c r="AP12" s="254"/>
      <c r="AQ12" s="254"/>
      <c r="AR12" s="254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265"/>
      <c r="BL12" s="266"/>
      <c r="BM12" s="267"/>
      <c r="BN12" s="41"/>
      <c r="BO12" s="41"/>
      <c r="BP12" s="41"/>
      <c r="BQ12" s="265"/>
      <c r="BR12" s="266"/>
      <c r="BS12" s="267"/>
      <c r="BT12" s="26"/>
      <c r="BV12" s="33"/>
      <c r="BW12" s="126"/>
      <c r="BX12" s="328"/>
      <c r="BY12" s="328"/>
      <c r="BZ12" s="206"/>
      <c r="CA12" s="206"/>
      <c r="CB12" s="206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265"/>
      <c r="CV12" s="266"/>
      <c r="CW12" s="267"/>
      <c r="CX12" s="41"/>
      <c r="CY12" s="41"/>
      <c r="CZ12" s="41"/>
      <c r="DA12" s="265"/>
      <c r="DB12" s="266"/>
      <c r="DC12" s="267"/>
      <c r="DD12" s="26"/>
      <c r="DF12" s="33"/>
      <c r="DG12" s="127"/>
      <c r="DH12" s="322" t="s">
        <v>8</v>
      </c>
      <c r="DI12" s="322"/>
      <c r="DJ12" s="50">
        <f>SUM(DJ13:DJ20)</f>
        <v>42084006.879999995</v>
      </c>
      <c r="DK12" s="50">
        <f t="shared" ref="DK12:DL12" si="4">SUM(DK13:DK20)</f>
        <v>34875432</v>
      </c>
      <c r="DL12" s="50">
        <f t="shared" si="4"/>
        <v>33415707.259999998</v>
      </c>
      <c r="DM12" s="143"/>
      <c r="DN12" s="325" t="s">
        <v>9</v>
      </c>
      <c r="DO12" s="325"/>
      <c r="DP12" s="50">
        <f>SUM(DP13:DP15)</f>
        <v>43037263.079999998</v>
      </c>
      <c r="DQ12" s="50">
        <f t="shared" ref="DQ12:DR12" si="5">SUM(DQ13:DQ15)</f>
        <v>41561242.480000004</v>
      </c>
      <c r="DR12" s="50">
        <f t="shared" si="5"/>
        <v>42880838.399999999</v>
      </c>
      <c r="DS12" s="51"/>
      <c r="DT12" s="26"/>
      <c r="DU12" s="1"/>
      <c r="DV12" s="27"/>
      <c r="DW12" s="130"/>
      <c r="DX12" s="308" t="s">
        <v>104</v>
      </c>
      <c r="DY12" s="308"/>
      <c r="DZ12" s="47">
        <f>SUM(DZ13:DZ19)</f>
        <v>31015041.280000005</v>
      </c>
      <c r="EA12" s="47">
        <f t="shared" ref="EA12:EB12" si="6">SUM(EA13:EA19)</f>
        <v>23177667.43</v>
      </c>
      <c r="EB12" s="47">
        <f t="shared" si="6"/>
        <v>20945065.66</v>
      </c>
      <c r="EC12" s="143"/>
      <c r="ED12" s="308" t="s">
        <v>105</v>
      </c>
      <c r="EE12" s="308"/>
      <c r="EF12" s="47">
        <f>SUM(EF13:EF20)</f>
        <v>5874701.5199999996</v>
      </c>
      <c r="EG12" s="47">
        <f t="shared" ref="EG12:EH12" si="7">SUM(EG13:EG20)</f>
        <v>4209282.25</v>
      </c>
      <c r="EH12" s="47">
        <f t="shared" si="7"/>
        <v>3195972.29</v>
      </c>
      <c r="EI12" s="42"/>
      <c r="EJ12" s="77"/>
      <c r="EK12" s="1"/>
      <c r="EL12" s="27"/>
      <c r="EM12" s="130"/>
      <c r="EN12" s="308" t="s">
        <v>104</v>
      </c>
      <c r="EO12" s="308"/>
      <c r="EP12" s="49">
        <f t="shared" ref="EP12:EP32" si="8">IF((DZ12-EA12)&gt;0,0,-DZ12+EA12)</f>
        <v>0</v>
      </c>
      <c r="EQ12" s="49">
        <f t="shared" ref="EQ12:EQ32" si="9">IF((DZ12-EA12)&gt;0,+DZ12-EA12,0)</f>
        <v>7837373.8500000052</v>
      </c>
      <c r="ER12" s="49">
        <f t="shared" ref="ER12:ER19" si="10">IF((EA12-EB12)&gt;0,0,-EA12+EB12)</f>
        <v>0</v>
      </c>
      <c r="ES12" s="49">
        <f t="shared" ref="ES12:ES19" si="11">IF((EA12-EB12)&gt;0,+EA12-EB12,0)</f>
        <v>2232601.7699999996</v>
      </c>
      <c r="ET12" s="143"/>
      <c r="EU12" s="308" t="s">
        <v>105</v>
      </c>
      <c r="EV12" s="308"/>
      <c r="EW12" s="49">
        <f t="shared" ref="EW12:EW49" si="12">IF((EF12-EG12)&gt;0,+EF12-EG12,0)</f>
        <v>1665419.2699999996</v>
      </c>
      <c r="EX12" s="49">
        <f t="shared" ref="EX12:EX49" si="13">IF((EF12-EG12)&gt;0,0,-EF12+EG12)</f>
        <v>0</v>
      </c>
      <c r="EY12" s="49">
        <f t="shared" ref="EY12:EY20" si="14">IF((EG12-EH12)&gt;0,+EG12-EH12,0)</f>
        <v>1013309.96</v>
      </c>
      <c r="EZ12" s="49">
        <f t="shared" ref="EZ12:EZ20" si="15">IF((EG12-EH12)&gt;0,0,-EG12+EH12)</f>
        <v>0</v>
      </c>
      <c r="FA12" s="42"/>
      <c r="FB12" s="77"/>
      <c r="FC12" s="1"/>
      <c r="FD12" s="27"/>
      <c r="FE12" s="157"/>
      <c r="FF12" s="312" t="s">
        <v>226</v>
      </c>
      <c r="FG12" s="312"/>
      <c r="FH12" s="52"/>
      <c r="FI12" s="52"/>
      <c r="FJ12" s="160"/>
      <c r="FK12" s="312" t="s">
        <v>201</v>
      </c>
      <c r="FL12" s="312"/>
      <c r="FM12" s="52"/>
      <c r="FN12" s="52"/>
      <c r="FO12" s="42"/>
      <c r="FP12" s="26"/>
      <c r="FQ12" s="1"/>
      <c r="FR12" s="27"/>
      <c r="FS12" s="157"/>
      <c r="FT12" s="312" t="s">
        <v>226</v>
      </c>
      <c r="FU12" s="312"/>
      <c r="FV12" s="52"/>
      <c r="FW12" s="52"/>
      <c r="FX12" s="160"/>
      <c r="FY12" s="312" t="s">
        <v>201</v>
      </c>
      <c r="FZ12" s="312"/>
      <c r="GA12" s="52"/>
      <c r="GB12" s="52"/>
      <c r="GC12" s="42"/>
      <c r="GD12" s="26"/>
      <c r="GE12" s="1"/>
      <c r="GF12" s="27"/>
      <c r="GG12" s="157"/>
      <c r="GH12" s="55"/>
      <c r="GI12" s="195"/>
      <c r="GJ12" s="56"/>
      <c r="GK12" s="57"/>
      <c r="GL12" s="200"/>
      <c r="GM12" s="200"/>
      <c r="GN12" s="55"/>
      <c r="GO12" s="58"/>
      <c r="GP12" s="26"/>
    </row>
    <row r="13" spans="2:198" ht="13.9" customHeight="1" x14ac:dyDescent="0.2">
      <c r="B13" s="33"/>
      <c r="C13" s="127">
        <v>4000</v>
      </c>
      <c r="D13" s="233" t="s">
        <v>6</v>
      </c>
      <c r="E13" s="233"/>
      <c r="F13" s="210">
        <f>+F14+F23+F26</f>
        <v>0</v>
      </c>
      <c r="G13" s="210">
        <f t="shared" ref="G13:H13" si="16">+G14+G23+G26</f>
        <v>0</v>
      </c>
      <c r="H13" s="210">
        <f t="shared" si="16"/>
        <v>0</v>
      </c>
      <c r="I13" s="210">
        <f>+Integración!F446</f>
        <v>53302548.659999996</v>
      </c>
      <c r="J13" s="210">
        <f>+Integración!G446</f>
        <v>47093035.920000002</v>
      </c>
      <c r="K13" s="210">
        <f>+Integración!H446</f>
        <v>45601129.729999997</v>
      </c>
      <c r="L13" s="210">
        <f>+Integración!I446</f>
        <v>0</v>
      </c>
      <c r="M13" s="210">
        <f>+Integración!J446</f>
        <v>0</v>
      </c>
      <c r="N13" s="210">
        <f>+Integración!K446</f>
        <v>0</v>
      </c>
      <c r="O13" s="210">
        <f>+Integración!L446</f>
        <v>0</v>
      </c>
      <c r="P13" s="210">
        <f>+Integración!M446</f>
        <v>0</v>
      </c>
      <c r="Q13" s="210">
        <f>+Integración!N446</f>
        <v>0</v>
      </c>
      <c r="R13" s="210">
        <f>+Integración!O446</f>
        <v>0</v>
      </c>
      <c r="S13" s="210">
        <f>+Integración!P446</f>
        <v>0</v>
      </c>
      <c r="T13" s="210">
        <f>+Integración!Q446</f>
        <v>0</v>
      </c>
      <c r="U13" s="210">
        <f>+Integración!R446</f>
        <v>0</v>
      </c>
      <c r="V13" s="210">
        <f>+Integración!S446</f>
        <v>0</v>
      </c>
      <c r="W13" s="210">
        <f>+Integración!T446</f>
        <v>0</v>
      </c>
      <c r="X13" s="210">
        <f>+Integración!U446</f>
        <v>0</v>
      </c>
      <c r="Y13" s="210">
        <f>+Integración!V446</f>
        <v>0</v>
      </c>
      <c r="Z13" s="210">
        <f>+Integración!W446</f>
        <v>0</v>
      </c>
      <c r="AA13" s="221">
        <f>+F13+I13+L13+O13+R13+U13+X13</f>
        <v>53302548.659999996</v>
      </c>
      <c r="AB13" s="210">
        <f t="shared" ref="AB13:AB66" si="17">+G13+J13+M13+P13+S13+V13+Y13</f>
        <v>47093035.920000002</v>
      </c>
      <c r="AC13" s="212">
        <f t="shared" ref="AC13:AC66" si="18">+H13+K13+N13+Q13+T13+W13+Z13</f>
        <v>45601129.729999997</v>
      </c>
      <c r="AD13" s="44">
        <f t="shared" ref="AD13:AF13" si="19">AD14+AD24+AD28</f>
        <v>0</v>
      </c>
      <c r="AE13" s="44"/>
      <c r="AF13" s="44">
        <f t="shared" si="19"/>
        <v>0</v>
      </c>
      <c r="AG13" s="221">
        <f t="shared" ref="AG13:AG14" si="20">+AA13-AD13</f>
        <v>53302548.659999996</v>
      </c>
      <c r="AH13" s="210">
        <f t="shared" ref="AH13:AH14" si="21">+AB13-AE13</f>
        <v>47093035.920000002</v>
      </c>
      <c r="AI13" s="212">
        <f t="shared" ref="AI13:AI14" si="22">+AC13-AF13</f>
        <v>45601129.729999997</v>
      </c>
      <c r="AJ13" s="46"/>
      <c r="AL13" s="27"/>
      <c r="AM13" s="131">
        <v>1000</v>
      </c>
      <c r="AN13" s="232" t="s">
        <v>469</v>
      </c>
      <c r="AO13" s="232"/>
      <c r="AP13" s="235">
        <f>+AP14+AP22</f>
        <v>0</v>
      </c>
      <c r="AQ13" s="235">
        <f t="shared" ref="AQ13:AR13" si="23">+AQ14+AQ22</f>
        <v>0</v>
      </c>
      <c r="AR13" s="235">
        <f t="shared" si="23"/>
        <v>0</v>
      </c>
      <c r="AS13" s="48">
        <f>+Integración!AG446</f>
        <v>73991420.910000011</v>
      </c>
      <c r="AT13" s="48">
        <f>+Integración!AH446</f>
        <v>63315939.109999985</v>
      </c>
      <c r="AU13" s="48">
        <f>+Integración!AI446</f>
        <v>59595021.539999992</v>
      </c>
      <c r="AV13" s="48">
        <f>+Integración!AJ446</f>
        <v>0</v>
      </c>
      <c r="AW13" s="48">
        <f>+Integración!AK446</f>
        <v>0</v>
      </c>
      <c r="AX13" s="48">
        <f>+Integración!AL446</f>
        <v>0</v>
      </c>
      <c r="AY13" s="48">
        <f>+Integración!AM446</f>
        <v>0</v>
      </c>
      <c r="AZ13" s="48">
        <f>+Integración!AN446</f>
        <v>0</v>
      </c>
      <c r="BA13" s="48">
        <f>+Integración!AO446</f>
        <v>0</v>
      </c>
      <c r="BB13" s="48">
        <f>+Integración!AP446</f>
        <v>0</v>
      </c>
      <c r="BC13" s="48">
        <f>+Integración!AQ446</f>
        <v>0</v>
      </c>
      <c r="BD13" s="48">
        <f>+Integración!AR446</f>
        <v>0</v>
      </c>
      <c r="BE13" s="48">
        <f>+Integración!AS446</f>
        <v>0</v>
      </c>
      <c r="BF13" s="48">
        <f>+Integración!AT446</f>
        <v>0</v>
      </c>
      <c r="BG13" s="48">
        <f>+Integración!AU446</f>
        <v>0</v>
      </c>
      <c r="BH13" s="48">
        <f>+Integración!AV446</f>
        <v>0</v>
      </c>
      <c r="BI13" s="48">
        <f>+Integración!AW446</f>
        <v>0</v>
      </c>
      <c r="BJ13" s="48">
        <f>+Integración!AX446</f>
        <v>0</v>
      </c>
      <c r="BK13" s="99">
        <f t="shared" ref="BK13:BK62" si="24">+AP13+AS13+AV13+AY13+BB13+BE13+BH13</f>
        <v>73991420.910000011</v>
      </c>
      <c r="BL13" s="48">
        <f t="shared" ref="BL13:BL62" si="25">+AQ13+AT13+AW13+AZ13+BC13+BF13+BI13</f>
        <v>63315939.109999985</v>
      </c>
      <c r="BM13" s="97">
        <f t="shared" ref="BM13:BM62" si="26">+AR13+AU13+AX13+BA13+BD13+BG13+BJ13</f>
        <v>59595021.539999992</v>
      </c>
      <c r="BN13" s="50">
        <f>BN14+BN24+BN28</f>
        <v>0</v>
      </c>
      <c r="BO13" s="50"/>
      <c r="BP13" s="50">
        <f>BP14+BP24+BP28</f>
        <v>0</v>
      </c>
      <c r="BQ13" s="99">
        <f>BQ14+BQ24</f>
        <v>31015041.280000005</v>
      </c>
      <c r="BR13" s="48"/>
      <c r="BS13" s="97">
        <f>BS14+BS24</f>
        <v>20945065.66</v>
      </c>
      <c r="BT13" s="46"/>
      <c r="BV13" s="27"/>
      <c r="BW13" s="131"/>
      <c r="BX13" s="232" t="s">
        <v>513</v>
      </c>
      <c r="BY13" s="232"/>
      <c r="BZ13" s="235"/>
      <c r="CA13" s="235"/>
      <c r="CB13" s="235"/>
      <c r="CC13" s="235">
        <f>+Integración!BH446</f>
        <v>0</v>
      </c>
      <c r="CD13" s="235">
        <f>+Integración!BI446</f>
        <v>0</v>
      </c>
      <c r="CE13" s="235">
        <f>+Integración!BJ446</f>
        <v>0</v>
      </c>
      <c r="CF13" s="235">
        <f>+Integración!BK446</f>
        <v>0</v>
      </c>
      <c r="CG13" s="235">
        <f>+Integración!BL446</f>
        <v>0</v>
      </c>
      <c r="CH13" s="235">
        <f>+Integración!BM446</f>
        <v>0</v>
      </c>
      <c r="CI13" s="235">
        <f>+Integración!BN446</f>
        <v>0</v>
      </c>
      <c r="CJ13" s="235">
        <f>+Integración!BO446</f>
        <v>0</v>
      </c>
      <c r="CK13" s="235">
        <f>+Integración!BP446</f>
        <v>0</v>
      </c>
      <c r="CL13" s="235">
        <f>+Integración!BQ446</f>
        <v>0</v>
      </c>
      <c r="CM13" s="235">
        <f>+Integración!BR446</f>
        <v>0</v>
      </c>
      <c r="CN13" s="235">
        <f>+Integración!BS446</f>
        <v>0</v>
      </c>
      <c r="CO13" s="235">
        <f>+Integración!BT446</f>
        <v>0</v>
      </c>
      <c r="CP13" s="235">
        <f>+Integración!BU446</f>
        <v>0</v>
      </c>
      <c r="CQ13" s="235">
        <f>+Integración!BV446</f>
        <v>0</v>
      </c>
      <c r="CR13" s="235">
        <f>+Integración!BW446</f>
        <v>0</v>
      </c>
      <c r="CS13" s="235">
        <f>+Integración!BX446</f>
        <v>0</v>
      </c>
      <c r="CT13" s="235">
        <f>+Integración!BY446</f>
        <v>0</v>
      </c>
      <c r="CU13" s="236">
        <f t="shared" ref="CU13:CU15" si="27">+BZ13+CC13+CF13+CI13+CL13+CO13+CR13</f>
        <v>0</v>
      </c>
      <c r="CV13" s="235">
        <f t="shared" ref="CV13:CV15" si="28">+CA13+CD13+CG13+CJ13+CM13+CP13+CS13</f>
        <v>0</v>
      </c>
      <c r="CW13" s="237">
        <f t="shared" ref="CW13:CW15" si="29">+CB13+CE13+CH13+CK13+CN13+CQ13+CT13</f>
        <v>0</v>
      </c>
      <c r="CX13" s="235">
        <f>CX14+CX24+CX28</f>
        <v>0</v>
      </c>
      <c r="CY13" s="235"/>
      <c r="CZ13" s="235">
        <f>CZ14+CZ24+CZ28</f>
        <v>0</v>
      </c>
      <c r="DA13" s="236">
        <f>DA14+DA24</f>
        <v>0</v>
      </c>
      <c r="DB13" s="235"/>
      <c r="DC13" s="237">
        <f>DC14+DC24</f>
        <v>0</v>
      </c>
      <c r="DD13" s="46"/>
      <c r="DF13" s="33"/>
      <c r="DG13" s="126" t="s">
        <v>60</v>
      </c>
      <c r="DH13" s="319" t="s">
        <v>10</v>
      </c>
      <c r="DI13" s="319"/>
      <c r="DJ13" s="54">
        <f>+AG15</f>
        <v>0</v>
      </c>
      <c r="DK13" s="54">
        <f>+AH15</f>
        <v>0</v>
      </c>
      <c r="DL13" s="54">
        <f>+AI15</f>
        <v>0</v>
      </c>
      <c r="DM13" s="143" t="s">
        <v>75</v>
      </c>
      <c r="DN13" s="319" t="s">
        <v>11</v>
      </c>
      <c r="DO13" s="319"/>
      <c r="DP13" s="54">
        <f>+AG34</f>
        <v>27495147.93</v>
      </c>
      <c r="DQ13" s="54">
        <f>+AH34</f>
        <v>25583935.060000002</v>
      </c>
      <c r="DR13" s="54">
        <f>+AI34</f>
        <v>24117758.899999999</v>
      </c>
      <c r="DS13" s="51"/>
      <c r="DT13" s="26"/>
      <c r="DU13" s="1"/>
      <c r="DV13" s="27"/>
      <c r="DW13" s="130" t="s">
        <v>158</v>
      </c>
      <c r="DX13" s="319" t="s">
        <v>106</v>
      </c>
      <c r="DY13" s="319"/>
      <c r="DZ13" s="54">
        <f>+BQ15</f>
        <v>7305396.3200000003</v>
      </c>
      <c r="EA13" s="54">
        <f>+BR15</f>
        <v>2188080.34</v>
      </c>
      <c r="EB13" s="54">
        <f>+BS15</f>
        <v>1666869.73</v>
      </c>
      <c r="EC13" s="143" t="s">
        <v>174</v>
      </c>
      <c r="ED13" s="319" t="s">
        <v>107</v>
      </c>
      <c r="EE13" s="319"/>
      <c r="EF13" s="54">
        <f>+BQ34</f>
        <v>5874701.5199999996</v>
      </c>
      <c r="EG13" s="54">
        <f>+BR34</f>
        <v>4209282.25</v>
      </c>
      <c r="EH13" s="54">
        <f>+BS34</f>
        <v>3195972.29</v>
      </c>
      <c r="EI13" s="42"/>
      <c r="EJ13" s="77"/>
      <c r="EK13" s="1"/>
      <c r="EL13" s="27"/>
      <c r="EM13" s="130" t="s">
        <v>158</v>
      </c>
      <c r="EN13" s="319" t="s">
        <v>106</v>
      </c>
      <c r="EO13" s="319"/>
      <c r="EP13" s="54">
        <f t="shared" si="8"/>
        <v>0</v>
      </c>
      <c r="EQ13" s="54">
        <f t="shared" si="9"/>
        <v>5117315.9800000004</v>
      </c>
      <c r="ER13" s="54">
        <f t="shared" si="10"/>
        <v>0</v>
      </c>
      <c r="ES13" s="54">
        <f t="shared" si="11"/>
        <v>521210.60999999987</v>
      </c>
      <c r="ET13" s="143" t="s">
        <v>174</v>
      </c>
      <c r="EU13" s="319" t="s">
        <v>107</v>
      </c>
      <c r="EV13" s="319"/>
      <c r="EW13" s="54">
        <f t="shared" si="12"/>
        <v>1665419.2699999996</v>
      </c>
      <c r="EX13" s="54">
        <f t="shared" si="13"/>
        <v>0</v>
      </c>
      <c r="EY13" s="54">
        <f t="shared" si="14"/>
        <v>1013309.96</v>
      </c>
      <c r="EZ13" s="54">
        <f t="shared" si="15"/>
        <v>0</v>
      </c>
      <c r="FA13" s="42"/>
      <c r="FB13" s="77"/>
      <c r="FC13" s="1"/>
      <c r="FD13" s="27"/>
      <c r="FE13" s="157"/>
      <c r="FF13" s="200"/>
      <c r="FG13" s="200"/>
      <c r="FH13" s="52"/>
      <c r="FI13" s="52"/>
      <c r="FJ13" s="160"/>
      <c r="FK13" s="200"/>
      <c r="FL13" s="3"/>
      <c r="FM13" s="52"/>
      <c r="FN13" s="52"/>
      <c r="FO13" s="42"/>
      <c r="FP13" s="26"/>
      <c r="FQ13" s="1"/>
      <c r="FR13" s="27"/>
      <c r="FS13" s="157"/>
      <c r="FT13" s="200"/>
      <c r="FU13" s="200"/>
      <c r="FV13" s="52"/>
      <c r="FW13" s="52"/>
      <c r="FX13" s="160"/>
      <c r="FY13" s="200"/>
      <c r="FZ13" s="3"/>
      <c r="GA13" s="52"/>
      <c r="GB13" s="52"/>
      <c r="GC13" s="42"/>
      <c r="GD13" s="26"/>
      <c r="GE13" s="1"/>
      <c r="GF13" s="27"/>
      <c r="GG13" s="130" t="s">
        <v>195</v>
      </c>
      <c r="GH13" s="322" t="s">
        <v>152</v>
      </c>
      <c r="GI13" s="322"/>
      <c r="GJ13" s="176"/>
      <c r="GK13" s="173">
        <f>+EG45</f>
        <v>0</v>
      </c>
      <c r="GL13" s="173">
        <f>+EF45-EG45</f>
        <v>0</v>
      </c>
      <c r="GM13" s="60">
        <v>0</v>
      </c>
      <c r="GN13" s="61"/>
      <c r="GO13" s="58"/>
      <c r="GP13" s="26"/>
    </row>
    <row r="14" spans="2:198" ht="13.9" customHeight="1" x14ac:dyDescent="0.2">
      <c r="B14" s="33"/>
      <c r="C14" s="127">
        <v>4100</v>
      </c>
      <c r="D14" s="233" t="s">
        <v>425</v>
      </c>
      <c r="E14" s="233"/>
      <c r="F14" s="210">
        <f>SUM(F15:F22)</f>
        <v>0</v>
      </c>
      <c r="G14" s="210">
        <f t="shared" ref="G14:H14" si="30">SUM(G15:G22)</f>
        <v>0</v>
      </c>
      <c r="H14" s="210">
        <f t="shared" si="30"/>
        <v>0</v>
      </c>
      <c r="I14" s="210">
        <f>+Integración!F447</f>
        <v>42084006.879999995</v>
      </c>
      <c r="J14" s="210">
        <f>+Integración!G447</f>
        <v>34875432</v>
      </c>
      <c r="K14" s="210">
        <f>+Integración!H447</f>
        <v>33415707.259999998</v>
      </c>
      <c r="L14" s="210">
        <f>+Integración!I447</f>
        <v>0</v>
      </c>
      <c r="M14" s="210">
        <f>+Integración!J447</f>
        <v>0</v>
      </c>
      <c r="N14" s="210">
        <f>+Integración!K447</f>
        <v>0</v>
      </c>
      <c r="O14" s="210">
        <f>+Integración!L447</f>
        <v>0</v>
      </c>
      <c r="P14" s="210">
        <f>+Integración!M447</f>
        <v>0</v>
      </c>
      <c r="Q14" s="210">
        <f>+Integración!N447</f>
        <v>0</v>
      </c>
      <c r="R14" s="210">
        <f>+Integración!O447</f>
        <v>0</v>
      </c>
      <c r="S14" s="210">
        <f>+Integración!P447</f>
        <v>0</v>
      </c>
      <c r="T14" s="210">
        <f>+Integración!Q447</f>
        <v>0</v>
      </c>
      <c r="U14" s="210">
        <f>+Integración!R447</f>
        <v>0</v>
      </c>
      <c r="V14" s="210">
        <f>+Integración!S447</f>
        <v>0</v>
      </c>
      <c r="W14" s="210">
        <f>+Integración!T447</f>
        <v>0</v>
      </c>
      <c r="X14" s="210">
        <f>+Integración!U447</f>
        <v>0</v>
      </c>
      <c r="Y14" s="210">
        <f>+Integración!V447</f>
        <v>0</v>
      </c>
      <c r="Z14" s="210">
        <f>+Integración!W447</f>
        <v>0</v>
      </c>
      <c r="AA14" s="221">
        <f t="shared" ref="AA14:AA66" si="31">+F14+I14+L14+O14+R14+U14+X14</f>
        <v>42084006.879999995</v>
      </c>
      <c r="AB14" s="210">
        <f t="shared" si="17"/>
        <v>34875432</v>
      </c>
      <c r="AC14" s="212">
        <f t="shared" si="18"/>
        <v>33415707.259999998</v>
      </c>
      <c r="AD14" s="50"/>
      <c r="AE14" s="50"/>
      <c r="AF14" s="50"/>
      <c r="AG14" s="221">
        <f t="shared" si="20"/>
        <v>42084006.879999995</v>
      </c>
      <c r="AH14" s="210">
        <f t="shared" si="21"/>
        <v>34875432</v>
      </c>
      <c r="AI14" s="212">
        <f t="shared" si="22"/>
        <v>33415707.259999998</v>
      </c>
      <c r="AJ14" s="26"/>
      <c r="AL14" s="27"/>
      <c r="AM14" s="131">
        <v>1100</v>
      </c>
      <c r="AN14" s="232" t="s">
        <v>470</v>
      </c>
      <c r="AO14" s="232"/>
      <c r="AP14" s="235">
        <f>SUM(AP15:AP21)</f>
        <v>0</v>
      </c>
      <c r="AQ14" s="235">
        <f t="shared" ref="AQ14:AR14" si="32">SUM(AQ15:AQ21)</f>
        <v>0</v>
      </c>
      <c r="AR14" s="235">
        <f t="shared" si="32"/>
        <v>0</v>
      </c>
      <c r="AS14" s="48">
        <f>+Integración!AG447</f>
        <v>31015041.280000001</v>
      </c>
      <c r="AT14" s="48">
        <f>+Integración!AH447</f>
        <v>23177667.43</v>
      </c>
      <c r="AU14" s="48">
        <f>+Integración!AI447</f>
        <v>20945065.66</v>
      </c>
      <c r="AV14" s="48">
        <f>+Integración!AJ447</f>
        <v>0</v>
      </c>
      <c r="AW14" s="48">
        <f>+Integración!AK447</f>
        <v>0</v>
      </c>
      <c r="AX14" s="48">
        <f>+Integración!AL447</f>
        <v>0</v>
      </c>
      <c r="AY14" s="48">
        <f>+Integración!AM447</f>
        <v>0</v>
      </c>
      <c r="AZ14" s="48">
        <f>+Integración!AN447</f>
        <v>0</v>
      </c>
      <c r="BA14" s="48">
        <f>+Integración!AO447</f>
        <v>0</v>
      </c>
      <c r="BB14" s="48">
        <f>+Integración!AP447</f>
        <v>0</v>
      </c>
      <c r="BC14" s="48">
        <f>+Integración!AQ447</f>
        <v>0</v>
      </c>
      <c r="BD14" s="48">
        <f>+Integración!AR447</f>
        <v>0</v>
      </c>
      <c r="BE14" s="48">
        <f>+Integración!AS447</f>
        <v>0</v>
      </c>
      <c r="BF14" s="48">
        <f>+Integración!AT447</f>
        <v>0</v>
      </c>
      <c r="BG14" s="48">
        <f>+Integración!AU447</f>
        <v>0</v>
      </c>
      <c r="BH14" s="48">
        <f>+Integración!AV447</f>
        <v>0</v>
      </c>
      <c r="BI14" s="48">
        <f>+Integración!AW447</f>
        <v>0</v>
      </c>
      <c r="BJ14" s="48">
        <f>+Integración!AX447</f>
        <v>0</v>
      </c>
      <c r="BK14" s="99">
        <f t="shared" si="24"/>
        <v>31015041.280000001</v>
      </c>
      <c r="BL14" s="48">
        <f t="shared" si="25"/>
        <v>23177667.43</v>
      </c>
      <c r="BM14" s="97">
        <f t="shared" si="26"/>
        <v>20945065.66</v>
      </c>
      <c r="BN14" s="50"/>
      <c r="BO14" s="50"/>
      <c r="BP14" s="50"/>
      <c r="BQ14" s="99">
        <f>SUM(BQ15:BQ21)</f>
        <v>31015041.280000005</v>
      </c>
      <c r="BR14" s="48"/>
      <c r="BS14" s="97">
        <f>SUM(BS15:BS21)</f>
        <v>20945065.66</v>
      </c>
      <c r="BT14" s="26"/>
      <c r="BV14" s="27"/>
      <c r="BW14" s="131"/>
      <c r="BX14" s="232" t="s">
        <v>514</v>
      </c>
      <c r="BY14" s="232"/>
      <c r="BZ14" s="235">
        <f>SUM(BZ15:BZ25)</f>
        <v>0</v>
      </c>
      <c r="CA14" s="235">
        <f t="shared" ref="CA14:CB14" si="33">SUM(CA15:CA25)</f>
        <v>0</v>
      </c>
      <c r="CB14" s="235">
        <f t="shared" si="33"/>
        <v>0</v>
      </c>
      <c r="CC14" s="235">
        <f>+Integración!BH447</f>
        <v>0</v>
      </c>
      <c r="CD14" s="235">
        <f>+Integración!BI447</f>
        <v>0</v>
      </c>
      <c r="CE14" s="235">
        <f>+Integración!BJ447</f>
        <v>0</v>
      </c>
      <c r="CF14" s="235">
        <f>+Integración!BK447</f>
        <v>0</v>
      </c>
      <c r="CG14" s="235">
        <f>+Integración!BL447</f>
        <v>0</v>
      </c>
      <c r="CH14" s="235">
        <f>+Integración!BM447</f>
        <v>0</v>
      </c>
      <c r="CI14" s="235">
        <f>+Integración!BN447</f>
        <v>0</v>
      </c>
      <c r="CJ14" s="235">
        <f>+Integración!BO447</f>
        <v>0</v>
      </c>
      <c r="CK14" s="235">
        <f>+Integración!BP447</f>
        <v>0</v>
      </c>
      <c r="CL14" s="235">
        <f>+Integración!BQ447</f>
        <v>0</v>
      </c>
      <c r="CM14" s="235">
        <f>+Integración!BR447</f>
        <v>0</v>
      </c>
      <c r="CN14" s="235">
        <f>+Integración!BS447</f>
        <v>0</v>
      </c>
      <c r="CO14" s="235">
        <f>+Integración!BT447</f>
        <v>0</v>
      </c>
      <c r="CP14" s="235">
        <f>+Integración!BU447</f>
        <v>0</v>
      </c>
      <c r="CQ14" s="235">
        <f>+Integración!BV447</f>
        <v>0</v>
      </c>
      <c r="CR14" s="235">
        <f>+Integración!BW447</f>
        <v>0</v>
      </c>
      <c r="CS14" s="235">
        <f>+Integración!BX447</f>
        <v>0</v>
      </c>
      <c r="CT14" s="235">
        <f>+Integración!BY447</f>
        <v>0</v>
      </c>
      <c r="CU14" s="236">
        <f t="shared" si="27"/>
        <v>0</v>
      </c>
      <c r="CV14" s="235">
        <f t="shared" si="28"/>
        <v>0</v>
      </c>
      <c r="CW14" s="237">
        <f t="shared" si="29"/>
        <v>0</v>
      </c>
      <c r="CX14" s="235"/>
      <c r="CY14" s="235"/>
      <c r="CZ14" s="235"/>
      <c r="DA14" s="236">
        <f>SUM(DA15:DA21)</f>
        <v>0</v>
      </c>
      <c r="DB14" s="235"/>
      <c r="DC14" s="237">
        <f>SUM(DC15:DC21)</f>
        <v>0</v>
      </c>
      <c r="DD14" s="26"/>
      <c r="DF14" s="33"/>
      <c r="DG14" s="126" t="s">
        <v>61</v>
      </c>
      <c r="DH14" s="319" t="s">
        <v>12</v>
      </c>
      <c r="DI14" s="319"/>
      <c r="DJ14" s="54">
        <f t="shared" ref="DJ14:DJ20" si="34">+AG16</f>
        <v>0</v>
      </c>
      <c r="DK14" s="54">
        <f t="shared" ref="DK14:DL20" si="35">+AH16</f>
        <v>0</v>
      </c>
      <c r="DL14" s="54">
        <f t="shared" si="35"/>
        <v>0</v>
      </c>
      <c r="DM14" s="143" t="s">
        <v>76</v>
      </c>
      <c r="DN14" s="319" t="s">
        <v>13</v>
      </c>
      <c r="DO14" s="319"/>
      <c r="DP14" s="54">
        <f t="shared" ref="DP14:DP15" si="36">+AG35</f>
        <v>3781855.5599999996</v>
      </c>
      <c r="DQ14" s="54">
        <f>+AH35</f>
        <v>4949884.2700000005</v>
      </c>
      <c r="DR14" s="54">
        <f>+AI35</f>
        <v>5669340.1599999992</v>
      </c>
      <c r="DS14" s="51"/>
      <c r="DT14" s="26"/>
      <c r="DU14" s="1"/>
      <c r="DV14" s="27"/>
      <c r="DW14" s="130" t="s">
        <v>159</v>
      </c>
      <c r="DX14" s="319" t="s">
        <v>108</v>
      </c>
      <c r="DY14" s="319"/>
      <c r="DZ14" s="54">
        <f t="shared" ref="DZ14:DZ19" si="37">+BQ16</f>
        <v>22951667.560000002</v>
      </c>
      <c r="EA14" s="54">
        <f t="shared" ref="EA14:EB19" si="38">+BR16</f>
        <v>20714179.309999999</v>
      </c>
      <c r="EB14" s="54">
        <f t="shared" si="38"/>
        <v>18712888.149999999</v>
      </c>
      <c r="EC14" s="143" t="s">
        <v>175</v>
      </c>
      <c r="ED14" s="319" t="s">
        <v>109</v>
      </c>
      <c r="EE14" s="319"/>
      <c r="EF14" s="54">
        <f t="shared" ref="EF14:EF20" si="39">+BQ35</f>
        <v>0</v>
      </c>
      <c r="EG14" s="54">
        <f t="shared" ref="EG14:EH20" si="40">+BR35</f>
        <v>0</v>
      </c>
      <c r="EH14" s="54">
        <f t="shared" si="40"/>
        <v>0</v>
      </c>
      <c r="EI14" s="42"/>
      <c r="EJ14" s="77"/>
      <c r="EK14" s="1"/>
      <c r="EL14" s="27"/>
      <c r="EM14" s="130" t="s">
        <v>159</v>
      </c>
      <c r="EN14" s="319" t="s">
        <v>108</v>
      </c>
      <c r="EO14" s="319"/>
      <c r="EP14" s="54">
        <f t="shared" si="8"/>
        <v>0</v>
      </c>
      <c r="EQ14" s="54">
        <f t="shared" si="9"/>
        <v>2237488.2500000037</v>
      </c>
      <c r="ER14" s="54">
        <f t="shared" si="10"/>
        <v>0</v>
      </c>
      <c r="ES14" s="54">
        <f t="shared" si="11"/>
        <v>2001291.1600000001</v>
      </c>
      <c r="ET14" s="143" t="s">
        <v>175</v>
      </c>
      <c r="EU14" s="319" t="s">
        <v>109</v>
      </c>
      <c r="EV14" s="319"/>
      <c r="EW14" s="54">
        <f t="shared" si="12"/>
        <v>0</v>
      </c>
      <c r="EX14" s="54">
        <f t="shared" si="13"/>
        <v>0</v>
      </c>
      <c r="EY14" s="54">
        <f t="shared" si="14"/>
        <v>0</v>
      </c>
      <c r="EZ14" s="54">
        <f t="shared" si="15"/>
        <v>0</v>
      </c>
      <c r="FA14" s="42"/>
      <c r="FB14" s="77"/>
      <c r="FC14" s="1"/>
      <c r="FD14" s="27"/>
      <c r="FE14" s="157"/>
      <c r="FF14" s="279" t="s">
        <v>198</v>
      </c>
      <c r="FG14" s="279"/>
      <c r="FH14" s="50">
        <f>SUM(FH15:FH25)</f>
        <v>53302548.659999996</v>
      </c>
      <c r="FI14" s="50">
        <f t="shared" ref="FI14" si="41">SUM(FI15:FI25)</f>
        <v>47093035.920000002</v>
      </c>
      <c r="FJ14" s="160"/>
      <c r="FK14" s="279" t="s">
        <v>198</v>
      </c>
      <c r="FL14" s="279"/>
      <c r="FM14" s="50">
        <f>SUM(FM15:FM17)</f>
        <v>0</v>
      </c>
      <c r="FN14" s="50">
        <f t="shared" ref="FN14" si="42">SUM(FN15:FN17)</f>
        <v>0</v>
      </c>
      <c r="FO14" s="42"/>
      <c r="FP14" s="26"/>
      <c r="FQ14" s="1"/>
      <c r="FR14" s="27"/>
      <c r="FS14" s="157"/>
      <c r="FT14" s="279" t="s">
        <v>198</v>
      </c>
      <c r="FU14" s="279"/>
      <c r="FV14" s="50">
        <f>SUM(FV15:FV25)</f>
        <v>0</v>
      </c>
      <c r="FW14" s="50">
        <f t="shared" ref="FW14" si="43">SUM(FW15:FW25)</f>
        <v>0</v>
      </c>
      <c r="FX14" s="160"/>
      <c r="FY14" s="279" t="s">
        <v>198</v>
      </c>
      <c r="FZ14" s="279"/>
      <c r="GA14" s="50">
        <f>SUM(GA15:GA17)</f>
        <v>0</v>
      </c>
      <c r="GB14" s="50">
        <f t="shared" ref="GB14" si="44">SUM(GB15:GB17)</f>
        <v>0</v>
      </c>
      <c r="GC14" s="42"/>
      <c r="GD14" s="26"/>
      <c r="GE14" s="1"/>
      <c r="GF14" s="27"/>
      <c r="GG14" s="165"/>
      <c r="GH14" s="196"/>
      <c r="GI14" s="56"/>
      <c r="GJ14" s="177"/>
      <c r="GK14" s="177"/>
      <c r="GL14" s="177"/>
      <c r="GM14" s="62"/>
      <c r="GN14" s="62"/>
      <c r="GO14" s="58"/>
      <c r="GP14" s="26"/>
    </row>
    <row r="15" spans="2:198" ht="13.9" customHeight="1" x14ac:dyDescent="0.2">
      <c r="B15" s="33"/>
      <c r="C15" s="126">
        <v>4110</v>
      </c>
      <c r="D15" s="234" t="s">
        <v>10</v>
      </c>
      <c r="E15" s="234"/>
      <c r="F15" s="215">
        <v>0</v>
      </c>
      <c r="G15" s="215">
        <v>0</v>
      </c>
      <c r="H15" s="215">
        <v>0</v>
      </c>
      <c r="I15" s="215">
        <f>+Integración!F448</f>
        <v>0</v>
      </c>
      <c r="J15" s="215">
        <f>+Integración!G448</f>
        <v>0</v>
      </c>
      <c r="K15" s="215">
        <f>+Integración!H448</f>
        <v>0</v>
      </c>
      <c r="L15" s="215">
        <f>+Integración!I448</f>
        <v>0</v>
      </c>
      <c r="M15" s="215">
        <f>+Integración!J448</f>
        <v>0</v>
      </c>
      <c r="N15" s="215">
        <f>+Integración!K448</f>
        <v>0</v>
      </c>
      <c r="O15" s="215">
        <f>+Integración!L448</f>
        <v>0</v>
      </c>
      <c r="P15" s="215">
        <f>+Integración!M448</f>
        <v>0</v>
      </c>
      <c r="Q15" s="215">
        <f>+Integración!N448</f>
        <v>0</v>
      </c>
      <c r="R15" s="215">
        <f>+Integración!O448</f>
        <v>0</v>
      </c>
      <c r="S15" s="215">
        <f>+Integración!P448</f>
        <v>0</v>
      </c>
      <c r="T15" s="215">
        <f>+Integración!Q448</f>
        <v>0</v>
      </c>
      <c r="U15" s="215">
        <f>+Integración!R448</f>
        <v>0</v>
      </c>
      <c r="V15" s="215">
        <f>+Integración!S448</f>
        <v>0</v>
      </c>
      <c r="W15" s="215">
        <f>+Integración!T448</f>
        <v>0</v>
      </c>
      <c r="X15" s="215">
        <f>+Integración!U448</f>
        <v>0</v>
      </c>
      <c r="Y15" s="215">
        <f>+Integración!V448</f>
        <v>0</v>
      </c>
      <c r="Z15" s="215">
        <f>+Integración!W448</f>
        <v>0</v>
      </c>
      <c r="AA15" s="216">
        <f t="shared" si="31"/>
        <v>0</v>
      </c>
      <c r="AB15" s="224">
        <f t="shared" si="17"/>
        <v>0</v>
      </c>
      <c r="AC15" s="226">
        <f t="shared" si="18"/>
        <v>0</v>
      </c>
      <c r="AD15" s="54"/>
      <c r="AE15" s="54"/>
      <c r="AF15" s="54"/>
      <c r="AG15" s="216">
        <f>+AA15-AD15</f>
        <v>0</v>
      </c>
      <c r="AH15" s="224">
        <f t="shared" ref="AH15:AI15" si="45">+AB15-AE15</f>
        <v>0</v>
      </c>
      <c r="AI15" s="226">
        <f t="shared" si="45"/>
        <v>0</v>
      </c>
      <c r="AJ15" s="26"/>
      <c r="AL15" s="27"/>
      <c r="AM15" s="130">
        <v>1110</v>
      </c>
      <c r="AN15" s="223" t="s">
        <v>471</v>
      </c>
      <c r="AO15" s="223"/>
      <c r="AP15" s="215">
        <v>0</v>
      </c>
      <c r="AQ15" s="215">
        <v>0</v>
      </c>
      <c r="AR15" s="215">
        <v>0</v>
      </c>
      <c r="AS15" s="54">
        <f>+Integración!AG448</f>
        <v>7305396.3200000003</v>
      </c>
      <c r="AT15" s="54">
        <f>+Integración!AH448</f>
        <v>2188080.34</v>
      </c>
      <c r="AU15" s="54">
        <f>+Integración!AI448</f>
        <v>1666869.73</v>
      </c>
      <c r="AV15" s="54">
        <f>+Integración!AJ448</f>
        <v>0</v>
      </c>
      <c r="AW15" s="54">
        <f>+Integración!AK448</f>
        <v>0</v>
      </c>
      <c r="AX15" s="54">
        <f>+Integración!AL448</f>
        <v>0</v>
      </c>
      <c r="AY15" s="54">
        <f>+Integración!AM448</f>
        <v>0</v>
      </c>
      <c r="AZ15" s="54">
        <f>+Integración!AN448</f>
        <v>0</v>
      </c>
      <c r="BA15" s="54">
        <f>+Integración!AO448</f>
        <v>0</v>
      </c>
      <c r="BB15" s="54">
        <f>+Integración!AP448</f>
        <v>0</v>
      </c>
      <c r="BC15" s="54">
        <f>+Integración!AQ448</f>
        <v>0</v>
      </c>
      <c r="BD15" s="54">
        <f>+Integración!AR448</f>
        <v>0</v>
      </c>
      <c r="BE15" s="54">
        <f>+Integración!AS448</f>
        <v>0</v>
      </c>
      <c r="BF15" s="54">
        <f>+Integración!AT448</f>
        <v>0</v>
      </c>
      <c r="BG15" s="54">
        <f>+Integración!AU448</f>
        <v>0</v>
      </c>
      <c r="BH15" s="54">
        <f>+Integración!AV448</f>
        <v>0</v>
      </c>
      <c r="BI15" s="54">
        <f>+Integración!AW448</f>
        <v>0</v>
      </c>
      <c r="BJ15" s="54">
        <f>+Integración!AX448</f>
        <v>0</v>
      </c>
      <c r="BK15" s="91">
        <f t="shared" si="24"/>
        <v>7305396.3200000003</v>
      </c>
      <c r="BL15" s="54">
        <f t="shared" si="25"/>
        <v>2188080.34</v>
      </c>
      <c r="BM15" s="92">
        <f t="shared" si="26"/>
        <v>1666869.73</v>
      </c>
      <c r="BN15" s="54"/>
      <c r="BO15" s="54"/>
      <c r="BP15" s="54"/>
      <c r="BQ15" s="91">
        <f>+BK15-BN15</f>
        <v>7305396.3200000003</v>
      </c>
      <c r="BR15" s="54">
        <f t="shared" ref="BR15:BR62" si="46">+BL15-BO15</f>
        <v>2188080.34</v>
      </c>
      <c r="BS15" s="92">
        <f t="shared" ref="BS15:BS62" si="47">+BM15-BP15</f>
        <v>1666869.73</v>
      </c>
      <c r="BT15" s="26"/>
      <c r="BV15" s="27"/>
      <c r="BW15" s="130">
        <v>4110</v>
      </c>
      <c r="BX15" s="223" t="s">
        <v>10</v>
      </c>
      <c r="BY15" s="223"/>
      <c r="BZ15" s="215">
        <v>0</v>
      </c>
      <c r="CA15" s="215">
        <v>0</v>
      </c>
      <c r="CB15" s="215">
        <v>0</v>
      </c>
      <c r="CC15" s="215">
        <f>+Integración!BH448</f>
        <v>0</v>
      </c>
      <c r="CD15" s="215">
        <f>+Integración!BI448</f>
        <v>0</v>
      </c>
      <c r="CE15" s="215">
        <f>+Integración!BJ448</f>
        <v>0</v>
      </c>
      <c r="CF15" s="215">
        <f>+Integración!BK448</f>
        <v>0</v>
      </c>
      <c r="CG15" s="215">
        <f>+Integración!BL448</f>
        <v>0</v>
      </c>
      <c r="CH15" s="215">
        <f>+Integración!BM448</f>
        <v>0</v>
      </c>
      <c r="CI15" s="215">
        <f>+Integración!BN448</f>
        <v>0</v>
      </c>
      <c r="CJ15" s="215">
        <f>+Integración!BO448</f>
        <v>0</v>
      </c>
      <c r="CK15" s="215">
        <f>+Integración!BP448</f>
        <v>0</v>
      </c>
      <c r="CL15" s="215">
        <f>+Integración!BQ448</f>
        <v>0</v>
      </c>
      <c r="CM15" s="215">
        <f>+Integración!BR448</f>
        <v>0</v>
      </c>
      <c r="CN15" s="215">
        <f>+Integración!BS448</f>
        <v>0</v>
      </c>
      <c r="CO15" s="215">
        <f>+Integración!BT448</f>
        <v>0</v>
      </c>
      <c r="CP15" s="215">
        <f>+Integración!BU448</f>
        <v>0</v>
      </c>
      <c r="CQ15" s="215">
        <f>+Integración!BV448</f>
        <v>0</v>
      </c>
      <c r="CR15" s="215">
        <f>+Integración!BW448</f>
        <v>0</v>
      </c>
      <c r="CS15" s="215">
        <f>+Integración!BX448</f>
        <v>0</v>
      </c>
      <c r="CT15" s="215">
        <f>+Integración!BY448</f>
        <v>0</v>
      </c>
      <c r="CU15" s="216">
        <f t="shared" si="27"/>
        <v>0</v>
      </c>
      <c r="CV15" s="215">
        <f t="shared" si="28"/>
        <v>0</v>
      </c>
      <c r="CW15" s="217">
        <f t="shared" si="29"/>
        <v>0</v>
      </c>
      <c r="CX15" s="215"/>
      <c r="CY15" s="215"/>
      <c r="CZ15" s="215"/>
      <c r="DA15" s="216">
        <f>+CU15-CX15</f>
        <v>0</v>
      </c>
      <c r="DB15" s="215">
        <f t="shared" ref="DB15:DB68" si="48">+CV15-CY15</f>
        <v>0</v>
      </c>
      <c r="DC15" s="217">
        <f t="shared" ref="DC15:DC68" si="49">+CW15-CZ15</f>
        <v>0</v>
      </c>
      <c r="DD15" s="26"/>
      <c r="DF15" s="33"/>
      <c r="DG15" s="126" t="s">
        <v>62</v>
      </c>
      <c r="DH15" s="319" t="s">
        <v>14</v>
      </c>
      <c r="DI15" s="319"/>
      <c r="DJ15" s="54">
        <f t="shared" si="34"/>
        <v>0</v>
      </c>
      <c r="DK15" s="54">
        <f t="shared" si="35"/>
        <v>0</v>
      </c>
      <c r="DL15" s="54">
        <f t="shared" si="35"/>
        <v>0</v>
      </c>
      <c r="DM15" s="143" t="s">
        <v>77</v>
      </c>
      <c r="DN15" s="319" t="s">
        <v>15</v>
      </c>
      <c r="DO15" s="319"/>
      <c r="DP15" s="54">
        <f t="shared" si="36"/>
        <v>11760259.59</v>
      </c>
      <c r="DQ15" s="54">
        <f>+AH36</f>
        <v>11027423.15</v>
      </c>
      <c r="DR15" s="54">
        <f>+AI36</f>
        <v>13093739.34</v>
      </c>
      <c r="DS15" s="51"/>
      <c r="DT15" s="26"/>
      <c r="DU15" s="1"/>
      <c r="DV15" s="27"/>
      <c r="DW15" s="130" t="s">
        <v>160</v>
      </c>
      <c r="DX15" s="319" t="s">
        <v>110</v>
      </c>
      <c r="DY15" s="319"/>
      <c r="DZ15" s="54">
        <f t="shared" si="37"/>
        <v>482569.62</v>
      </c>
      <c r="EA15" s="54">
        <f t="shared" si="38"/>
        <v>0</v>
      </c>
      <c r="EB15" s="54">
        <f t="shared" si="38"/>
        <v>289900</v>
      </c>
      <c r="EC15" s="143" t="s">
        <v>176</v>
      </c>
      <c r="ED15" s="319" t="s">
        <v>111</v>
      </c>
      <c r="EE15" s="319"/>
      <c r="EF15" s="54">
        <f t="shared" si="39"/>
        <v>0</v>
      </c>
      <c r="EG15" s="54">
        <f t="shared" si="40"/>
        <v>0</v>
      </c>
      <c r="EH15" s="54">
        <f t="shared" si="40"/>
        <v>0</v>
      </c>
      <c r="EI15" s="42"/>
      <c r="EJ15" s="77"/>
      <c r="EK15" s="1"/>
      <c r="EL15" s="27"/>
      <c r="EM15" s="130" t="s">
        <v>160</v>
      </c>
      <c r="EN15" s="319" t="s">
        <v>110</v>
      </c>
      <c r="EO15" s="319"/>
      <c r="EP15" s="54">
        <f t="shared" si="8"/>
        <v>0</v>
      </c>
      <c r="EQ15" s="54">
        <f t="shared" si="9"/>
        <v>482569.62</v>
      </c>
      <c r="ER15" s="54">
        <f t="shared" si="10"/>
        <v>289900</v>
      </c>
      <c r="ES15" s="54">
        <f t="shared" si="11"/>
        <v>0</v>
      </c>
      <c r="ET15" s="143" t="s">
        <v>176</v>
      </c>
      <c r="EU15" s="319" t="s">
        <v>111</v>
      </c>
      <c r="EV15" s="319"/>
      <c r="EW15" s="54">
        <f t="shared" si="12"/>
        <v>0</v>
      </c>
      <c r="EX15" s="54">
        <f t="shared" si="13"/>
        <v>0</v>
      </c>
      <c r="EY15" s="54">
        <f t="shared" si="14"/>
        <v>0</v>
      </c>
      <c r="EZ15" s="54">
        <f t="shared" si="15"/>
        <v>0</v>
      </c>
      <c r="FA15" s="42"/>
      <c r="FB15" s="77"/>
      <c r="FC15" s="1"/>
      <c r="FD15" s="27"/>
      <c r="FE15" s="126" t="s">
        <v>60</v>
      </c>
      <c r="FF15" s="1"/>
      <c r="FG15" s="9" t="s">
        <v>10</v>
      </c>
      <c r="FH15" s="54">
        <f>+DJ13</f>
        <v>0</v>
      </c>
      <c r="FI15" s="54">
        <f t="shared" ref="FI15:FI22" si="50">+DK13</f>
        <v>0</v>
      </c>
      <c r="FJ15" s="160"/>
      <c r="FK15" s="200"/>
      <c r="FL15" s="9" t="s">
        <v>129</v>
      </c>
      <c r="FM15" s="54">
        <v>0</v>
      </c>
      <c r="FN15" s="54">
        <v>0</v>
      </c>
      <c r="FO15" s="42"/>
      <c r="FP15" s="26"/>
      <c r="FQ15" s="1"/>
      <c r="FR15" s="27"/>
      <c r="FS15" s="126" t="s">
        <v>60</v>
      </c>
      <c r="FT15" s="1"/>
      <c r="FU15" s="9" t="s">
        <v>10</v>
      </c>
      <c r="FV15" s="54">
        <f t="shared" ref="FV15:FV25" si="51">+DA15</f>
        <v>0</v>
      </c>
      <c r="FW15" s="54">
        <f t="shared" ref="FW15:FW25" si="52">+DB15</f>
        <v>0</v>
      </c>
      <c r="FX15" s="160"/>
      <c r="FY15" s="200"/>
      <c r="FZ15" s="9" t="s">
        <v>129</v>
      </c>
      <c r="GA15" s="54">
        <f t="shared" ref="GA15:GB17" si="53">+DA46</f>
        <v>0</v>
      </c>
      <c r="GB15" s="54">
        <f t="shared" si="53"/>
        <v>0</v>
      </c>
      <c r="GC15" s="42"/>
      <c r="GD15" s="26"/>
      <c r="GE15" s="1"/>
      <c r="GF15" s="27"/>
      <c r="GG15" s="165"/>
      <c r="GH15" s="322" t="s">
        <v>233</v>
      </c>
      <c r="GI15" s="322"/>
      <c r="GJ15" s="178">
        <f>SUM(GJ16:GJ18)</f>
        <v>43709422.280000001</v>
      </c>
      <c r="GK15" s="178"/>
      <c r="GL15" s="178"/>
      <c r="GM15" s="67">
        <f>SUM(GM16:GM18)</f>
        <v>0</v>
      </c>
      <c r="GN15" s="67">
        <f>SUM(GJ15:GM15)</f>
        <v>43709422.280000001</v>
      </c>
      <c r="GO15" s="58"/>
      <c r="GP15" s="26"/>
    </row>
    <row r="16" spans="2:198" ht="13.9" customHeight="1" x14ac:dyDescent="0.2">
      <c r="B16" s="33"/>
      <c r="C16" s="126">
        <v>4120</v>
      </c>
      <c r="D16" s="234" t="s">
        <v>426</v>
      </c>
      <c r="E16" s="234"/>
      <c r="F16" s="215">
        <v>0</v>
      </c>
      <c r="G16" s="215">
        <v>0</v>
      </c>
      <c r="H16" s="215">
        <v>0</v>
      </c>
      <c r="I16" s="215">
        <f>+Integración!F449</f>
        <v>0</v>
      </c>
      <c r="J16" s="215">
        <f>+Integración!G449</f>
        <v>0</v>
      </c>
      <c r="K16" s="215">
        <f>+Integración!H449</f>
        <v>0</v>
      </c>
      <c r="L16" s="215">
        <f>+Integración!I449</f>
        <v>0</v>
      </c>
      <c r="M16" s="215">
        <f>+Integración!J449</f>
        <v>0</v>
      </c>
      <c r="N16" s="215">
        <f>+Integración!K449</f>
        <v>0</v>
      </c>
      <c r="O16" s="215">
        <f>+Integración!L449</f>
        <v>0</v>
      </c>
      <c r="P16" s="215">
        <f>+Integración!M449</f>
        <v>0</v>
      </c>
      <c r="Q16" s="215">
        <f>+Integración!N449</f>
        <v>0</v>
      </c>
      <c r="R16" s="215">
        <f>+Integración!O449</f>
        <v>0</v>
      </c>
      <c r="S16" s="215">
        <f>+Integración!P449</f>
        <v>0</v>
      </c>
      <c r="T16" s="215">
        <f>+Integración!Q449</f>
        <v>0</v>
      </c>
      <c r="U16" s="215">
        <f>+Integración!R449</f>
        <v>0</v>
      </c>
      <c r="V16" s="215">
        <f>+Integración!S449</f>
        <v>0</v>
      </c>
      <c r="W16" s="215">
        <f>+Integración!T449</f>
        <v>0</v>
      </c>
      <c r="X16" s="215">
        <f>+Integración!U449</f>
        <v>0</v>
      </c>
      <c r="Y16" s="215">
        <f>+Integración!V449</f>
        <v>0</v>
      </c>
      <c r="Z16" s="215">
        <f>+Integración!W449</f>
        <v>0</v>
      </c>
      <c r="AA16" s="216">
        <f t="shared" si="31"/>
        <v>0</v>
      </c>
      <c r="AB16" s="224">
        <f t="shared" si="17"/>
        <v>0</v>
      </c>
      <c r="AC16" s="226">
        <f t="shared" si="18"/>
        <v>0</v>
      </c>
      <c r="AD16" s="54"/>
      <c r="AE16" s="54"/>
      <c r="AF16" s="54"/>
      <c r="AG16" s="216">
        <f t="shared" ref="AG16:AG66" si="54">+AA16-AD16</f>
        <v>0</v>
      </c>
      <c r="AH16" s="224">
        <f t="shared" ref="AH16:AH66" si="55">+AB16-AE16</f>
        <v>0</v>
      </c>
      <c r="AI16" s="226">
        <f t="shared" ref="AI16:AI66" si="56">+AC16-AF16</f>
        <v>0</v>
      </c>
      <c r="AJ16" s="26"/>
      <c r="AL16" s="27"/>
      <c r="AM16" s="130">
        <v>1120</v>
      </c>
      <c r="AN16" s="223" t="s">
        <v>472</v>
      </c>
      <c r="AO16" s="223"/>
      <c r="AP16" s="215">
        <v>0</v>
      </c>
      <c r="AQ16" s="215">
        <v>0</v>
      </c>
      <c r="AR16" s="215">
        <v>0</v>
      </c>
      <c r="AS16" s="54">
        <f>+Integración!AG449</f>
        <v>22951667.560000002</v>
      </c>
      <c r="AT16" s="54">
        <f>+Integración!AH449</f>
        <v>20714179.309999999</v>
      </c>
      <c r="AU16" s="54">
        <f>+Integración!AI449</f>
        <v>18712888.149999999</v>
      </c>
      <c r="AV16" s="54">
        <f>+Integración!AJ449</f>
        <v>0</v>
      </c>
      <c r="AW16" s="54">
        <f>+Integración!AK449</f>
        <v>0</v>
      </c>
      <c r="AX16" s="54">
        <f>+Integración!AL449</f>
        <v>0</v>
      </c>
      <c r="AY16" s="54">
        <f>+Integración!AM449</f>
        <v>0</v>
      </c>
      <c r="AZ16" s="54">
        <f>+Integración!AN449</f>
        <v>0</v>
      </c>
      <c r="BA16" s="54">
        <f>+Integración!AO449</f>
        <v>0</v>
      </c>
      <c r="BB16" s="54">
        <f>+Integración!AP449</f>
        <v>0</v>
      </c>
      <c r="BC16" s="54">
        <f>+Integración!AQ449</f>
        <v>0</v>
      </c>
      <c r="BD16" s="54">
        <f>+Integración!AR449</f>
        <v>0</v>
      </c>
      <c r="BE16" s="54">
        <f>+Integración!AS449</f>
        <v>0</v>
      </c>
      <c r="BF16" s="54">
        <f>+Integración!AT449</f>
        <v>0</v>
      </c>
      <c r="BG16" s="54">
        <f>+Integración!AU449</f>
        <v>0</v>
      </c>
      <c r="BH16" s="54">
        <f>+Integración!AV449</f>
        <v>0</v>
      </c>
      <c r="BI16" s="54">
        <f>+Integración!AW449</f>
        <v>0</v>
      </c>
      <c r="BJ16" s="54">
        <f>+Integración!AX449</f>
        <v>0</v>
      </c>
      <c r="BK16" s="91">
        <f t="shared" si="24"/>
        <v>22951667.560000002</v>
      </c>
      <c r="BL16" s="54">
        <f t="shared" si="25"/>
        <v>20714179.309999999</v>
      </c>
      <c r="BM16" s="92">
        <f t="shared" si="26"/>
        <v>18712888.149999999</v>
      </c>
      <c r="BN16" s="54"/>
      <c r="BO16" s="54"/>
      <c r="BP16" s="54"/>
      <c r="BQ16" s="91">
        <f t="shared" ref="BQ16:BQ62" si="57">+BK16-BN16</f>
        <v>22951667.560000002</v>
      </c>
      <c r="BR16" s="54">
        <f t="shared" si="46"/>
        <v>20714179.309999999</v>
      </c>
      <c r="BS16" s="92">
        <f t="shared" si="47"/>
        <v>18712888.149999999</v>
      </c>
      <c r="BT16" s="26"/>
      <c r="BV16" s="27"/>
      <c r="BW16" s="130">
        <v>4120</v>
      </c>
      <c r="BX16" s="223" t="s">
        <v>203</v>
      </c>
      <c r="BY16" s="223"/>
      <c r="BZ16" s="215">
        <v>0</v>
      </c>
      <c r="CA16" s="215">
        <v>0</v>
      </c>
      <c r="CB16" s="215">
        <v>0</v>
      </c>
      <c r="CC16" s="215">
        <f>+Integración!BH449</f>
        <v>0</v>
      </c>
      <c r="CD16" s="215">
        <f>+Integración!BI449</f>
        <v>0</v>
      </c>
      <c r="CE16" s="215">
        <f>+Integración!BJ449</f>
        <v>0</v>
      </c>
      <c r="CF16" s="215">
        <f>+Integración!BK449</f>
        <v>0</v>
      </c>
      <c r="CG16" s="215">
        <f>+Integración!BL449</f>
        <v>0</v>
      </c>
      <c r="CH16" s="215">
        <f>+Integración!BM449</f>
        <v>0</v>
      </c>
      <c r="CI16" s="215">
        <f>+Integración!BN449</f>
        <v>0</v>
      </c>
      <c r="CJ16" s="215">
        <f>+Integración!BO449</f>
        <v>0</v>
      </c>
      <c r="CK16" s="215">
        <f>+Integración!BP449</f>
        <v>0</v>
      </c>
      <c r="CL16" s="215">
        <f>+Integración!BQ449</f>
        <v>0</v>
      </c>
      <c r="CM16" s="215">
        <f>+Integración!BR449</f>
        <v>0</v>
      </c>
      <c r="CN16" s="215">
        <f>+Integración!BS449</f>
        <v>0</v>
      </c>
      <c r="CO16" s="215">
        <f>+Integración!BT449</f>
        <v>0</v>
      </c>
      <c r="CP16" s="215">
        <f>+Integración!BU449</f>
        <v>0</v>
      </c>
      <c r="CQ16" s="215">
        <f>+Integración!BV449</f>
        <v>0</v>
      </c>
      <c r="CR16" s="215">
        <f>+Integración!BW449</f>
        <v>0</v>
      </c>
      <c r="CS16" s="215">
        <f>+Integración!BX449</f>
        <v>0</v>
      </c>
      <c r="CT16" s="215">
        <f>+Integración!BY449</f>
        <v>0</v>
      </c>
      <c r="CU16" s="216">
        <f t="shared" ref="CU16:CU68" si="58">+BZ16+CC16+CF16+CI16+CL16+CO16+CR16</f>
        <v>0</v>
      </c>
      <c r="CV16" s="215">
        <f t="shared" ref="CV16:CV68" si="59">+CA16+CD16+CG16+CJ16+CM16+CP16+CS16</f>
        <v>0</v>
      </c>
      <c r="CW16" s="217">
        <f t="shared" ref="CW16:CW68" si="60">+CB16+CE16+CH16+CK16+CN16+CQ16+CT16</f>
        <v>0</v>
      </c>
      <c r="CX16" s="215"/>
      <c r="CY16" s="215"/>
      <c r="CZ16" s="215"/>
      <c r="DA16" s="216">
        <f t="shared" ref="DA16:DA68" si="61">+CU16-CX16</f>
        <v>0</v>
      </c>
      <c r="DB16" s="215">
        <f t="shared" si="48"/>
        <v>0</v>
      </c>
      <c r="DC16" s="217">
        <f t="shared" si="49"/>
        <v>0</v>
      </c>
      <c r="DD16" s="26"/>
      <c r="DF16" s="33"/>
      <c r="DG16" s="126" t="s">
        <v>63</v>
      </c>
      <c r="DH16" s="319" t="s">
        <v>16</v>
      </c>
      <c r="DI16" s="319"/>
      <c r="DJ16" s="54">
        <f t="shared" si="34"/>
        <v>0</v>
      </c>
      <c r="DK16" s="54">
        <f t="shared" si="35"/>
        <v>0</v>
      </c>
      <c r="DL16" s="54">
        <f t="shared" si="35"/>
        <v>0</v>
      </c>
      <c r="DM16" s="143"/>
      <c r="DN16" s="195"/>
      <c r="DO16" s="200"/>
      <c r="DP16" s="66"/>
      <c r="DQ16" s="66"/>
      <c r="DR16" s="66"/>
      <c r="DS16" s="51"/>
      <c r="DT16" s="26"/>
      <c r="DU16" s="1"/>
      <c r="DV16" s="27"/>
      <c r="DW16" s="130" t="s">
        <v>161</v>
      </c>
      <c r="DX16" s="319" t="s">
        <v>112</v>
      </c>
      <c r="DY16" s="319"/>
      <c r="DZ16" s="54">
        <f t="shared" si="37"/>
        <v>0</v>
      </c>
      <c r="EA16" s="54">
        <f t="shared" si="38"/>
        <v>0</v>
      </c>
      <c r="EB16" s="54">
        <f t="shared" si="38"/>
        <v>0</v>
      </c>
      <c r="EC16" s="143" t="s">
        <v>177</v>
      </c>
      <c r="ED16" s="319" t="s">
        <v>113</v>
      </c>
      <c r="EE16" s="319"/>
      <c r="EF16" s="54">
        <f t="shared" si="39"/>
        <v>0</v>
      </c>
      <c r="EG16" s="54">
        <f t="shared" si="40"/>
        <v>0</v>
      </c>
      <c r="EH16" s="54">
        <f t="shared" si="40"/>
        <v>0</v>
      </c>
      <c r="EI16" s="42"/>
      <c r="EJ16" s="77"/>
      <c r="EK16" s="1"/>
      <c r="EL16" s="27"/>
      <c r="EM16" s="130" t="s">
        <v>161</v>
      </c>
      <c r="EN16" s="319" t="s">
        <v>112</v>
      </c>
      <c r="EO16" s="319"/>
      <c r="EP16" s="54">
        <f t="shared" si="8"/>
        <v>0</v>
      </c>
      <c r="EQ16" s="54">
        <f t="shared" si="9"/>
        <v>0</v>
      </c>
      <c r="ER16" s="54">
        <f t="shared" si="10"/>
        <v>0</v>
      </c>
      <c r="ES16" s="54">
        <f t="shared" si="11"/>
        <v>0</v>
      </c>
      <c r="ET16" s="143" t="s">
        <v>177</v>
      </c>
      <c r="EU16" s="319" t="s">
        <v>113</v>
      </c>
      <c r="EV16" s="319"/>
      <c r="EW16" s="54">
        <f t="shared" si="12"/>
        <v>0</v>
      </c>
      <c r="EX16" s="54">
        <f t="shared" si="13"/>
        <v>0</v>
      </c>
      <c r="EY16" s="54">
        <f t="shared" si="14"/>
        <v>0</v>
      </c>
      <c r="EZ16" s="54">
        <f t="shared" si="15"/>
        <v>0</v>
      </c>
      <c r="FA16" s="42"/>
      <c r="FB16" s="77"/>
      <c r="FC16" s="1"/>
      <c r="FD16" s="27"/>
      <c r="FE16" s="126" t="s">
        <v>61</v>
      </c>
      <c r="FF16" s="1"/>
      <c r="FG16" s="9" t="s">
        <v>203</v>
      </c>
      <c r="FH16" s="54">
        <f t="shared" ref="FH16:FH22" si="62">+DJ14</f>
        <v>0</v>
      </c>
      <c r="FI16" s="54">
        <f t="shared" si="50"/>
        <v>0</v>
      </c>
      <c r="FJ16" s="160"/>
      <c r="FK16" s="200"/>
      <c r="FL16" s="9" t="s">
        <v>131</v>
      </c>
      <c r="FM16" s="54">
        <v>0</v>
      </c>
      <c r="FN16" s="54">
        <v>0</v>
      </c>
      <c r="FO16" s="42"/>
      <c r="FP16" s="26"/>
      <c r="FQ16" s="1"/>
      <c r="FR16" s="27"/>
      <c r="FS16" s="126" t="s">
        <v>61</v>
      </c>
      <c r="FT16" s="1"/>
      <c r="FU16" s="9" t="s">
        <v>203</v>
      </c>
      <c r="FV16" s="54">
        <f t="shared" si="51"/>
        <v>0</v>
      </c>
      <c r="FW16" s="54">
        <f t="shared" si="52"/>
        <v>0</v>
      </c>
      <c r="FX16" s="160"/>
      <c r="FY16" s="200"/>
      <c r="FZ16" s="9" t="s">
        <v>131</v>
      </c>
      <c r="GA16" s="54">
        <f t="shared" si="53"/>
        <v>0</v>
      </c>
      <c r="GB16" s="54">
        <f t="shared" si="53"/>
        <v>0</v>
      </c>
      <c r="GC16" s="42"/>
      <c r="GD16" s="26"/>
      <c r="GE16" s="1"/>
      <c r="GF16" s="27"/>
      <c r="GG16" s="130" t="s">
        <v>188</v>
      </c>
      <c r="GH16" s="319" t="s">
        <v>220</v>
      </c>
      <c r="GI16" s="319"/>
      <c r="GJ16" s="173">
        <f>+EG36</f>
        <v>39755709.850000001</v>
      </c>
      <c r="GK16" s="179"/>
      <c r="GL16" s="179"/>
      <c r="GM16" s="68">
        <v>0</v>
      </c>
      <c r="GN16" s="62">
        <f t="shared" ref="GN16:GN18" si="63">SUM(GJ16:GM16)</f>
        <v>39755709.850000001</v>
      </c>
      <c r="GO16" s="58"/>
      <c r="GP16" s="26"/>
    </row>
    <row r="17" spans="2:198" ht="13.9" customHeight="1" x14ac:dyDescent="0.2">
      <c r="B17" s="33"/>
      <c r="C17" s="126">
        <v>4130</v>
      </c>
      <c r="D17" s="234" t="s">
        <v>204</v>
      </c>
      <c r="E17" s="234"/>
      <c r="F17" s="215">
        <v>0</v>
      </c>
      <c r="G17" s="215">
        <v>0</v>
      </c>
      <c r="H17" s="215">
        <v>0</v>
      </c>
      <c r="I17" s="215">
        <f>+Integración!F450</f>
        <v>0</v>
      </c>
      <c r="J17" s="215">
        <f>+Integración!G450</f>
        <v>0</v>
      </c>
      <c r="K17" s="215">
        <f>+Integración!H450</f>
        <v>0</v>
      </c>
      <c r="L17" s="215">
        <f>+Integración!I450</f>
        <v>0</v>
      </c>
      <c r="M17" s="215">
        <f>+Integración!J450</f>
        <v>0</v>
      </c>
      <c r="N17" s="215">
        <f>+Integración!K450</f>
        <v>0</v>
      </c>
      <c r="O17" s="215">
        <f>+Integración!L450</f>
        <v>0</v>
      </c>
      <c r="P17" s="215">
        <f>+Integración!M450</f>
        <v>0</v>
      </c>
      <c r="Q17" s="215">
        <f>+Integración!N450</f>
        <v>0</v>
      </c>
      <c r="R17" s="215">
        <f>+Integración!O450</f>
        <v>0</v>
      </c>
      <c r="S17" s="215">
        <f>+Integración!P450</f>
        <v>0</v>
      </c>
      <c r="T17" s="215">
        <f>+Integración!Q450</f>
        <v>0</v>
      </c>
      <c r="U17" s="215">
        <f>+Integración!R450</f>
        <v>0</v>
      </c>
      <c r="V17" s="215">
        <f>+Integración!S450</f>
        <v>0</v>
      </c>
      <c r="W17" s="215">
        <f>+Integración!T450</f>
        <v>0</v>
      </c>
      <c r="X17" s="215">
        <f>+Integración!U450</f>
        <v>0</v>
      </c>
      <c r="Y17" s="215">
        <f>+Integración!V450</f>
        <v>0</v>
      </c>
      <c r="Z17" s="215">
        <f>+Integración!W450</f>
        <v>0</v>
      </c>
      <c r="AA17" s="216">
        <f t="shared" si="31"/>
        <v>0</v>
      </c>
      <c r="AB17" s="224">
        <f t="shared" si="17"/>
        <v>0</v>
      </c>
      <c r="AC17" s="226">
        <f t="shared" si="18"/>
        <v>0</v>
      </c>
      <c r="AD17" s="54"/>
      <c r="AE17" s="54"/>
      <c r="AF17" s="54"/>
      <c r="AG17" s="216">
        <f t="shared" si="54"/>
        <v>0</v>
      </c>
      <c r="AH17" s="224">
        <f t="shared" si="55"/>
        <v>0</v>
      </c>
      <c r="AI17" s="226">
        <f t="shared" si="56"/>
        <v>0</v>
      </c>
      <c r="AJ17" s="26"/>
      <c r="AL17" s="27"/>
      <c r="AM17" s="130">
        <v>1130</v>
      </c>
      <c r="AN17" s="223" t="s">
        <v>473</v>
      </c>
      <c r="AO17" s="223"/>
      <c r="AP17" s="215">
        <v>0</v>
      </c>
      <c r="AQ17" s="215">
        <v>0</v>
      </c>
      <c r="AR17" s="215">
        <v>0</v>
      </c>
      <c r="AS17" s="54">
        <f>+Integración!AG450</f>
        <v>482569.62</v>
      </c>
      <c r="AT17" s="54">
        <f>+Integración!AH450</f>
        <v>0</v>
      </c>
      <c r="AU17" s="54">
        <f>+Integración!AI450</f>
        <v>289900</v>
      </c>
      <c r="AV17" s="54">
        <f>+Integración!AJ450</f>
        <v>0</v>
      </c>
      <c r="AW17" s="54">
        <f>+Integración!AK450</f>
        <v>0</v>
      </c>
      <c r="AX17" s="54">
        <f>+Integración!AL450</f>
        <v>0</v>
      </c>
      <c r="AY17" s="54">
        <f>+Integración!AM450</f>
        <v>0</v>
      </c>
      <c r="AZ17" s="54">
        <f>+Integración!AN450</f>
        <v>0</v>
      </c>
      <c r="BA17" s="54">
        <f>+Integración!AO450</f>
        <v>0</v>
      </c>
      <c r="BB17" s="54">
        <f>+Integración!AP450</f>
        <v>0</v>
      </c>
      <c r="BC17" s="54">
        <f>+Integración!AQ450</f>
        <v>0</v>
      </c>
      <c r="BD17" s="54">
        <f>+Integración!AR450</f>
        <v>0</v>
      </c>
      <c r="BE17" s="54">
        <f>+Integración!AS450</f>
        <v>0</v>
      </c>
      <c r="BF17" s="54">
        <f>+Integración!AT450</f>
        <v>0</v>
      </c>
      <c r="BG17" s="54">
        <f>+Integración!AU450</f>
        <v>0</v>
      </c>
      <c r="BH17" s="54">
        <f>+Integración!AV450</f>
        <v>0</v>
      </c>
      <c r="BI17" s="54">
        <f>+Integración!AW450</f>
        <v>0</v>
      </c>
      <c r="BJ17" s="54">
        <f>+Integración!AX450</f>
        <v>0</v>
      </c>
      <c r="BK17" s="91">
        <f t="shared" si="24"/>
        <v>482569.62</v>
      </c>
      <c r="BL17" s="54">
        <f t="shared" si="25"/>
        <v>0</v>
      </c>
      <c r="BM17" s="92">
        <f t="shared" si="26"/>
        <v>289900</v>
      </c>
      <c r="BN17" s="54"/>
      <c r="BO17" s="54"/>
      <c r="BP17" s="54"/>
      <c r="BQ17" s="91">
        <f t="shared" si="57"/>
        <v>482569.62</v>
      </c>
      <c r="BR17" s="54">
        <f t="shared" si="46"/>
        <v>0</v>
      </c>
      <c r="BS17" s="92">
        <f t="shared" si="47"/>
        <v>289900</v>
      </c>
      <c r="BT17" s="26"/>
      <c r="BV17" s="27"/>
      <c r="BW17" s="130">
        <v>4130</v>
      </c>
      <c r="BX17" s="223" t="s">
        <v>204</v>
      </c>
      <c r="BY17" s="223"/>
      <c r="BZ17" s="215">
        <v>0</v>
      </c>
      <c r="CA17" s="215">
        <v>0</v>
      </c>
      <c r="CB17" s="215">
        <v>0</v>
      </c>
      <c r="CC17" s="215">
        <f>+Integración!BH450</f>
        <v>0</v>
      </c>
      <c r="CD17" s="215">
        <f>+Integración!BI450</f>
        <v>0</v>
      </c>
      <c r="CE17" s="215">
        <f>+Integración!BJ450</f>
        <v>0</v>
      </c>
      <c r="CF17" s="215">
        <f>+Integración!BK450</f>
        <v>0</v>
      </c>
      <c r="CG17" s="215">
        <f>+Integración!BL450</f>
        <v>0</v>
      </c>
      <c r="CH17" s="215">
        <f>+Integración!BM450</f>
        <v>0</v>
      </c>
      <c r="CI17" s="215">
        <f>+Integración!BN450</f>
        <v>0</v>
      </c>
      <c r="CJ17" s="215">
        <f>+Integración!BO450</f>
        <v>0</v>
      </c>
      <c r="CK17" s="215">
        <f>+Integración!BP450</f>
        <v>0</v>
      </c>
      <c r="CL17" s="215">
        <f>+Integración!BQ450</f>
        <v>0</v>
      </c>
      <c r="CM17" s="215">
        <f>+Integración!BR450</f>
        <v>0</v>
      </c>
      <c r="CN17" s="215">
        <f>+Integración!BS450</f>
        <v>0</v>
      </c>
      <c r="CO17" s="215">
        <f>+Integración!BT450</f>
        <v>0</v>
      </c>
      <c r="CP17" s="215">
        <f>+Integración!BU450</f>
        <v>0</v>
      </c>
      <c r="CQ17" s="215">
        <f>+Integración!BV450</f>
        <v>0</v>
      </c>
      <c r="CR17" s="215">
        <f>+Integración!BW450</f>
        <v>0</v>
      </c>
      <c r="CS17" s="215">
        <f>+Integración!BX450</f>
        <v>0</v>
      </c>
      <c r="CT17" s="215">
        <f>+Integración!BY450</f>
        <v>0</v>
      </c>
      <c r="CU17" s="216">
        <f t="shared" si="58"/>
        <v>0</v>
      </c>
      <c r="CV17" s="215">
        <f t="shared" si="59"/>
        <v>0</v>
      </c>
      <c r="CW17" s="217">
        <f t="shared" si="60"/>
        <v>0</v>
      </c>
      <c r="CX17" s="215"/>
      <c r="CY17" s="215"/>
      <c r="CZ17" s="215"/>
      <c r="DA17" s="216">
        <f t="shared" si="61"/>
        <v>0</v>
      </c>
      <c r="DB17" s="215">
        <f t="shared" si="48"/>
        <v>0</v>
      </c>
      <c r="DC17" s="217">
        <f t="shared" si="49"/>
        <v>0</v>
      </c>
      <c r="DD17" s="26"/>
      <c r="DF17" s="33"/>
      <c r="DG17" s="126" t="s">
        <v>64</v>
      </c>
      <c r="DH17" s="319" t="s">
        <v>17</v>
      </c>
      <c r="DI17" s="319"/>
      <c r="DJ17" s="54">
        <f t="shared" si="34"/>
        <v>0</v>
      </c>
      <c r="DK17" s="54">
        <f t="shared" si="35"/>
        <v>0</v>
      </c>
      <c r="DL17" s="54">
        <f t="shared" si="35"/>
        <v>15.08</v>
      </c>
      <c r="DM17" s="143"/>
      <c r="DN17" s="325" t="s">
        <v>18</v>
      </c>
      <c r="DO17" s="325"/>
      <c r="DP17" s="50">
        <f>SUM(DP18:DP26)</f>
        <v>551385.56000000006</v>
      </c>
      <c r="DQ17" s="50">
        <f t="shared" ref="DQ17:DR17" si="64">SUM(DQ18:DQ26)</f>
        <v>1882917.61</v>
      </c>
      <c r="DR17" s="50">
        <f t="shared" si="64"/>
        <v>2115147.0199999996</v>
      </c>
      <c r="DS17" s="51"/>
      <c r="DT17" s="26"/>
      <c r="DU17" s="1"/>
      <c r="DV17" s="27"/>
      <c r="DW17" s="130" t="s">
        <v>162</v>
      </c>
      <c r="DX17" s="319" t="s">
        <v>114</v>
      </c>
      <c r="DY17" s="319"/>
      <c r="DZ17" s="54">
        <f t="shared" si="37"/>
        <v>275407.78000000003</v>
      </c>
      <c r="EA17" s="54">
        <f t="shared" si="38"/>
        <v>275407.78000000003</v>
      </c>
      <c r="EB17" s="54">
        <f t="shared" si="38"/>
        <v>275407.78000000003</v>
      </c>
      <c r="EC17" s="143" t="s">
        <v>178</v>
      </c>
      <c r="ED17" s="319" t="s">
        <v>115</v>
      </c>
      <c r="EE17" s="319"/>
      <c r="EF17" s="54">
        <f t="shared" si="39"/>
        <v>0</v>
      </c>
      <c r="EG17" s="54">
        <f t="shared" si="40"/>
        <v>0</v>
      </c>
      <c r="EH17" s="54">
        <f t="shared" si="40"/>
        <v>0</v>
      </c>
      <c r="EI17" s="42"/>
      <c r="EJ17" s="77"/>
      <c r="EK17" s="1"/>
      <c r="EL17" s="27"/>
      <c r="EM17" s="130" t="s">
        <v>162</v>
      </c>
      <c r="EN17" s="319" t="s">
        <v>114</v>
      </c>
      <c r="EO17" s="319"/>
      <c r="EP17" s="54">
        <f t="shared" si="8"/>
        <v>0</v>
      </c>
      <c r="EQ17" s="54">
        <f t="shared" si="9"/>
        <v>0</v>
      </c>
      <c r="ER17" s="54">
        <f t="shared" si="10"/>
        <v>0</v>
      </c>
      <c r="ES17" s="54">
        <f t="shared" si="11"/>
        <v>0</v>
      </c>
      <c r="ET17" s="143" t="s">
        <v>178</v>
      </c>
      <c r="EU17" s="319" t="s">
        <v>115</v>
      </c>
      <c r="EV17" s="319"/>
      <c r="EW17" s="54">
        <f t="shared" si="12"/>
        <v>0</v>
      </c>
      <c r="EX17" s="54">
        <f t="shared" si="13"/>
        <v>0</v>
      </c>
      <c r="EY17" s="54">
        <f t="shared" si="14"/>
        <v>0</v>
      </c>
      <c r="EZ17" s="54">
        <f t="shared" si="15"/>
        <v>0</v>
      </c>
      <c r="FA17" s="42"/>
      <c r="FB17" s="77"/>
      <c r="FC17" s="1"/>
      <c r="FD17" s="27"/>
      <c r="FE17" s="126" t="s">
        <v>62</v>
      </c>
      <c r="FF17" s="1"/>
      <c r="FG17" s="9" t="s">
        <v>204</v>
      </c>
      <c r="FH17" s="54">
        <f t="shared" si="62"/>
        <v>0</v>
      </c>
      <c r="FI17" s="54">
        <f t="shared" si="50"/>
        <v>0</v>
      </c>
      <c r="FJ17" s="163" t="s">
        <v>188</v>
      </c>
      <c r="FK17" s="1"/>
      <c r="FL17" s="9" t="s">
        <v>205</v>
      </c>
      <c r="FM17" s="173">
        <f>+EW36-EX36</f>
        <v>0</v>
      </c>
      <c r="FN17" s="173">
        <f>+EY36-EZ36</f>
        <v>0</v>
      </c>
      <c r="FO17" s="42"/>
      <c r="FP17" s="26"/>
      <c r="FQ17" s="1"/>
      <c r="FR17" s="27"/>
      <c r="FS17" s="126" t="s">
        <v>62</v>
      </c>
      <c r="FT17" s="1"/>
      <c r="FU17" s="9" t="s">
        <v>204</v>
      </c>
      <c r="FV17" s="54">
        <f t="shared" si="51"/>
        <v>0</v>
      </c>
      <c r="FW17" s="54">
        <f t="shared" si="52"/>
        <v>0</v>
      </c>
      <c r="FX17" s="163" t="s">
        <v>188</v>
      </c>
      <c r="FY17" s="1"/>
      <c r="FZ17" s="9" t="s">
        <v>205</v>
      </c>
      <c r="GA17" s="54">
        <f t="shared" si="53"/>
        <v>0</v>
      </c>
      <c r="GB17" s="54">
        <f t="shared" si="53"/>
        <v>0</v>
      </c>
      <c r="GC17" s="42"/>
      <c r="GD17" s="26"/>
      <c r="GE17" s="1"/>
      <c r="GF17" s="27"/>
      <c r="GG17" s="130" t="s">
        <v>189</v>
      </c>
      <c r="GH17" s="319" t="s">
        <v>145</v>
      </c>
      <c r="GI17" s="319"/>
      <c r="GJ17" s="173">
        <f>+EG37</f>
        <v>3953712.43</v>
      </c>
      <c r="GK17" s="179"/>
      <c r="GL17" s="179"/>
      <c r="GM17" s="68">
        <v>0</v>
      </c>
      <c r="GN17" s="62">
        <f t="shared" si="63"/>
        <v>3953712.43</v>
      </c>
      <c r="GO17" s="58"/>
      <c r="GP17" s="26"/>
    </row>
    <row r="18" spans="2:198" ht="11.45" customHeight="1" x14ac:dyDescent="0.2">
      <c r="B18" s="33"/>
      <c r="C18" s="126">
        <v>4140</v>
      </c>
      <c r="D18" s="234" t="s">
        <v>16</v>
      </c>
      <c r="E18" s="234"/>
      <c r="F18" s="215">
        <v>0</v>
      </c>
      <c r="G18" s="215">
        <v>0</v>
      </c>
      <c r="H18" s="215">
        <v>0</v>
      </c>
      <c r="I18" s="215">
        <f>+Integración!F451</f>
        <v>0</v>
      </c>
      <c r="J18" s="215">
        <f>+Integración!G451</f>
        <v>0</v>
      </c>
      <c r="K18" s="215">
        <f>+Integración!H451</f>
        <v>0</v>
      </c>
      <c r="L18" s="215">
        <f>+Integración!I451</f>
        <v>0</v>
      </c>
      <c r="M18" s="215">
        <f>+Integración!J451</f>
        <v>0</v>
      </c>
      <c r="N18" s="215">
        <f>+Integración!K451</f>
        <v>0</v>
      </c>
      <c r="O18" s="215">
        <f>+Integración!L451</f>
        <v>0</v>
      </c>
      <c r="P18" s="215">
        <f>+Integración!M451</f>
        <v>0</v>
      </c>
      <c r="Q18" s="215">
        <f>+Integración!N451</f>
        <v>0</v>
      </c>
      <c r="R18" s="215">
        <f>+Integración!O451</f>
        <v>0</v>
      </c>
      <c r="S18" s="215">
        <f>+Integración!P451</f>
        <v>0</v>
      </c>
      <c r="T18" s="215">
        <f>+Integración!Q451</f>
        <v>0</v>
      </c>
      <c r="U18" s="215">
        <f>+Integración!R451</f>
        <v>0</v>
      </c>
      <c r="V18" s="215">
        <f>+Integración!S451</f>
        <v>0</v>
      </c>
      <c r="W18" s="215">
        <f>+Integración!T451</f>
        <v>0</v>
      </c>
      <c r="X18" s="215">
        <f>+Integración!U451</f>
        <v>0</v>
      </c>
      <c r="Y18" s="215">
        <f>+Integración!V451</f>
        <v>0</v>
      </c>
      <c r="Z18" s="215">
        <f>+Integración!W451</f>
        <v>0</v>
      </c>
      <c r="AA18" s="216">
        <f t="shared" si="31"/>
        <v>0</v>
      </c>
      <c r="AB18" s="224">
        <f t="shared" si="17"/>
        <v>0</v>
      </c>
      <c r="AC18" s="226">
        <f t="shared" si="18"/>
        <v>0</v>
      </c>
      <c r="AD18" s="54"/>
      <c r="AE18" s="54"/>
      <c r="AF18" s="54"/>
      <c r="AG18" s="216">
        <f t="shared" si="54"/>
        <v>0</v>
      </c>
      <c r="AH18" s="224">
        <f t="shared" si="55"/>
        <v>0</v>
      </c>
      <c r="AI18" s="226">
        <f t="shared" si="56"/>
        <v>0</v>
      </c>
      <c r="AJ18" s="26"/>
      <c r="AL18" s="27"/>
      <c r="AM18" s="130">
        <v>1140</v>
      </c>
      <c r="AN18" s="223" t="s">
        <v>249</v>
      </c>
      <c r="AO18" s="223"/>
      <c r="AP18" s="215">
        <v>0</v>
      </c>
      <c r="AQ18" s="215">
        <v>0</v>
      </c>
      <c r="AR18" s="215">
        <v>0</v>
      </c>
      <c r="AS18" s="54">
        <f>+Integración!AG451</f>
        <v>0</v>
      </c>
      <c r="AT18" s="54">
        <f>+Integración!AH451</f>
        <v>0</v>
      </c>
      <c r="AU18" s="54">
        <f>+Integración!AI451</f>
        <v>0</v>
      </c>
      <c r="AV18" s="54">
        <f>+Integración!AJ451</f>
        <v>0</v>
      </c>
      <c r="AW18" s="54">
        <f>+Integración!AK451</f>
        <v>0</v>
      </c>
      <c r="AX18" s="54">
        <f>+Integración!AL451</f>
        <v>0</v>
      </c>
      <c r="AY18" s="54">
        <f>+Integración!AM451</f>
        <v>0</v>
      </c>
      <c r="AZ18" s="54">
        <f>+Integración!AN451</f>
        <v>0</v>
      </c>
      <c r="BA18" s="54">
        <f>+Integración!AO451</f>
        <v>0</v>
      </c>
      <c r="BB18" s="54">
        <f>+Integración!AP451</f>
        <v>0</v>
      </c>
      <c r="BC18" s="54">
        <f>+Integración!AQ451</f>
        <v>0</v>
      </c>
      <c r="BD18" s="54">
        <f>+Integración!AR451</f>
        <v>0</v>
      </c>
      <c r="BE18" s="54">
        <f>+Integración!AS451</f>
        <v>0</v>
      </c>
      <c r="BF18" s="54">
        <f>+Integración!AT451</f>
        <v>0</v>
      </c>
      <c r="BG18" s="54">
        <f>+Integración!AU451</f>
        <v>0</v>
      </c>
      <c r="BH18" s="54">
        <f>+Integración!AV451</f>
        <v>0</v>
      </c>
      <c r="BI18" s="54">
        <f>+Integración!AW451</f>
        <v>0</v>
      </c>
      <c r="BJ18" s="54">
        <f>+Integración!AX451</f>
        <v>0</v>
      </c>
      <c r="BK18" s="91">
        <f t="shared" si="24"/>
        <v>0</v>
      </c>
      <c r="BL18" s="54">
        <f t="shared" si="25"/>
        <v>0</v>
      </c>
      <c r="BM18" s="92">
        <f t="shared" si="26"/>
        <v>0</v>
      </c>
      <c r="BN18" s="54"/>
      <c r="BO18" s="54"/>
      <c r="BP18" s="54"/>
      <c r="BQ18" s="91">
        <f t="shared" si="57"/>
        <v>0</v>
      </c>
      <c r="BR18" s="54">
        <f t="shared" si="46"/>
        <v>0</v>
      </c>
      <c r="BS18" s="92">
        <f t="shared" si="47"/>
        <v>0</v>
      </c>
      <c r="BT18" s="26"/>
      <c r="BV18" s="27"/>
      <c r="BW18" s="130">
        <v>4140</v>
      </c>
      <c r="BX18" s="223" t="s">
        <v>16</v>
      </c>
      <c r="BY18" s="223"/>
      <c r="BZ18" s="215">
        <v>0</v>
      </c>
      <c r="CA18" s="215">
        <v>0</v>
      </c>
      <c r="CB18" s="215">
        <v>0</v>
      </c>
      <c r="CC18" s="215">
        <f>+Integración!BH451</f>
        <v>0</v>
      </c>
      <c r="CD18" s="215">
        <f>+Integración!BI451</f>
        <v>0</v>
      </c>
      <c r="CE18" s="215">
        <f>+Integración!BJ451</f>
        <v>0</v>
      </c>
      <c r="CF18" s="215">
        <f>+Integración!BK451</f>
        <v>0</v>
      </c>
      <c r="CG18" s="215">
        <f>+Integración!BL451</f>
        <v>0</v>
      </c>
      <c r="CH18" s="215">
        <f>+Integración!BM451</f>
        <v>0</v>
      </c>
      <c r="CI18" s="215">
        <f>+Integración!BN451</f>
        <v>0</v>
      </c>
      <c r="CJ18" s="215">
        <f>+Integración!BO451</f>
        <v>0</v>
      </c>
      <c r="CK18" s="215">
        <f>+Integración!BP451</f>
        <v>0</v>
      </c>
      <c r="CL18" s="215">
        <f>+Integración!BQ451</f>
        <v>0</v>
      </c>
      <c r="CM18" s="215">
        <f>+Integración!BR451</f>
        <v>0</v>
      </c>
      <c r="CN18" s="215">
        <f>+Integración!BS451</f>
        <v>0</v>
      </c>
      <c r="CO18" s="215">
        <f>+Integración!BT451</f>
        <v>0</v>
      </c>
      <c r="CP18" s="215">
        <f>+Integración!BU451</f>
        <v>0</v>
      </c>
      <c r="CQ18" s="215">
        <f>+Integración!BV451</f>
        <v>0</v>
      </c>
      <c r="CR18" s="215">
        <f>+Integración!BW451</f>
        <v>0</v>
      </c>
      <c r="CS18" s="215">
        <f>+Integración!BX451</f>
        <v>0</v>
      </c>
      <c r="CT18" s="215">
        <f>+Integración!BY451</f>
        <v>0</v>
      </c>
      <c r="CU18" s="216">
        <f t="shared" si="58"/>
        <v>0</v>
      </c>
      <c r="CV18" s="215">
        <f t="shared" si="59"/>
        <v>0</v>
      </c>
      <c r="CW18" s="217">
        <f t="shared" si="60"/>
        <v>0</v>
      </c>
      <c r="CX18" s="215"/>
      <c r="CY18" s="215"/>
      <c r="CZ18" s="215"/>
      <c r="DA18" s="216">
        <f t="shared" si="61"/>
        <v>0</v>
      </c>
      <c r="DB18" s="215">
        <f t="shared" si="48"/>
        <v>0</v>
      </c>
      <c r="DC18" s="217">
        <f t="shared" si="49"/>
        <v>0</v>
      </c>
      <c r="DD18" s="26"/>
      <c r="DF18" s="33"/>
      <c r="DG18" s="126" t="s">
        <v>65</v>
      </c>
      <c r="DH18" s="319" t="s">
        <v>19</v>
      </c>
      <c r="DI18" s="319"/>
      <c r="DJ18" s="54">
        <f t="shared" si="34"/>
        <v>0</v>
      </c>
      <c r="DK18" s="54">
        <f t="shared" si="35"/>
        <v>0</v>
      </c>
      <c r="DL18" s="54">
        <f t="shared" si="35"/>
        <v>0</v>
      </c>
      <c r="DM18" s="143" t="s">
        <v>78</v>
      </c>
      <c r="DN18" s="319" t="s">
        <v>20</v>
      </c>
      <c r="DO18" s="319"/>
      <c r="DP18" s="173">
        <f>+AG38</f>
        <v>12600</v>
      </c>
      <c r="DQ18" s="173">
        <f>+AH38</f>
        <v>139023.78</v>
      </c>
      <c r="DR18" s="173">
        <f>+AI38</f>
        <v>177466.25</v>
      </c>
      <c r="DS18" s="51"/>
      <c r="DT18" s="26"/>
      <c r="DU18" s="1"/>
      <c r="DV18" s="27"/>
      <c r="DW18" s="130" t="s">
        <v>163</v>
      </c>
      <c r="DX18" s="319" t="s">
        <v>116</v>
      </c>
      <c r="DY18" s="319"/>
      <c r="DZ18" s="54">
        <f t="shared" si="37"/>
        <v>0</v>
      </c>
      <c r="EA18" s="54">
        <f t="shared" si="38"/>
        <v>0</v>
      </c>
      <c r="EB18" s="54">
        <f t="shared" si="38"/>
        <v>0</v>
      </c>
      <c r="EC18" s="143" t="s">
        <v>179</v>
      </c>
      <c r="ED18" s="321" t="s">
        <v>117</v>
      </c>
      <c r="EE18" s="321"/>
      <c r="EF18" s="54">
        <f t="shared" si="39"/>
        <v>0</v>
      </c>
      <c r="EG18" s="54">
        <f t="shared" si="40"/>
        <v>0</v>
      </c>
      <c r="EH18" s="54">
        <f t="shared" si="40"/>
        <v>0</v>
      </c>
      <c r="EI18" s="42"/>
      <c r="EJ18" s="77"/>
      <c r="EK18" s="1"/>
      <c r="EL18" s="27"/>
      <c r="EM18" s="130" t="s">
        <v>163</v>
      </c>
      <c r="EN18" s="319" t="s">
        <v>116</v>
      </c>
      <c r="EO18" s="319"/>
      <c r="EP18" s="54">
        <f t="shared" si="8"/>
        <v>0</v>
      </c>
      <c r="EQ18" s="54">
        <f t="shared" si="9"/>
        <v>0</v>
      </c>
      <c r="ER18" s="54">
        <f t="shared" si="10"/>
        <v>0</v>
      </c>
      <c r="ES18" s="54">
        <f t="shared" si="11"/>
        <v>0</v>
      </c>
      <c r="ET18" s="143" t="s">
        <v>179</v>
      </c>
      <c r="EU18" s="321" t="s">
        <v>117</v>
      </c>
      <c r="EV18" s="321"/>
      <c r="EW18" s="54">
        <f t="shared" si="12"/>
        <v>0</v>
      </c>
      <c r="EX18" s="54">
        <f t="shared" si="13"/>
        <v>0</v>
      </c>
      <c r="EY18" s="54">
        <f t="shared" si="14"/>
        <v>0</v>
      </c>
      <c r="EZ18" s="54">
        <f t="shared" si="15"/>
        <v>0</v>
      </c>
      <c r="FA18" s="42"/>
      <c r="FB18" s="77"/>
      <c r="FC18" s="1"/>
      <c r="FD18" s="27"/>
      <c r="FE18" s="126" t="s">
        <v>63</v>
      </c>
      <c r="FF18" s="1"/>
      <c r="FG18" s="9" t="s">
        <v>16</v>
      </c>
      <c r="FH18" s="54">
        <f t="shared" si="62"/>
        <v>0</v>
      </c>
      <c r="FI18" s="54">
        <f t="shared" si="50"/>
        <v>0</v>
      </c>
      <c r="FJ18" s="160"/>
      <c r="FK18" s="1"/>
      <c r="FL18" s="8"/>
      <c r="FM18" s="181"/>
      <c r="FN18" s="181"/>
      <c r="FO18" s="42"/>
      <c r="FP18" s="26"/>
      <c r="FQ18" s="1"/>
      <c r="FR18" s="27"/>
      <c r="FS18" s="126" t="s">
        <v>63</v>
      </c>
      <c r="FT18" s="1"/>
      <c r="FU18" s="9" t="s">
        <v>16</v>
      </c>
      <c r="FV18" s="54">
        <f t="shared" si="51"/>
        <v>0</v>
      </c>
      <c r="FW18" s="54">
        <f t="shared" si="52"/>
        <v>0</v>
      </c>
      <c r="FX18" s="160"/>
      <c r="FY18" s="1"/>
      <c r="FZ18" s="8"/>
      <c r="GA18" s="181"/>
      <c r="GB18" s="181"/>
      <c r="GC18" s="42"/>
      <c r="GD18" s="26"/>
      <c r="GE18" s="1"/>
      <c r="GF18" s="27"/>
      <c r="GG18" s="130" t="s">
        <v>190</v>
      </c>
      <c r="GH18" s="319" t="s">
        <v>234</v>
      </c>
      <c r="GI18" s="319"/>
      <c r="GJ18" s="173">
        <f>+EG38</f>
        <v>0</v>
      </c>
      <c r="GK18" s="179"/>
      <c r="GL18" s="179"/>
      <c r="GM18" s="68">
        <v>0</v>
      </c>
      <c r="GN18" s="62">
        <f t="shared" si="63"/>
        <v>0</v>
      </c>
      <c r="GO18" s="58"/>
      <c r="GP18" s="26"/>
    </row>
    <row r="19" spans="2:198" ht="13.9" customHeight="1" x14ac:dyDescent="0.2">
      <c r="B19" s="33"/>
      <c r="C19" s="126">
        <v>4150</v>
      </c>
      <c r="D19" s="234" t="s">
        <v>427</v>
      </c>
      <c r="E19" s="234"/>
      <c r="F19" s="215">
        <v>0</v>
      </c>
      <c r="G19" s="215">
        <v>0</v>
      </c>
      <c r="H19" s="215">
        <v>0</v>
      </c>
      <c r="I19" s="215">
        <f>+Integración!F452</f>
        <v>0</v>
      </c>
      <c r="J19" s="215">
        <f>+Integración!G452</f>
        <v>0</v>
      </c>
      <c r="K19" s="215">
        <f>+Integración!H452</f>
        <v>15.08</v>
      </c>
      <c r="L19" s="215">
        <f>+Integración!I452</f>
        <v>0</v>
      </c>
      <c r="M19" s="215">
        <f>+Integración!J452</f>
        <v>0</v>
      </c>
      <c r="N19" s="215">
        <f>+Integración!K452</f>
        <v>0</v>
      </c>
      <c r="O19" s="215">
        <f>+Integración!L452</f>
        <v>0</v>
      </c>
      <c r="P19" s="215">
        <f>+Integración!M452</f>
        <v>0</v>
      </c>
      <c r="Q19" s="215">
        <f>+Integración!N452</f>
        <v>0</v>
      </c>
      <c r="R19" s="215">
        <f>+Integración!O452</f>
        <v>0</v>
      </c>
      <c r="S19" s="215">
        <f>+Integración!P452</f>
        <v>0</v>
      </c>
      <c r="T19" s="215">
        <f>+Integración!Q452</f>
        <v>0</v>
      </c>
      <c r="U19" s="215">
        <f>+Integración!R452</f>
        <v>0</v>
      </c>
      <c r="V19" s="215">
        <f>+Integración!S452</f>
        <v>0</v>
      </c>
      <c r="W19" s="215">
        <f>+Integración!T452</f>
        <v>0</v>
      </c>
      <c r="X19" s="215">
        <f>+Integración!U452</f>
        <v>0</v>
      </c>
      <c r="Y19" s="215">
        <f>+Integración!V452</f>
        <v>0</v>
      </c>
      <c r="Z19" s="215">
        <f>+Integración!W452</f>
        <v>0</v>
      </c>
      <c r="AA19" s="216">
        <f t="shared" si="31"/>
        <v>0</v>
      </c>
      <c r="AB19" s="224">
        <f t="shared" si="17"/>
        <v>0</v>
      </c>
      <c r="AC19" s="226">
        <f t="shared" si="18"/>
        <v>15.08</v>
      </c>
      <c r="AD19" s="54"/>
      <c r="AE19" s="54"/>
      <c r="AF19" s="54"/>
      <c r="AG19" s="216">
        <f t="shared" si="54"/>
        <v>0</v>
      </c>
      <c r="AH19" s="224">
        <f t="shared" si="55"/>
        <v>0</v>
      </c>
      <c r="AI19" s="226">
        <f t="shared" si="56"/>
        <v>15.08</v>
      </c>
      <c r="AJ19" s="26"/>
      <c r="AL19" s="27"/>
      <c r="AM19" s="130">
        <v>1150</v>
      </c>
      <c r="AN19" s="223" t="s">
        <v>114</v>
      </c>
      <c r="AO19" s="223"/>
      <c r="AP19" s="215">
        <v>0</v>
      </c>
      <c r="AQ19" s="215">
        <v>0</v>
      </c>
      <c r="AR19" s="215">
        <v>0</v>
      </c>
      <c r="AS19" s="54">
        <f>+Integración!AG452</f>
        <v>275407.78000000003</v>
      </c>
      <c r="AT19" s="54">
        <f>+Integración!AH452</f>
        <v>275407.78000000003</v>
      </c>
      <c r="AU19" s="54">
        <f>+Integración!AI452</f>
        <v>275407.78000000003</v>
      </c>
      <c r="AV19" s="54">
        <f>+Integración!AJ452</f>
        <v>0</v>
      </c>
      <c r="AW19" s="54">
        <f>+Integración!AK452</f>
        <v>0</v>
      </c>
      <c r="AX19" s="54">
        <f>+Integración!AL452</f>
        <v>0</v>
      </c>
      <c r="AY19" s="54">
        <f>+Integración!AM452</f>
        <v>0</v>
      </c>
      <c r="AZ19" s="54">
        <f>+Integración!AN452</f>
        <v>0</v>
      </c>
      <c r="BA19" s="54">
        <f>+Integración!AO452</f>
        <v>0</v>
      </c>
      <c r="BB19" s="54">
        <f>+Integración!AP452</f>
        <v>0</v>
      </c>
      <c r="BC19" s="54">
        <f>+Integración!AQ452</f>
        <v>0</v>
      </c>
      <c r="BD19" s="54">
        <f>+Integración!AR452</f>
        <v>0</v>
      </c>
      <c r="BE19" s="54">
        <f>+Integración!AS452</f>
        <v>0</v>
      </c>
      <c r="BF19" s="54">
        <f>+Integración!AT452</f>
        <v>0</v>
      </c>
      <c r="BG19" s="54">
        <f>+Integración!AU452</f>
        <v>0</v>
      </c>
      <c r="BH19" s="54">
        <f>+Integración!AV452</f>
        <v>0</v>
      </c>
      <c r="BI19" s="54">
        <f>+Integración!AW452</f>
        <v>0</v>
      </c>
      <c r="BJ19" s="54">
        <f>+Integración!AX452</f>
        <v>0</v>
      </c>
      <c r="BK19" s="91">
        <f t="shared" si="24"/>
        <v>275407.78000000003</v>
      </c>
      <c r="BL19" s="54">
        <f t="shared" si="25"/>
        <v>275407.78000000003</v>
      </c>
      <c r="BM19" s="92">
        <f t="shared" si="26"/>
        <v>275407.78000000003</v>
      </c>
      <c r="BN19" s="54"/>
      <c r="BO19" s="54"/>
      <c r="BP19" s="54"/>
      <c r="BQ19" s="91">
        <f t="shared" si="57"/>
        <v>275407.78000000003</v>
      </c>
      <c r="BR19" s="54">
        <f t="shared" si="46"/>
        <v>275407.78000000003</v>
      </c>
      <c r="BS19" s="92">
        <f t="shared" si="47"/>
        <v>275407.78000000003</v>
      </c>
      <c r="BT19" s="26"/>
      <c r="BV19" s="27"/>
      <c r="BW19" s="130">
        <v>4150</v>
      </c>
      <c r="BX19" s="223" t="s">
        <v>427</v>
      </c>
      <c r="BY19" s="223"/>
      <c r="BZ19" s="215">
        <v>0</v>
      </c>
      <c r="CA19" s="215">
        <v>0</v>
      </c>
      <c r="CB19" s="215">
        <v>0</v>
      </c>
      <c r="CC19" s="215">
        <f>+Integración!BH452</f>
        <v>0</v>
      </c>
      <c r="CD19" s="215">
        <f>+Integración!BI452</f>
        <v>0</v>
      </c>
      <c r="CE19" s="215">
        <f>+Integración!BJ452</f>
        <v>0</v>
      </c>
      <c r="CF19" s="215">
        <f>+Integración!BK452</f>
        <v>0</v>
      </c>
      <c r="CG19" s="215">
        <f>+Integración!BL452</f>
        <v>0</v>
      </c>
      <c r="CH19" s="215">
        <f>+Integración!BM452</f>
        <v>0</v>
      </c>
      <c r="CI19" s="215">
        <f>+Integración!BN452</f>
        <v>0</v>
      </c>
      <c r="CJ19" s="215">
        <f>+Integración!BO452</f>
        <v>0</v>
      </c>
      <c r="CK19" s="215">
        <f>+Integración!BP452</f>
        <v>0</v>
      </c>
      <c r="CL19" s="215">
        <f>+Integración!BQ452</f>
        <v>0</v>
      </c>
      <c r="CM19" s="215">
        <f>+Integración!BR452</f>
        <v>0</v>
      </c>
      <c r="CN19" s="215">
        <f>+Integración!BS452</f>
        <v>0</v>
      </c>
      <c r="CO19" s="215">
        <f>+Integración!BT452</f>
        <v>0</v>
      </c>
      <c r="CP19" s="215">
        <f>+Integración!BU452</f>
        <v>0</v>
      </c>
      <c r="CQ19" s="215">
        <f>+Integración!BV452</f>
        <v>0</v>
      </c>
      <c r="CR19" s="215">
        <f>+Integración!BW452</f>
        <v>0</v>
      </c>
      <c r="CS19" s="215">
        <f>+Integración!BX452</f>
        <v>0</v>
      </c>
      <c r="CT19" s="215">
        <f>+Integración!BY452</f>
        <v>0</v>
      </c>
      <c r="CU19" s="216">
        <f t="shared" si="58"/>
        <v>0</v>
      </c>
      <c r="CV19" s="215">
        <f t="shared" si="59"/>
        <v>0</v>
      </c>
      <c r="CW19" s="217">
        <f t="shared" si="60"/>
        <v>0</v>
      </c>
      <c r="CX19" s="215"/>
      <c r="CY19" s="215"/>
      <c r="CZ19" s="215"/>
      <c r="DA19" s="216">
        <f t="shared" si="61"/>
        <v>0</v>
      </c>
      <c r="DB19" s="215">
        <f t="shared" si="48"/>
        <v>0</v>
      </c>
      <c r="DC19" s="217">
        <f t="shared" si="49"/>
        <v>0</v>
      </c>
      <c r="DD19" s="26"/>
      <c r="DF19" s="33"/>
      <c r="DG19" s="126" t="s">
        <v>66</v>
      </c>
      <c r="DH19" s="319" t="s">
        <v>21</v>
      </c>
      <c r="DI19" s="319"/>
      <c r="DJ19" s="54">
        <f t="shared" si="34"/>
        <v>42084006.879999995</v>
      </c>
      <c r="DK19" s="54">
        <f t="shared" si="35"/>
        <v>34875432</v>
      </c>
      <c r="DL19" s="54">
        <f t="shared" si="35"/>
        <v>33415692.18</v>
      </c>
      <c r="DM19" s="143" t="s">
        <v>79</v>
      </c>
      <c r="DN19" s="319" t="s">
        <v>22</v>
      </c>
      <c r="DO19" s="319"/>
      <c r="DP19" s="173">
        <f t="shared" ref="DP19:DP26" si="65">+AG39</f>
        <v>0</v>
      </c>
      <c r="DQ19" s="173">
        <f t="shared" ref="DQ19:DR26" si="66">+AH39</f>
        <v>0</v>
      </c>
      <c r="DR19" s="173">
        <f t="shared" si="66"/>
        <v>0</v>
      </c>
      <c r="DS19" s="51"/>
      <c r="DT19" s="26"/>
      <c r="DU19" s="1"/>
      <c r="DV19" s="27"/>
      <c r="DW19" s="130" t="s">
        <v>164</v>
      </c>
      <c r="DX19" s="319" t="s">
        <v>118</v>
      </c>
      <c r="DY19" s="319"/>
      <c r="DZ19" s="54">
        <f t="shared" si="37"/>
        <v>0</v>
      </c>
      <c r="EA19" s="54">
        <f t="shared" si="38"/>
        <v>0</v>
      </c>
      <c r="EB19" s="54">
        <f t="shared" si="38"/>
        <v>0</v>
      </c>
      <c r="EC19" s="143" t="s">
        <v>180</v>
      </c>
      <c r="ED19" s="319" t="s">
        <v>119</v>
      </c>
      <c r="EE19" s="319"/>
      <c r="EF19" s="54">
        <f t="shared" si="39"/>
        <v>0</v>
      </c>
      <c r="EG19" s="54">
        <f t="shared" si="40"/>
        <v>0</v>
      </c>
      <c r="EH19" s="54">
        <f t="shared" si="40"/>
        <v>0</v>
      </c>
      <c r="EI19" s="42"/>
      <c r="EJ19" s="77"/>
      <c r="EK19" s="1"/>
      <c r="EL19" s="27"/>
      <c r="EM19" s="130" t="s">
        <v>164</v>
      </c>
      <c r="EN19" s="319" t="s">
        <v>118</v>
      </c>
      <c r="EO19" s="319"/>
      <c r="EP19" s="54">
        <f t="shared" si="8"/>
        <v>0</v>
      </c>
      <c r="EQ19" s="54">
        <f t="shared" si="9"/>
        <v>0</v>
      </c>
      <c r="ER19" s="54">
        <f t="shared" si="10"/>
        <v>0</v>
      </c>
      <c r="ES19" s="54">
        <f t="shared" si="11"/>
        <v>0</v>
      </c>
      <c r="ET19" s="143" t="s">
        <v>180</v>
      </c>
      <c r="EU19" s="319" t="s">
        <v>119</v>
      </c>
      <c r="EV19" s="319"/>
      <c r="EW19" s="54">
        <f t="shared" si="12"/>
        <v>0</v>
      </c>
      <c r="EX19" s="54">
        <f t="shared" si="13"/>
        <v>0</v>
      </c>
      <c r="EY19" s="54">
        <f t="shared" si="14"/>
        <v>0</v>
      </c>
      <c r="EZ19" s="54">
        <f t="shared" si="15"/>
        <v>0</v>
      </c>
      <c r="FA19" s="42"/>
      <c r="FB19" s="77"/>
      <c r="FC19" s="1"/>
      <c r="FD19" s="27"/>
      <c r="FE19" s="126" t="s">
        <v>64</v>
      </c>
      <c r="FF19" s="1"/>
      <c r="FG19" s="9" t="s">
        <v>17</v>
      </c>
      <c r="FH19" s="54">
        <f t="shared" si="62"/>
        <v>0</v>
      </c>
      <c r="FI19" s="54">
        <f t="shared" si="50"/>
        <v>0</v>
      </c>
      <c r="FJ19" s="160"/>
      <c r="FK19" s="279" t="s">
        <v>199</v>
      </c>
      <c r="FL19" s="279"/>
      <c r="FM19" s="182">
        <f>SUM(FM20:FM22)</f>
        <v>3178940.4400000051</v>
      </c>
      <c r="FN19" s="182">
        <f t="shared" ref="FN19" si="67">SUM(FN20:FN22)</f>
        <v>1487703.169999996</v>
      </c>
      <c r="FO19" s="42"/>
      <c r="FP19" s="26"/>
      <c r="FQ19" s="1"/>
      <c r="FR19" s="27"/>
      <c r="FS19" s="126" t="s">
        <v>64</v>
      </c>
      <c r="FT19" s="1"/>
      <c r="FU19" s="9" t="s">
        <v>17</v>
      </c>
      <c r="FV19" s="54">
        <f t="shared" si="51"/>
        <v>0</v>
      </c>
      <c r="FW19" s="54">
        <f t="shared" si="52"/>
        <v>0</v>
      </c>
      <c r="FX19" s="160"/>
      <c r="FY19" s="279" t="s">
        <v>199</v>
      </c>
      <c r="FZ19" s="279"/>
      <c r="GA19" s="182">
        <f>SUM(GA20:GA22)</f>
        <v>0</v>
      </c>
      <c r="GB19" s="182">
        <f t="shared" ref="GB19" si="68">SUM(GB20:GB22)</f>
        <v>0</v>
      </c>
      <c r="GC19" s="42"/>
      <c r="GD19" s="26"/>
      <c r="GE19" s="1"/>
      <c r="GF19" s="27"/>
      <c r="GG19" s="130"/>
      <c r="GH19" s="196"/>
      <c r="GI19" s="56"/>
      <c r="GJ19" s="177"/>
      <c r="GK19" s="177"/>
      <c r="GL19" s="177"/>
      <c r="GM19" s="62"/>
      <c r="GN19" s="62"/>
      <c r="GO19" s="58"/>
      <c r="GP19" s="26"/>
    </row>
    <row r="20" spans="2:198" ht="13.9" customHeight="1" x14ac:dyDescent="0.2">
      <c r="B20" s="33"/>
      <c r="C20" s="126">
        <v>4160</v>
      </c>
      <c r="D20" s="234" t="s">
        <v>428</v>
      </c>
      <c r="E20" s="234"/>
      <c r="F20" s="215">
        <v>0</v>
      </c>
      <c r="G20" s="215">
        <v>0</v>
      </c>
      <c r="H20" s="215">
        <v>0</v>
      </c>
      <c r="I20" s="215">
        <f>+Integración!F453</f>
        <v>0</v>
      </c>
      <c r="J20" s="215">
        <f>+Integración!G453</f>
        <v>0</v>
      </c>
      <c r="K20" s="215">
        <f>+Integración!H453</f>
        <v>0</v>
      </c>
      <c r="L20" s="215">
        <f>+Integración!I453</f>
        <v>0</v>
      </c>
      <c r="M20" s="215">
        <f>+Integración!J453</f>
        <v>0</v>
      </c>
      <c r="N20" s="215">
        <f>+Integración!K453</f>
        <v>0</v>
      </c>
      <c r="O20" s="215">
        <f>+Integración!L453</f>
        <v>0</v>
      </c>
      <c r="P20" s="215">
        <f>+Integración!M453</f>
        <v>0</v>
      </c>
      <c r="Q20" s="215">
        <f>+Integración!N453</f>
        <v>0</v>
      </c>
      <c r="R20" s="215">
        <f>+Integración!O453</f>
        <v>0</v>
      </c>
      <c r="S20" s="215">
        <f>+Integración!P453</f>
        <v>0</v>
      </c>
      <c r="T20" s="215">
        <f>+Integración!Q453</f>
        <v>0</v>
      </c>
      <c r="U20" s="215">
        <f>+Integración!R453</f>
        <v>0</v>
      </c>
      <c r="V20" s="215">
        <f>+Integración!S453</f>
        <v>0</v>
      </c>
      <c r="W20" s="215">
        <f>+Integración!T453</f>
        <v>0</v>
      </c>
      <c r="X20" s="215">
        <f>+Integración!U453</f>
        <v>0</v>
      </c>
      <c r="Y20" s="215">
        <f>+Integración!V453</f>
        <v>0</v>
      </c>
      <c r="Z20" s="215">
        <f>+Integración!W453</f>
        <v>0</v>
      </c>
      <c r="AA20" s="216">
        <f t="shared" si="31"/>
        <v>0</v>
      </c>
      <c r="AB20" s="224">
        <f t="shared" si="17"/>
        <v>0</v>
      </c>
      <c r="AC20" s="226">
        <f t="shared" si="18"/>
        <v>0</v>
      </c>
      <c r="AD20" s="54"/>
      <c r="AE20" s="54"/>
      <c r="AF20" s="54"/>
      <c r="AG20" s="216">
        <f t="shared" si="54"/>
        <v>0</v>
      </c>
      <c r="AH20" s="224">
        <f t="shared" si="55"/>
        <v>0</v>
      </c>
      <c r="AI20" s="226">
        <f t="shared" si="56"/>
        <v>0</v>
      </c>
      <c r="AJ20" s="26"/>
      <c r="AL20" s="27"/>
      <c r="AM20" s="130">
        <v>1160</v>
      </c>
      <c r="AN20" s="223" t="s">
        <v>474</v>
      </c>
      <c r="AO20" s="223"/>
      <c r="AP20" s="215">
        <v>0</v>
      </c>
      <c r="AQ20" s="215">
        <v>0</v>
      </c>
      <c r="AR20" s="215">
        <v>0</v>
      </c>
      <c r="AS20" s="54">
        <f>+Integración!AG453</f>
        <v>0</v>
      </c>
      <c r="AT20" s="54">
        <f>+Integración!AH453</f>
        <v>0</v>
      </c>
      <c r="AU20" s="54">
        <f>+Integración!AI453</f>
        <v>0</v>
      </c>
      <c r="AV20" s="54">
        <f>+Integración!AJ453</f>
        <v>0</v>
      </c>
      <c r="AW20" s="54">
        <f>+Integración!AK453</f>
        <v>0</v>
      </c>
      <c r="AX20" s="54">
        <f>+Integración!AL453</f>
        <v>0</v>
      </c>
      <c r="AY20" s="54">
        <f>+Integración!AM453</f>
        <v>0</v>
      </c>
      <c r="AZ20" s="54">
        <f>+Integración!AN453</f>
        <v>0</v>
      </c>
      <c r="BA20" s="54">
        <f>+Integración!AO453</f>
        <v>0</v>
      </c>
      <c r="BB20" s="54">
        <f>+Integración!AP453</f>
        <v>0</v>
      </c>
      <c r="BC20" s="54">
        <f>+Integración!AQ453</f>
        <v>0</v>
      </c>
      <c r="BD20" s="54">
        <f>+Integración!AR453</f>
        <v>0</v>
      </c>
      <c r="BE20" s="54">
        <f>+Integración!AS453</f>
        <v>0</v>
      </c>
      <c r="BF20" s="54">
        <f>+Integración!AT453</f>
        <v>0</v>
      </c>
      <c r="BG20" s="54">
        <f>+Integración!AU453</f>
        <v>0</v>
      </c>
      <c r="BH20" s="54">
        <f>+Integración!AV453</f>
        <v>0</v>
      </c>
      <c r="BI20" s="54">
        <f>+Integración!AW453</f>
        <v>0</v>
      </c>
      <c r="BJ20" s="54">
        <f>+Integración!AX453</f>
        <v>0</v>
      </c>
      <c r="BK20" s="91">
        <f t="shared" si="24"/>
        <v>0</v>
      </c>
      <c r="BL20" s="54">
        <f t="shared" si="25"/>
        <v>0</v>
      </c>
      <c r="BM20" s="92">
        <f t="shared" si="26"/>
        <v>0</v>
      </c>
      <c r="BN20" s="54"/>
      <c r="BO20" s="54"/>
      <c r="BP20" s="54"/>
      <c r="BQ20" s="91">
        <f t="shared" si="57"/>
        <v>0</v>
      </c>
      <c r="BR20" s="54">
        <f t="shared" si="46"/>
        <v>0</v>
      </c>
      <c r="BS20" s="92">
        <f t="shared" si="47"/>
        <v>0</v>
      </c>
      <c r="BT20" s="26"/>
      <c r="BV20" s="27"/>
      <c r="BW20" s="130">
        <v>4160</v>
      </c>
      <c r="BX20" s="223" t="s">
        <v>428</v>
      </c>
      <c r="BY20" s="223"/>
      <c r="BZ20" s="215">
        <v>0</v>
      </c>
      <c r="CA20" s="215">
        <v>0</v>
      </c>
      <c r="CB20" s="215">
        <v>0</v>
      </c>
      <c r="CC20" s="215">
        <f>+Integración!BH453</f>
        <v>0</v>
      </c>
      <c r="CD20" s="215">
        <f>+Integración!BI453</f>
        <v>0</v>
      </c>
      <c r="CE20" s="215">
        <f>+Integración!BJ453</f>
        <v>0</v>
      </c>
      <c r="CF20" s="215">
        <f>+Integración!BK453</f>
        <v>0</v>
      </c>
      <c r="CG20" s="215">
        <f>+Integración!BL453</f>
        <v>0</v>
      </c>
      <c r="CH20" s="215">
        <f>+Integración!BM453</f>
        <v>0</v>
      </c>
      <c r="CI20" s="215">
        <f>+Integración!BN453</f>
        <v>0</v>
      </c>
      <c r="CJ20" s="215">
        <f>+Integración!BO453</f>
        <v>0</v>
      </c>
      <c r="CK20" s="215">
        <f>+Integración!BP453</f>
        <v>0</v>
      </c>
      <c r="CL20" s="215">
        <f>+Integración!BQ453</f>
        <v>0</v>
      </c>
      <c r="CM20" s="215">
        <f>+Integración!BR453</f>
        <v>0</v>
      </c>
      <c r="CN20" s="215">
        <f>+Integración!BS453</f>
        <v>0</v>
      </c>
      <c r="CO20" s="215">
        <f>+Integración!BT453</f>
        <v>0</v>
      </c>
      <c r="CP20" s="215">
        <f>+Integración!BU453</f>
        <v>0</v>
      </c>
      <c r="CQ20" s="215">
        <f>+Integración!BV453</f>
        <v>0</v>
      </c>
      <c r="CR20" s="215">
        <f>+Integración!BW453</f>
        <v>0</v>
      </c>
      <c r="CS20" s="215">
        <f>+Integración!BX453</f>
        <v>0</v>
      </c>
      <c r="CT20" s="215">
        <f>+Integración!BY453</f>
        <v>0</v>
      </c>
      <c r="CU20" s="216">
        <f t="shared" si="58"/>
        <v>0</v>
      </c>
      <c r="CV20" s="215">
        <f t="shared" si="59"/>
        <v>0</v>
      </c>
      <c r="CW20" s="217">
        <f t="shared" si="60"/>
        <v>0</v>
      </c>
      <c r="CX20" s="215"/>
      <c r="CY20" s="215"/>
      <c r="CZ20" s="215"/>
      <c r="DA20" s="216">
        <f t="shared" si="61"/>
        <v>0</v>
      </c>
      <c r="DB20" s="215">
        <f t="shared" si="48"/>
        <v>0</v>
      </c>
      <c r="DC20" s="217">
        <f t="shared" si="49"/>
        <v>0</v>
      </c>
      <c r="DD20" s="26"/>
      <c r="DF20" s="33"/>
      <c r="DG20" s="126" t="s">
        <v>67</v>
      </c>
      <c r="DH20" s="321" t="s">
        <v>23</v>
      </c>
      <c r="DI20" s="321"/>
      <c r="DJ20" s="54">
        <f t="shared" si="34"/>
        <v>0</v>
      </c>
      <c r="DK20" s="54">
        <f t="shared" si="35"/>
        <v>0</v>
      </c>
      <c r="DL20" s="54">
        <f t="shared" si="35"/>
        <v>0</v>
      </c>
      <c r="DM20" s="143" t="s">
        <v>80</v>
      </c>
      <c r="DN20" s="319" t="s">
        <v>24</v>
      </c>
      <c r="DO20" s="319"/>
      <c r="DP20" s="173">
        <f t="shared" si="65"/>
        <v>0</v>
      </c>
      <c r="DQ20" s="173">
        <f t="shared" si="66"/>
        <v>0</v>
      </c>
      <c r="DR20" s="173">
        <f t="shared" si="66"/>
        <v>0</v>
      </c>
      <c r="DS20" s="51"/>
      <c r="DT20" s="26"/>
      <c r="DU20" s="1"/>
      <c r="DV20" s="27"/>
      <c r="DW20" s="131"/>
      <c r="DX20" s="308" t="s">
        <v>121</v>
      </c>
      <c r="DY20" s="308"/>
      <c r="DZ20" s="48">
        <f>+DZ12</f>
        <v>31015041.280000005</v>
      </c>
      <c r="EA20" s="48">
        <f t="shared" ref="EA20:EB20" si="69">+EA12</f>
        <v>23177667.43</v>
      </c>
      <c r="EB20" s="48">
        <f t="shared" si="69"/>
        <v>20945065.66</v>
      </c>
      <c r="EC20" s="143" t="s">
        <v>181</v>
      </c>
      <c r="ED20" s="319" t="s">
        <v>120</v>
      </c>
      <c r="EE20" s="319"/>
      <c r="EF20" s="54">
        <f t="shared" si="39"/>
        <v>0</v>
      </c>
      <c r="EG20" s="54">
        <f t="shared" si="40"/>
        <v>0</v>
      </c>
      <c r="EH20" s="54">
        <f t="shared" si="40"/>
        <v>0</v>
      </c>
      <c r="EI20" s="42"/>
      <c r="EJ20" s="77"/>
      <c r="EK20" s="1"/>
      <c r="EL20" s="27"/>
      <c r="EM20" s="130"/>
      <c r="EN20" s="308"/>
      <c r="EO20" s="308"/>
      <c r="EP20" s="54"/>
      <c r="EQ20" s="54"/>
      <c r="ER20" s="54"/>
      <c r="ES20" s="54"/>
      <c r="ET20" s="143" t="s">
        <v>181</v>
      </c>
      <c r="EU20" s="319" t="s">
        <v>120</v>
      </c>
      <c r="EV20" s="319"/>
      <c r="EW20" s="54">
        <f t="shared" si="12"/>
        <v>0</v>
      </c>
      <c r="EX20" s="54">
        <f t="shared" si="13"/>
        <v>0</v>
      </c>
      <c r="EY20" s="54">
        <f t="shared" si="14"/>
        <v>0</v>
      </c>
      <c r="EZ20" s="54">
        <f t="shared" si="15"/>
        <v>0</v>
      </c>
      <c r="FA20" s="42"/>
      <c r="FB20" s="77"/>
      <c r="FC20" s="1"/>
      <c r="FD20" s="27"/>
      <c r="FE20" s="126" t="s">
        <v>65</v>
      </c>
      <c r="FF20" s="1"/>
      <c r="FG20" s="9" t="s">
        <v>19</v>
      </c>
      <c r="FH20" s="54">
        <f t="shared" si="62"/>
        <v>0</v>
      </c>
      <c r="FI20" s="54">
        <f t="shared" si="50"/>
        <v>0</v>
      </c>
      <c r="FJ20" s="163" t="s">
        <v>167</v>
      </c>
      <c r="FK20" s="1"/>
      <c r="FL20" s="9" t="s">
        <v>202</v>
      </c>
      <c r="FM20" s="173">
        <f>+EQ26-EP26+DP49</f>
        <v>2450469.1700000018</v>
      </c>
      <c r="FN20" s="173">
        <f>+ES26-ER26+DQ49</f>
        <v>1006074.3299999982</v>
      </c>
      <c r="FO20" s="42"/>
      <c r="FP20" s="26"/>
      <c r="FQ20" s="1"/>
      <c r="FR20" s="27"/>
      <c r="FS20" s="126" t="s">
        <v>65</v>
      </c>
      <c r="FT20" s="1"/>
      <c r="FU20" s="9" t="s">
        <v>19</v>
      </c>
      <c r="FV20" s="54">
        <f t="shared" si="51"/>
        <v>0</v>
      </c>
      <c r="FW20" s="54">
        <f t="shared" si="52"/>
        <v>0</v>
      </c>
      <c r="FX20" s="163" t="s">
        <v>167</v>
      </c>
      <c r="FY20" s="1"/>
      <c r="FZ20" s="9" t="s">
        <v>202</v>
      </c>
      <c r="GA20" s="173">
        <f t="shared" ref="GA20:GB22" si="70">+DA50</f>
        <v>0</v>
      </c>
      <c r="GB20" s="173">
        <f t="shared" si="70"/>
        <v>0</v>
      </c>
      <c r="GC20" s="42"/>
      <c r="GD20" s="26"/>
      <c r="GE20" s="1"/>
      <c r="GF20" s="27"/>
      <c r="GG20" s="130"/>
      <c r="GH20" s="322" t="s">
        <v>235</v>
      </c>
      <c r="GI20" s="322"/>
      <c r="GJ20" s="178"/>
      <c r="GK20" s="178">
        <f>SUM(GK21:GK24)+GK13</f>
        <v>15397234.58</v>
      </c>
      <c r="GL20" s="178"/>
      <c r="GM20" s="67">
        <f>SUM(GM21:GM24)</f>
        <v>0</v>
      </c>
      <c r="GN20" s="67">
        <f t="shared" ref="GN20:GN24" si="71">SUM(GJ20:GM20)</f>
        <v>15397234.58</v>
      </c>
      <c r="GO20" s="58"/>
      <c r="GP20" s="26"/>
    </row>
    <row r="21" spans="2:198" ht="13.9" customHeight="1" x14ac:dyDescent="0.2">
      <c r="B21" s="33"/>
      <c r="C21" s="126">
        <v>4170</v>
      </c>
      <c r="D21" s="234" t="s">
        <v>429</v>
      </c>
      <c r="E21" s="234"/>
      <c r="F21" s="215">
        <v>0</v>
      </c>
      <c r="G21" s="215">
        <v>0</v>
      </c>
      <c r="H21" s="215">
        <v>0</v>
      </c>
      <c r="I21" s="215">
        <f>+Integración!F454</f>
        <v>42084006.879999995</v>
      </c>
      <c r="J21" s="215">
        <f>+Integración!G454</f>
        <v>34875432</v>
      </c>
      <c r="K21" s="215">
        <f>+Integración!H454</f>
        <v>33415692.18</v>
      </c>
      <c r="L21" s="215">
        <f>+Integración!I454</f>
        <v>0</v>
      </c>
      <c r="M21" s="215">
        <f>+Integración!J454</f>
        <v>0</v>
      </c>
      <c r="N21" s="215">
        <f>+Integración!K454</f>
        <v>0</v>
      </c>
      <c r="O21" s="215">
        <f>+Integración!L454</f>
        <v>0</v>
      </c>
      <c r="P21" s="215">
        <f>+Integración!M454</f>
        <v>0</v>
      </c>
      <c r="Q21" s="215">
        <f>+Integración!N454</f>
        <v>0</v>
      </c>
      <c r="R21" s="215">
        <f>+Integración!O454</f>
        <v>0</v>
      </c>
      <c r="S21" s="215">
        <f>+Integración!P454</f>
        <v>0</v>
      </c>
      <c r="T21" s="215">
        <f>+Integración!Q454</f>
        <v>0</v>
      </c>
      <c r="U21" s="215">
        <f>+Integración!R454</f>
        <v>0</v>
      </c>
      <c r="V21" s="215">
        <f>+Integración!S454</f>
        <v>0</v>
      </c>
      <c r="W21" s="215">
        <f>+Integración!T454</f>
        <v>0</v>
      </c>
      <c r="X21" s="215">
        <f>+Integración!U454</f>
        <v>0</v>
      </c>
      <c r="Y21" s="215">
        <f>+Integración!V454</f>
        <v>0</v>
      </c>
      <c r="Z21" s="215">
        <f>+Integración!W454</f>
        <v>0</v>
      </c>
      <c r="AA21" s="216">
        <f t="shared" si="31"/>
        <v>42084006.879999995</v>
      </c>
      <c r="AB21" s="224">
        <f t="shared" si="17"/>
        <v>34875432</v>
      </c>
      <c r="AC21" s="226">
        <f t="shared" si="18"/>
        <v>33415692.18</v>
      </c>
      <c r="AD21" s="54"/>
      <c r="AE21" s="54"/>
      <c r="AF21" s="54"/>
      <c r="AG21" s="216">
        <f t="shared" si="54"/>
        <v>42084006.879999995</v>
      </c>
      <c r="AH21" s="224">
        <f t="shared" si="55"/>
        <v>34875432</v>
      </c>
      <c r="AI21" s="226">
        <f t="shared" si="56"/>
        <v>33415692.18</v>
      </c>
      <c r="AJ21" s="26"/>
      <c r="AL21" s="27"/>
      <c r="AM21" s="130">
        <v>1190</v>
      </c>
      <c r="AN21" s="223" t="s">
        <v>475</v>
      </c>
      <c r="AO21" s="223"/>
      <c r="AP21" s="215">
        <v>0</v>
      </c>
      <c r="AQ21" s="215">
        <v>0</v>
      </c>
      <c r="AR21" s="215">
        <v>0</v>
      </c>
      <c r="AS21" s="54">
        <f>+Integración!AG454</f>
        <v>0</v>
      </c>
      <c r="AT21" s="54">
        <f>+Integración!AH454</f>
        <v>0</v>
      </c>
      <c r="AU21" s="54">
        <f>+Integración!AI454</f>
        <v>0</v>
      </c>
      <c r="AV21" s="54">
        <f>+Integración!AJ454</f>
        <v>0</v>
      </c>
      <c r="AW21" s="54">
        <f>+Integración!AK454</f>
        <v>0</v>
      </c>
      <c r="AX21" s="54">
        <f>+Integración!AL454</f>
        <v>0</v>
      </c>
      <c r="AY21" s="54">
        <f>+Integración!AM454</f>
        <v>0</v>
      </c>
      <c r="AZ21" s="54">
        <f>+Integración!AN454</f>
        <v>0</v>
      </c>
      <c r="BA21" s="54">
        <f>+Integración!AO454</f>
        <v>0</v>
      </c>
      <c r="BB21" s="54">
        <f>+Integración!AP454</f>
        <v>0</v>
      </c>
      <c r="BC21" s="54">
        <f>+Integración!AQ454</f>
        <v>0</v>
      </c>
      <c r="BD21" s="54">
        <f>+Integración!AR454</f>
        <v>0</v>
      </c>
      <c r="BE21" s="54">
        <f>+Integración!AS454</f>
        <v>0</v>
      </c>
      <c r="BF21" s="54">
        <f>+Integración!AT454</f>
        <v>0</v>
      </c>
      <c r="BG21" s="54">
        <f>+Integración!AU454</f>
        <v>0</v>
      </c>
      <c r="BH21" s="54">
        <f>+Integración!AV454</f>
        <v>0</v>
      </c>
      <c r="BI21" s="54">
        <f>+Integración!AW454</f>
        <v>0</v>
      </c>
      <c r="BJ21" s="54">
        <f>+Integración!AX454</f>
        <v>0</v>
      </c>
      <c r="BK21" s="91">
        <f t="shared" si="24"/>
        <v>0</v>
      </c>
      <c r="BL21" s="54">
        <f t="shared" si="25"/>
        <v>0</v>
      </c>
      <c r="BM21" s="92">
        <f t="shared" si="26"/>
        <v>0</v>
      </c>
      <c r="BN21" s="54"/>
      <c r="BO21" s="54"/>
      <c r="BP21" s="54"/>
      <c r="BQ21" s="91">
        <f t="shared" si="57"/>
        <v>0</v>
      </c>
      <c r="BR21" s="54">
        <f t="shared" si="46"/>
        <v>0</v>
      </c>
      <c r="BS21" s="92">
        <f t="shared" si="47"/>
        <v>0</v>
      </c>
      <c r="BT21" s="26"/>
      <c r="BV21" s="27"/>
      <c r="BW21" s="130">
        <v>4170</v>
      </c>
      <c r="BX21" s="223" t="s">
        <v>429</v>
      </c>
      <c r="BY21" s="223"/>
      <c r="BZ21" s="215">
        <v>0</v>
      </c>
      <c r="CA21" s="215">
        <v>0</v>
      </c>
      <c r="CB21" s="215">
        <v>0</v>
      </c>
      <c r="CC21" s="215">
        <f>+Integración!BH454</f>
        <v>0</v>
      </c>
      <c r="CD21" s="215">
        <f>+Integración!BI454</f>
        <v>0</v>
      </c>
      <c r="CE21" s="215">
        <f>+Integración!BJ454</f>
        <v>0</v>
      </c>
      <c r="CF21" s="215">
        <f>+Integración!BK454</f>
        <v>0</v>
      </c>
      <c r="CG21" s="215">
        <f>+Integración!BL454</f>
        <v>0</v>
      </c>
      <c r="CH21" s="215">
        <f>+Integración!BM454</f>
        <v>0</v>
      </c>
      <c r="CI21" s="215">
        <f>+Integración!BN454</f>
        <v>0</v>
      </c>
      <c r="CJ21" s="215">
        <f>+Integración!BO454</f>
        <v>0</v>
      </c>
      <c r="CK21" s="215">
        <f>+Integración!BP454</f>
        <v>0</v>
      </c>
      <c r="CL21" s="215">
        <f>+Integración!BQ454</f>
        <v>0</v>
      </c>
      <c r="CM21" s="215">
        <f>+Integración!BR454</f>
        <v>0</v>
      </c>
      <c r="CN21" s="215">
        <f>+Integración!BS454</f>
        <v>0</v>
      </c>
      <c r="CO21" s="215">
        <f>+Integración!BT454</f>
        <v>0</v>
      </c>
      <c r="CP21" s="215">
        <f>+Integración!BU454</f>
        <v>0</v>
      </c>
      <c r="CQ21" s="215">
        <f>+Integración!BV454</f>
        <v>0</v>
      </c>
      <c r="CR21" s="215">
        <f>+Integración!BW454</f>
        <v>0</v>
      </c>
      <c r="CS21" s="215">
        <f>+Integración!BX454</f>
        <v>0</v>
      </c>
      <c r="CT21" s="215">
        <f>+Integración!BY454</f>
        <v>0</v>
      </c>
      <c r="CU21" s="216">
        <f t="shared" si="58"/>
        <v>0</v>
      </c>
      <c r="CV21" s="215">
        <f t="shared" si="59"/>
        <v>0</v>
      </c>
      <c r="CW21" s="217">
        <f t="shared" si="60"/>
        <v>0</v>
      </c>
      <c r="CX21" s="215"/>
      <c r="CY21" s="215"/>
      <c r="CZ21" s="215"/>
      <c r="DA21" s="216">
        <f t="shared" si="61"/>
        <v>0</v>
      </c>
      <c r="DB21" s="215">
        <f t="shared" si="48"/>
        <v>0</v>
      </c>
      <c r="DC21" s="217">
        <f t="shared" si="49"/>
        <v>0</v>
      </c>
      <c r="DD21" s="26"/>
      <c r="DF21" s="33"/>
      <c r="DG21" s="127"/>
      <c r="DH21" s="195"/>
      <c r="DI21" s="200"/>
      <c r="DJ21" s="66"/>
      <c r="DK21" s="66"/>
      <c r="DL21" s="66"/>
      <c r="DM21" s="143" t="s">
        <v>240</v>
      </c>
      <c r="DN21" s="319" t="s">
        <v>25</v>
      </c>
      <c r="DO21" s="319"/>
      <c r="DP21" s="173">
        <f t="shared" si="65"/>
        <v>538785.56000000006</v>
      </c>
      <c r="DQ21" s="173">
        <f t="shared" si="66"/>
        <v>1743893.83</v>
      </c>
      <c r="DR21" s="173">
        <f t="shared" si="66"/>
        <v>1937680.7699999998</v>
      </c>
      <c r="DS21" s="51"/>
      <c r="DT21" s="26"/>
      <c r="DU21" s="1"/>
      <c r="DV21" s="27"/>
      <c r="DW21" s="131"/>
      <c r="DX21" s="195"/>
      <c r="DY21" s="196"/>
      <c r="DZ21" s="50"/>
      <c r="EA21" s="50"/>
      <c r="EB21" s="50"/>
      <c r="EC21" s="149"/>
      <c r="ED21" s="308" t="s">
        <v>122</v>
      </c>
      <c r="EE21" s="308"/>
      <c r="EF21" s="48">
        <f>+EF12</f>
        <v>5874701.5199999996</v>
      </c>
      <c r="EG21" s="48">
        <f t="shared" ref="EG21:EH21" si="72">+EG12</f>
        <v>4209282.25</v>
      </c>
      <c r="EH21" s="48">
        <f t="shared" si="72"/>
        <v>3195972.29</v>
      </c>
      <c r="EI21" s="42"/>
      <c r="EJ21" s="77"/>
      <c r="EK21" s="1"/>
      <c r="EL21" s="27"/>
      <c r="EM21" s="130"/>
      <c r="EN21" s="195"/>
      <c r="EO21" s="196"/>
      <c r="EP21" s="54"/>
      <c r="EQ21" s="54"/>
      <c r="ER21" s="54"/>
      <c r="ES21" s="54"/>
      <c r="ET21" s="149"/>
      <c r="EU21" s="308"/>
      <c r="EV21" s="308"/>
      <c r="EW21" s="54"/>
      <c r="EX21" s="54"/>
      <c r="EY21" s="54"/>
      <c r="EZ21" s="54"/>
      <c r="FA21" s="42"/>
      <c r="FB21" s="77"/>
      <c r="FC21" s="1"/>
      <c r="FD21" s="27"/>
      <c r="FE21" s="126" t="s">
        <v>66</v>
      </c>
      <c r="FF21" s="1"/>
      <c r="FG21" s="9" t="s">
        <v>21</v>
      </c>
      <c r="FH21" s="54">
        <f t="shared" si="62"/>
        <v>42084006.879999995</v>
      </c>
      <c r="FI21" s="54">
        <f t="shared" si="50"/>
        <v>34875432</v>
      </c>
      <c r="FJ21" s="163" t="s">
        <v>168</v>
      </c>
      <c r="FK21" s="1"/>
      <c r="FL21" s="9" t="s">
        <v>131</v>
      </c>
      <c r="FM21" s="173">
        <f>+EQ27+EQ28-EP27-EP28</f>
        <v>728471.27000000328</v>
      </c>
      <c r="FN21" s="173">
        <f>+ES27+ES28-ER27-ER28</f>
        <v>481628.83999999776</v>
      </c>
      <c r="FO21" s="42"/>
      <c r="FP21" s="26"/>
      <c r="FQ21" s="1"/>
      <c r="FR21" s="27"/>
      <c r="FS21" s="126" t="s">
        <v>66</v>
      </c>
      <c r="FT21" s="1"/>
      <c r="FU21" s="9" t="s">
        <v>21</v>
      </c>
      <c r="FV21" s="54">
        <f t="shared" si="51"/>
        <v>0</v>
      </c>
      <c r="FW21" s="54">
        <f t="shared" si="52"/>
        <v>0</v>
      </c>
      <c r="FX21" s="163" t="s">
        <v>168</v>
      </c>
      <c r="FY21" s="1"/>
      <c r="FZ21" s="9" t="s">
        <v>131</v>
      </c>
      <c r="GA21" s="173">
        <f t="shared" si="70"/>
        <v>0</v>
      </c>
      <c r="GB21" s="173">
        <f t="shared" si="70"/>
        <v>0</v>
      </c>
      <c r="GC21" s="42"/>
      <c r="GD21" s="26"/>
      <c r="GE21" s="1"/>
      <c r="GF21" s="27"/>
      <c r="GG21" s="130" t="s">
        <v>191</v>
      </c>
      <c r="GH21" s="319" t="s">
        <v>236</v>
      </c>
      <c r="GI21" s="319"/>
      <c r="GJ21" s="179"/>
      <c r="GK21" s="173">
        <f>+EG41</f>
        <v>2695329.8900000006</v>
      </c>
      <c r="GL21" s="179"/>
      <c r="GM21" s="68">
        <v>0</v>
      </c>
      <c r="GN21" s="62">
        <f t="shared" si="71"/>
        <v>2695329.8900000006</v>
      </c>
      <c r="GO21" s="58"/>
      <c r="GP21" s="26"/>
    </row>
    <row r="22" spans="2:198" ht="13.9" customHeight="1" x14ac:dyDescent="0.2">
      <c r="B22" s="33"/>
      <c r="C22" s="126">
        <v>4190</v>
      </c>
      <c r="D22" s="234" t="s">
        <v>430</v>
      </c>
      <c r="E22" s="234"/>
      <c r="F22" s="215">
        <v>0</v>
      </c>
      <c r="G22" s="215">
        <v>0</v>
      </c>
      <c r="H22" s="215">
        <v>0</v>
      </c>
      <c r="I22" s="215">
        <f>+Integración!F455</f>
        <v>0</v>
      </c>
      <c r="J22" s="215">
        <f>+Integración!G455</f>
        <v>0</v>
      </c>
      <c r="K22" s="215">
        <f>+Integración!H455</f>
        <v>0</v>
      </c>
      <c r="L22" s="215">
        <f>+Integración!I455</f>
        <v>0</v>
      </c>
      <c r="M22" s="215">
        <f>+Integración!J455</f>
        <v>0</v>
      </c>
      <c r="N22" s="215">
        <f>+Integración!K455</f>
        <v>0</v>
      </c>
      <c r="O22" s="215">
        <f>+Integración!L455</f>
        <v>0</v>
      </c>
      <c r="P22" s="215">
        <f>+Integración!M455</f>
        <v>0</v>
      </c>
      <c r="Q22" s="215">
        <f>+Integración!N455</f>
        <v>0</v>
      </c>
      <c r="R22" s="215">
        <f>+Integración!O455</f>
        <v>0</v>
      </c>
      <c r="S22" s="215">
        <f>+Integración!P455</f>
        <v>0</v>
      </c>
      <c r="T22" s="215">
        <f>+Integración!Q455</f>
        <v>0</v>
      </c>
      <c r="U22" s="215">
        <f>+Integración!R455</f>
        <v>0</v>
      </c>
      <c r="V22" s="215">
        <f>+Integración!S455</f>
        <v>0</v>
      </c>
      <c r="W22" s="215">
        <f>+Integración!T455</f>
        <v>0</v>
      </c>
      <c r="X22" s="215">
        <f>+Integración!U455</f>
        <v>0</v>
      </c>
      <c r="Y22" s="215">
        <f>+Integración!V455</f>
        <v>0</v>
      </c>
      <c r="Z22" s="215">
        <f>+Integración!W455</f>
        <v>0</v>
      </c>
      <c r="AA22" s="216">
        <f t="shared" si="31"/>
        <v>0</v>
      </c>
      <c r="AB22" s="224">
        <f t="shared" si="17"/>
        <v>0</v>
      </c>
      <c r="AC22" s="226">
        <f t="shared" si="18"/>
        <v>0</v>
      </c>
      <c r="AD22" s="54"/>
      <c r="AE22" s="54"/>
      <c r="AF22" s="54"/>
      <c r="AG22" s="216">
        <f t="shared" si="54"/>
        <v>0</v>
      </c>
      <c r="AH22" s="224">
        <f t="shared" si="55"/>
        <v>0</v>
      </c>
      <c r="AI22" s="226">
        <f t="shared" si="56"/>
        <v>0</v>
      </c>
      <c r="AJ22" s="26"/>
      <c r="AL22" s="27"/>
      <c r="AM22" s="131">
        <v>1200</v>
      </c>
      <c r="AN22" s="232" t="s">
        <v>476</v>
      </c>
      <c r="AO22" s="232"/>
      <c r="AP22" s="235">
        <f>SUM(AP23:AP31)</f>
        <v>0</v>
      </c>
      <c r="AQ22" s="235">
        <f t="shared" ref="AQ22:AR22" si="73">SUM(AQ23:AQ31)</f>
        <v>0</v>
      </c>
      <c r="AR22" s="235">
        <f t="shared" si="73"/>
        <v>0</v>
      </c>
      <c r="AS22" s="48">
        <f>+Integración!AG455</f>
        <v>42976379.630000003</v>
      </c>
      <c r="AT22" s="48">
        <f>+Integración!AH455</f>
        <v>40138271.679999992</v>
      </c>
      <c r="AU22" s="48">
        <f>+Integración!AI455</f>
        <v>38649955.879999995</v>
      </c>
      <c r="AV22" s="48">
        <f>+Integración!AJ455</f>
        <v>0</v>
      </c>
      <c r="AW22" s="48">
        <f>+Integración!AK455</f>
        <v>0</v>
      </c>
      <c r="AX22" s="48">
        <f>+Integración!AL455</f>
        <v>0</v>
      </c>
      <c r="AY22" s="48">
        <f>+Integración!AM455</f>
        <v>0</v>
      </c>
      <c r="AZ22" s="48">
        <f>+Integración!AN455</f>
        <v>0</v>
      </c>
      <c r="BA22" s="48">
        <f>+Integración!AO455</f>
        <v>0</v>
      </c>
      <c r="BB22" s="48">
        <f>+Integración!AP455</f>
        <v>0</v>
      </c>
      <c r="BC22" s="48">
        <f>+Integración!AQ455</f>
        <v>0</v>
      </c>
      <c r="BD22" s="48">
        <f>+Integración!AR455</f>
        <v>0</v>
      </c>
      <c r="BE22" s="48">
        <f>+Integración!AS455</f>
        <v>0</v>
      </c>
      <c r="BF22" s="48">
        <f>+Integración!AT455</f>
        <v>0</v>
      </c>
      <c r="BG22" s="48">
        <f>+Integración!AU455</f>
        <v>0</v>
      </c>
      <c r="BH22" s="48">
        <f>+Integración!AV455</f>
        <v>0</v>
      </c>
      <c r="BI22" s="48">
        <f>+Integración!AW455</f>
        <v>0</v>
      </c>
      <c r="BJ22" s="48">
        <f>+Integración!AX455</f>
        <v>0</v>
      </c>
      <c r="BK22" s="99">
        <f t="shared" si="24"/>
        <v>42976379.630000003</v>
      </c>
      <c r="BL22" s="48">
        <f t="shared" si="25"/>
        <v>40138271.679999992</v>
      </c>
      <c r="BM22" s="97">
        <f t="shared" si="26"/>
        <v>38649955.879999995</v>
      </c>
      <c r="BN22" s="54"/>
      <c r="BO22" s="54"/>
      <c r="BP22" s="54"/>
      <c r="BQ22" s="99">
        <f t="shared" si="57"/>
        <v>42976379.630000003</v>
      </c>
      <c r="BR22" s="48">
        <f t="shared" si="46"/>
        <v>40138271.679999992</v>
      </c>
      <c r="BS22" s="97">
        <f t="shared" si="47"/>
        <v>38649955.879999995</v>
      </c>
      <c r="BT22" s="26"/>
      <c r="BV22" s="27"/>
      <c r="BW22" s="130">
        <v>4190</v>
      </c>
      <c r="BX22" s="223" t="s">
        <v>515</v>
      </c>
      <c r="BY22" s="223"/>
      <c r="BZ22" s="215">
        <v>0</v>
      </c>
      <c r="CA22" s="215">
        <v>0</v>
      </c>
      <c r="CB22" s="215">
        <v>0</v>
      </c>
      <c r="CC22" s="215">
        <f>+Integración!BH455</f>
        <v>0</v>
      </c>
      <c r="CD22" s="215">
        <f>+Integración!BI455</f>
        <v>0</v>
      </c>
      <c r="CE22" s="215">
        <f>+Integración!BJ455</f>
        <v>0</v>
      </c>
      <c r="CF22" s="215">
        <f>+Integración!BK455</f>
        <v>0</v>
      </c>
      <c r="CG22" s="215">
        <f>+Integración!BL455</f>
        <v>0</v>
      </c>
      <c r="CH22" s="215">
        <f>+Integración!BM455</f>
        <v>0</v>
      </c>
      <c r="CI22" s="215">
        <f>+Integración!BN455</f>
        <v>0</v>
      </c>
      <c r="CJ22" s="215">
        <f>+Integración!BO455</f>
        <v>0</v>
      </c>
      <c r="CK22" s="215">
        <f>+Integración!BP455</f>
        <v>0</v>
      </c>
      <c r="CL22" s="215">
        <f>+Integración!BQ455</f>
        <v>0</v>
      </c>
      <c r="CM22" s="215">
        <f>+Integración!BR455</f>
        <v>0</v>
      </c>
      <c r="CN22" s="215">
        <f>+Integración!BS455</f>
        <v>0</v>
      </c>
      <c r="CO22" s="215">
        <f>+Integración!BT455</f>
        <v>0</v>
      </c>
      <c r="CP22" s="215">
        <f>+Integración!BU455</f>
        <v>0</v>
      </c>
      <c r="CQ22" s="215">
        <f>+Integración!BV455</f>
        <v>0</v>
      </c>
      <c r="CR22" s="215">
        <f>+Integración!BW455</f>
        <v>0</v>
      </c>
      <c r="CS22" s="215">
        <f>+Integración!BX455</f>
        <v>0</v>
      </c>
      <c r="CT22" s="215">
        <f>+Integración!BY455</f>
        <v>0</v>
      </c>
      <c r="CU22" s="216">
        <f t="shared" si="58"/>
        <v>0</v>
      </c>
      <c r="CV22" s="215">
        <f t="shared" si="59"/>
        <v>0</v>
      </c>
      <c r="CW22" s="217">
        <f t="shared" si="60"/>
        <v>0</v>
      </c>
      <c r="CX22" s="215"/>
      <c r="CY22" s="215"/>
      <c r="CZ22" s="215"/>
      <c r="DA22" s="216">
        <f t="shared" si="61"/>
        <v>0</v>
      </c>
      <c r="DB22" s="215">
        <f t="shared" si="48"/>
        <v>0</v>
      </c>
      <c r="DC22" s="217">
        <f t="shared" si="49"/>
        <v>0</v>
      </c>
      <c r="DD22" s="26"/>
      <c r="DF22" s="33"/>
      <c r="DG22" s="127"/>
      <c r="DH22" s="322" t="s">
        <v>26</v>
      </c>
      <c r="DI22" s="322"/>
      <c r="DJ22" s="50">
        <f>SUM(DJ23:DJ24)</f>
        <v>11218541.780000001</v>
      </c>
      <c r="DK22" s="50">
        <f t="shared" ref="DK22:DL22" si="74">SUM(DK23:DK24)</f>
        <v>12217603.920000002</v>
      </c>
      <c r="DL22" s="50">
        <f t="shared" si="74"/>
        <v>12185422.470000001</v>
      </c>
      <c r="DM22" s="143" t="s">
        <v>81</v>
      </c>
      <c r="DN22" s="319" t="s">
        <v>27</v>
      </c>
      <c r="DO22" s="319"/>
      <c r="DP22" s="173">
        <f t="shared" si="65"/>
        <v>0</v>
      </c>
      <c r="DQ22" s="173">
        <f t="shared" si="66"/>
        <v>0</v>
      </c>
      <c r="DR22" s="173">
        <f t="shared" si="66"/>
        <v>0</v>
      </c>
      <c r="DS22" s="51"/>
      <c r="DT22" s="26"/>
      <c r="DU22" s="1"/>
      <c r="DV22" s="27"/>
      <c r="DW22" s="131"/>
      <c r="DX22" s="195"/>
      <c r="DY22" s="196"/>
      <c r="DZ22" s="50"/>
      <c r="EA22" s="50"/>
      <c r="EB22" s="50"/>
      <c r="EC22" s="149"/>
      <c r="ED22" s="1"/>
      <c r="EE22" s="1"/>
      <c r="EF22" s="1"/>
      <c r="EG22" s="1"/>
      <c r="EH22" s="1"/>
      <c r="EI22" s="42"/>
      <c r="EJ22" s="77"/>
      <c r="EK22" s="1"/>
      <c r="EL22" s="27"/>
      <c r="EM22" s="130"/>
      <c r="EN22" s="195"/>
      <c r="EO22" s="196"/>
      <c r="EP22" s="54"/>
      <c r="EQ22" s="54"/>
      <c r="ER22" s="54"/>
      <c r="ES22" s="54"/>
      <c r="ET22" s="149"/>
      <c r="EU22" s="202"/>
      <c r="EV22" s="202"/>
      <c r="EW22" s="54"/>
      <c r="EX22" s="54"/>
      <c r="EY22" s="54"/>
      <c r="EZ22" s="54"/>
      <c r="FA22" s="42"/>
      <c r="FB22" s="77"/>
      <c r="FC22" s="1"/>
      <c r="FD22" s="27"/>
      <c r="FE22" s="126" t="s">
        <v>67</v>
      </c>
      <c r="FF22" s="1"/>
      <c r="FG22" s="9" t="s">
        <v>23</v>
      </c>
      <c r="FH22" s="54">
        <f t="shared" si="62"/>
        <v>0</v>
      </c>
      <c r="FI22" s="54">
        <f t="shared" si="50"/>
        <v>0</v>
      </c>
      <c r="FJ22" s="163" t="s">
        <v>169</v>
      </c>
      <c r="FK22" s="1"/>
      <c r="FL22" s="9" t="s">
        <v>206</v>
      </c>
      <c r="FM22" s="173">
        <f>+EQ24</f>
        <v>0</v>
      </c>
      <c r="FN22" s="173">
        <f>+ES24</f>
        <v>0</v>
      </c>
      <c r="FO22" s="42"/>
      <c r="FP22" s="26"/>
      <c r="FQ22" s="1"/>
      <c r="FR22" s="27"/>
      <c r="FS22" s="126" t="s">
        <v>67</v>
      </c>
      <c r="FT22" s="1"/>
      <c r="FU22" s="9" t="s">
        <v>23</v>
      </c>
      <c r="FV22" s="54">
        <f t="shared" si="51"/>
        <v>0</v>
      </c>
      <c r="FW22" s="54">
        <f t="shared" si="52"/>
        <v>0</v>
      </c>
      <c r="FX22" s="163" t="s">
        <v>169</v>
      </c>
      <c r="FY22" s="1"/>
      <c r="FZ22" s="9" t="s">
        <v>206</v>
      </c>
      <c r="GA22" s="173">
        <f t="shared" si="70"/>
        <v>0</v>
      </c>
      <c r="GB22" s="173">
        <f t="shared" si="70"/>
        <v>0</v>
      </c>
      <c r="GC22" s="42"/>
      <c r="GD22" s="26"/>
      <c r="GE22" s="1"/>
      <c r="GF22" s="27"/>
      <c r="GG22" s="130" t="s">
        <v>192</v>
      </c>
      <c r="GH22" s="319" t="s">
        <v>149</v>
      </c>
      <c r="GI22" s="319"/>
      <c r="GJ22" s="179"/>
      <c r="GK22" s="173">
        <f>+EG42</f>
        <v>12701904.689999999</v>
      </c>
      <c r="GL22" s="179"/>
      <c r="GM22" s="68">
        <v>0</v>
      </c>
      <c r="GN22" s="62">
        <f t="shared" si="71"/>
        <v>12701904.689999999</v>
      </c>
      <c r="GO22" s="58"/>
      <c r="GP22" s="26"/>
    </row>
    <row r="23" spans="2:198" ht="13.9" customHeight="1" x14ac:dyDescent="0.2">
      <c r="B23" s="33"/>
      <c r="C23" s="127">
        <v>4200</v>
      </c>
      <c r="D23" s="233" t="s">
        <v>431</v>
      </c>
      <c r="E23" s="233"/>
      <c r="F23" s="210">
        <f>SUM(F24:F25)</f>
        <v>0</v>
      </c>
      <c r="G23" s="210">
        <f t="shared" ref="G23:H23" si="75">SUM(G24:G25)</f>
        <v>0</v>
      </c>
      <c r="H23" s="210">
        <f t="shared" si="75"/>
        <v>0</v>
      </c>
      <c r="I23" s="210">
        <f>+Integración!F456</f>
        <v>11218541.779999999</v>
      </c>
      <c r="J23" s="210">
        <f>+Integración!G456</f>
        <v>12217603.92</v>
      </c>
      <c r="K23" s="210">
        <f>+Integración!H456</f>
        <v>12185422.470000001</v>
      </c>
      <c r="L23" s="210">
        <f>+Integración!I456</f>
        <v>0</v>
      </c>
      <c r="M23" s="210">
        <f>+Integración!J456</f>
        <v>0</v>
      </c>
      <c r="N23" s="210">
        <f>+Integración!K456</f>
        <v>0</v>
      </c>
      <c r="O23" s="210">
        <f>+Integración!L456</f>
        <v>0</v>
      </c>
      <c r="P23" s="210">
        <f>+Integración!M456</f>
        <v>0</v>
      </c>
      <c r="Q23" s="210">
        <f>+Integración!N456</f>
        <v>0</v>
      </c>
      <c r="R23" s="210">
        <f>+Integración!O456</f>
        <v>0</v>
      </c>
      <c r="S23" s="210">
        <f>+Integración!P456</f>
        <v>0</v>
      </c>
      <c r="T23" s="210">
        <f>+Integración!Q456</f>
        <v>0</v>
      </c>
      <c r="U23" s="210">
        <f>+Integración!R456</f>
        <v>0</v>
      </c>
      <c r="V23" s="210">
        <f>+Integración!S456</f>
        <v>0</v>
      </c>
      <c r="W23" s="210">
        <f>+Integración!T456</f>
        <v>0</v>
      </c>
      <c r="X23" s="210">
        <f>+Integración!U456</f>
        <v>0</v>
      </c>
      <c r="Y23" s="210">
        <f>+Integración!V456</f>
        <v>0</v>
      </c>
      <c r="Z23" s="210">
        <f>+Integración!W456</f>
        <v>0</v>
      </c>
      <c r="AA23" s="221">
        <f t="shared" si="31"/>
        <v>11218541.779999999</v>
      </c>
      <c r="AB23" s="210">
        <f t="shared" si="17"/>
        <v>12217603.92</v>
      </c>
      <c r="AC23" s="212">
        <f t="shared" si="18"/>
        <v>12185422.470000001</v>
      </c>
      <c r="AD23" s="50"/>
      <c r="AE23" s="50"/>
      <c r="AF23" s="50"/>
      <c r="AG23" s="221">
        <f t="shared" si="54"/>
        <v>11218541.779999999</v>
      </c>
      <c r="AH23" s="210">
        <f t="shared" si="55"/>
        <v>12217603.92</v>
      </c>
      <c r="AI23" s="212">
        <f t="shared" si="56"/>
        <v>12185422.470000001</v>
      </c>
      <c r="AJ23" s="26"/>
      <c r="AL23" s="27"/>
      <c r="AM23" s="130">
        <v>1210</v>
      </c>
      <c r="AN23" s="223" t="s">
        <v>477</v>
      </c>
      <c r="AO23" s="223"/>
      <c r="AP23" s="224">
        <v>0</v>
      </c>
      <c r="AQ23" s="224">
        <v>0</v>
      </c>
      <c r="AR23" s="224">
        <v>0</v>
      </c>
      <c r="AS23" s="50">
        <f>+Integración!AG456</f>
        <v>0</v>
      </c>
      <c r="AT23" s="50">
        <f>+Integración!AH456</f>
        <v>0</v>
      </c>
      <c r="AU23" s="50">
        <f>+Integración!AI456</f>
        <v>0</v>
      </c>
      <c r="AV23" s="50">
        <f>+Integración!AJ456</f>
        <v>0</v>
      </c>
      <c r="AW23" s="50">
        <f>+Integración!AK456</f>
        <v>0</v>
      </c>
      <c r="AX23" s="50">
        <f>+Integración!AL456</f>
        <v>0</v>
      </c>
      <c r="AY23" s="50">
        <f>+Integración!AM456</f>
        <v>0</v>
      </c>
      <c r="AZ23" s="50">
        <f>+Integración!AN456</f>
        <v>0</v>
      </c>
      <c r="BA23" s="50">
        <f>+Integración!AO456</f>
        <v>0</v>
      </c>
      <c r="BB23" s="50">
        <f>+Integración!AP456</f>
        <v>0</v>
      </c>
      <c r="BC23" s="50">
        <f>+Integración!AQ456</f>
        <v>0</v>
      </c>
      <c r="BD23" s="50">
        <f>+Integración!AR456</f>
        <v>0</v>
      </c>
      <c r="BE23" s="50">
        <f>+Integración!AS456</f>
        <v>0</v>
      </c>
      <c r="BF23" s="50">
        <f>+Integración!AT456</f>
        <v>0</v>
      </c>
      <c r="BG23" s="50">
        <f>+Integración!AU456</f>
        <v>0</v>
      </c>
      <c r="BH23" s="50">
        <f>+Integración!AV456</f>
        <v>0</v>
      </c>
      <c r="BI23" s="50">
        <f>+Integración!AW456</f>
        <v>0</v>
      </c>
      <c r="BJ23" s="50">
        <f>+Integración!AX456</f>
        <v>0</v>
      </c>
      <c r="BK23" s="89">
        <f t="shared" si="24"/>
        <v>0</v>
      </c>
      <c r="BL23" s="50">
        <f t="shared" si="25"/>
        <v>0</v>
      </c>
      <c r="BM23" s="90">
        <f t="shared" si="26"/>
        <v>0</v>
      </c>
      <c r="BN23" s="66"/>
      <c r="BO23" s="66"/>
      <c r="BP23" s="66"/>
      <c r="BQ23" s="89">
        <f t="shared" si="57"/>
        <v>0</v>
      </c>
      <c r="BR23" s="50">
        <f t="shared" si="46"/>
        <v>0</v>
      </c>
      <c r="BS23" s="90">
        <f t="shared" si="47"/>
        <v>0</v>
      </c>
      <c r="BT23" s="100"/>
      <c r="BV23" s="27"/>
      <c r="BW23" s="130">
        <v>4210</v>
      </c>
      <c r="BX23" s="223" t="s">
        <v>432</v>
      </c>
      <c r="BY23" s="223"/>
      <c r="BZ23" s="215">
        <v>0</v>
      </c>
      <c r="CA23" s="215">
        <v>0</v>
      </c>
      <c r="CB23" s="215">
        <v>0</v>
      </c>
      <c r="CC23" s="215">
        <f>+Integración!BH456</f>
        <v>0</v>
      </c>
      <c r="CD23" s="215">
        <f>+Integración!BI456</f>
        <v>0</v>
      </c>
      <c r="CE23" s="215">
        <f>+Integración!BJ456</f>
        <v>0</v>
      </c>
      <c r="CF23" s="215">
        <f>+Integración!BK456</f>
        <v>0</v>
      </c>
      <c r="CG23" s="215">
        <f>+Integración!BL456</f>
        <v>0</v>
      </c>
      <c r="CH23" s="215">
        <f>+Integración!BM456</f>
        <v>0</v>
      </c>
      <c r="CI23" s="215">
        <f>+Integración!BN456</f>
        <v>0</v>
      </c>
      <c r="CJ23" s="215">
        <f>+Integración!BO456</f>
        <v>0</v>
      </c>
      <c r="CK23" s="215">
        <f>+Integración!BP456</f>
        <v>0</v>
      </c>
      <c r="CL23" s="215">
        <f>+Integración!BQ456</f>
        <v>0</v>
      </c>
      <c r="CM23" s="215">
        <f>+Integración!BR456</f>
        <v>0</v>
      </c>
      <c r="CN23" s="215">
        <f>+Integración!BS456</f>
        <v>0</v>
      </c>
      <c r="CO23" s="215">
        <f>+Integración!BT456</f>
        <v>0</v>
      </c>
      <c r="CP23" s="215">
        <f>+Integración!BU456</f>
        <v>0</v>
      </c>
      <c r="CQ23" s="215">
        <f>+Integración!BV456</f>
        <v>0</v>
      </c>
      <c r="CR23" s="215">
        <f>+Integración!BW456</f>
        <v>0</v>
      </c>
      <c r="CS23" s="215">
        <f>+Integración!BX456</f>
        <v>0</v>
      </c>
      <c r="CT23" s="215">
        <f>+Integración!BY456</f>
        <v>0</v>
      </c>
      <c r="CU23" s="216">
        <f t="shared" si="58"/>
        <v>0</v>
      </c>
      <c r="CV23" s="215">
        <f t="shared" si="59"/>
        <v>0</v>
      </c>
      <c r="CW23" s="217">
        <f t="shared" si="60"/>
        <v>0</v>
      </c>
      <c r="CX23" s="215"/>
      <c r="CY23" s="215"/>
      <c r="CZ23" s="215"/>
      <c r="DA23" s="216">
        <f t="shared" si="61"/>
        <v>0</v>
      </c>
      <c r="DB23" s="215">
        <f t="shared" si="48"/>
        <v>0</v>
      </c>
      <c r="DC23" s="217">
        <f t="shared" si="49"/>
        <v>0</v>
      </c>
      <c r="DD23" s="100"/>
      <c r="DF23" s="33"/>
      <c r="DG23" s="126" t="s">
        <v>68</v>
      </c>
      <c r="DH23" s="319" t="s">
        <v>28</v>
      </c>
      <c r="DI23" s="319"/>
      <c r="DJ23" s="54">
        <f t="shared" ref="DJ23:DL24" si="76">+AG24</f>
        <v>1095089.82</v>
      </c>
      <c r="DK23" s="54">
        <f t="shared" si="76"/>
        <v>2070941.96</v>
      </c>
      <c r="DL23" s="54">
        <f t="shared" si="76"/>
        <v>2627016.4700000002</v>
      </c>
      <c r="DM23" s="143" t="s">
        <v>82</v>
      </c>
      <c r="DN23" s="319" t="s">
        <v>29</v>
      </c>
      <c r="DO23" s="319"/>
      <c r="DP23" s="173">
        <f t="shared" si="65"/>
        <v>0</v>
      </c>
      <c r="DQ23" s="173">
        <f t="shared" si="66"/>
        <v>0</v>
      </c>
      <c r="DR23" s="173">
        <f t="shared" si="66"/>
        <v>0</v>
      </c>
      <c r="DS23" s="51"/>
      <c r="DT23" s="26"/>
      <c r="DU23" s="1"/>
      <c r="DV23" s="27"/>
      <c r="DW23" s="130"/>
      <c r="DX23" s="308" t="s">
        <v>123</v>
      </c>
      <c r="DY23" s="308"/>
      <c r="DZ23" s="47">
        <f>SUM(DZ24:DZ32)</f>
        <v>42976379.630000003</v>
      </c>
      <c r="EA23" s="47">
        <f t="shared" ref="EA23:EB23" si="77">SUM(EA24:EA32)</f>
        <v>40138271.679999992</v>
      </c>
      <c r="EB23" s="47">
        <f t="shared" si="77"/>
        <v>38649955.879999995</v>
      </c>
      <c r="EC23" s="143"/>
      <c r="ED23" s="308" t="s">
        <v>124</v>
      </c>
      <c r="EE23" s="308"/>
      <c r="EF23" s="174">
        <f>SUM(EF24:EF29)</f>
        <v>0</v>
      </c>
      <c r="EG23" s="174">
        <f t="shared" ref="EG23:EH23" si="78">SUM(EG24:EG29)</f>
        <v>0</v>
      </c>
      <c r="EH23" s="174">
        <f t="shared" si="78"/>
        <v>0</v>
      </c>
      <c r="EI23" s="42"/>
      <c r="EJ23" s="77"/>
      <c r="EK23" s="1"/>
      <c r="EL23" s="27"/>
      <c r="EM23" s="130"/>
      <c r="EN23" s="308" t="s">
        <v>123</v>
      </c>
      <c r="EO23" s="308"/>
      <c r="EP23" s="49">
        <f t="shared" si="8"/>
        <v>0</v>
      </c>
      <c r="EQ23" s="49">
        <f t="shared" si="9"/>
        <v>2838107.9500000104</v>
      </c>
      <c r="ER23" s="49">
        <f t="shared" ref="ER23:ER32" si="79">IF((EA23-EB23)&gt;0,0,-EA23+EB23)</f>
        <v>0</v>
      </c>
      <c r="ES23" s="49">
        <f t="shared" ref="ES23:ES32" si="80">IF((EA23-EB23)&gt;0,+EA23-EB23,0)</f>
        <v>1488315.799999997</v>
      </c>
      <c r="ET23" s="143"/>
      <c r="EU23" s="308" t="s">
        <v>124</v>
      </c>
      <c r="EV23" s="308"/>
      <c r="EW23" s="49">
        <f t="shared" si="12"/>
        <v>0</v>
      </c>
      <c r="EX23" s="49">
        <f t="shared" si="13"/>
        <v>0</v>
      </c>
      <c r="EY23" s="49">
        <f t="shared" ref="EY23:EY49" si="81">IF((EG23-EH23)&gt;0,+EG23-EH23,0)</f>
        <v>0</v>
      </c>
      <c r="EZ23" s="49">
        <f t="shared" ref="EZ23:EZ49" si="82">IF((EG23-EH23)&gt;0,0,-EG23+EH23)</f>
        <v>0</v>
      </c>
      <c r="FA23" s="42"/>
      <c r="FB23" s="77"/>
      <c r="FC23" s="1"/>
      <c r="FD23" s="27"/>
      <c r="FE23" s="126" t="s">
        <v>68</v>
      </c>
      <c r="FF23" s="1"/>
      <c r="FG23" s="9" t="s">
        <v>28</v>
      </c>
      <c r="FH23" s="54">
        <f>+DJ23</f>
        <v>1095089.82</v>
      </c>
      <c r="FI23" s="54">
        <f t="shared" ref="FI23:FI24" si="83">+DK23</f>
        <v>2070941.96</v>
      </c>
      <c r="FJ23" s="160"/>
      <c r="FK23" s="312" t="s">
        <v>245</v>
      </c>
      <c r="FL23" s="312"/>
      <c r="FM23" s="182">
        <f>FM14-FM19</f>
        <v>-3178940.4400000051</v>
      </c>
      <c r="FN23" s="182">
        <f t="shared" ref="FN23" si="84">FN14-FN19</f>
        <v>-1487703.169999996</v>
      </c>
      <c r="FO23" s="42"/>
      <c r="FP23" s="26"/>
      <c r="FQ23" s="1"/>
      <c r="FR23" s="27"/>
      <c r="FS23" s="126" t="s">
        <v>68</v>
      </c>
      <c r="FT23" s="1"/>
      <c r="FU23" s="9" t="s">
        <v>28</v>
      </c>
      <c r="FV23" s="54">
        <f t="shared" si="51"/>
        <v>0</v>
      </c>
      <c r="FW23" s="54">
        <f t="shared" si="52"/>
        <v>0</v>
      </c>
      <c r="FX23" s="160"/>
      <c r="FY23" s="312" t="s">
        <v>245</v>
      </c>
      <c r="FZ23" s="312"/>
      <c r="GA23" s="182">
        <f>GA14-GA19</f>
        <v>0</v>
      </c>
      <c r="GB23" s="182">
        <f t="shared" ref="GB23" si="85">GB14-GB19</f>
        <v>0</v>
      </c>
      <c r="GC23" s="42"/>
      <c r="GD23" s="26"/>
      <c r="GE23" s="1"/>
      <c r="GF23" s="27"/>
      <c r="GG23" s="130" t="s">
        <v>193</v>
      </c>
      <c r="GH23" s="319" t="s">
        <v>237</v>
      </c>
      <c r="GI23" s="319"/>
      <c r="GJ23" s="179"/>
      <c r="GK23" s="173">
        <f>+EG43</f>
        <v>0</v>
      </c>
      <c r="GL23" s="179"/>
      <c r="GM23" s="68">
        <v>0</v>
      </c>
      <c r="GN23" s="62">
        <f t="shared" si="71"/>
        <v>0</v>
      </c>
      <c r="GO23" s="58"/>
      <c r="GP23" s="26"/>
    </row>
    <row r="24" spans="2:198" ht="13.9" customHeight="1" x14ac:dyDescent="0.2">
      <c r="B24" s="33"/>
      <c r="C24" s="126">
        <v>4210</v>
      </c>
      <c r="D24" s="234" t="s">
        <v>432</v>
      </c>
      <c r="E24" s="234"/>
      <c r="F24" s="224">
        <v>0</v>
      </c>
      <c r="G24" s="224">
        <v>0</v>
      </c>
      <c r="H24" s="224">
        <v>0</v>
      </c>
      <c r="I24" s="224">
        <f>+Integración!F457</f>
        <v>1095089.82</v>
      </c>
      <c r="J24" s="224">
        <f>+Integración!G457</f>
        <v>2070941.96</v>
      </c>
      <c r="K24" s="224">
        <f>+Integración!H457</f>
        <v>2627016.4700000002</v>
      </c>
      <c r="L24" s="224">
        <f>+Integración!I457</f>
        <v>0</v>
      </c>
      <c r="M24" s="224">
        <f>+Integración!J457</f>
        <v>0</v>
      </c>
      <c r="N24" s="224">
        <f>+Integración!K457</f>
        <v>0</v>
      </c>
      <c r="O24" s="224">
        <f>+Integración!L457</f>
        <v>0</v>
      </c>
      <c r="P24" s="224">
        <f>+Integración!M457</f>
        <v>0</v>
      </c>
      <c r="Q24" s="224">
        <f>+Integración!N457</f>
        <v>0</v>
      </c>
      <c r="R24" s="224">
        <f>+Integración!O457</f>
        <v>0</v>
      </c>
      <c r="S24" s="224">
        <f>+Integración!P457</f>
        <v>0</v>
      </c>
      <c r="T24" s="224">
        <f>+Integración!Q457</f>
        <v>0</v>
      </c>
      <c r="U24" s="224">
        <f>+Integración!R457</f>
        <v>0</v>
      </c>
      <c r="V24" s="224">
        <f>+Integración!S457</f>
        <v>0</v>
      </c>
      <c r="W24" s="224">
        <f>+Integración!T457</f>
        <v>0</v>
      </c>
      <c r="X24" s="224">
        <f>+Integración!U457</f>
        <v>0</v>
      </c>
      <c r="Y24" s="224">
        <f>+Integración!V457</f>
        <v>0</v>
      </c>
      <c r="Z24" s="224">
        <f>+Integración!W457</f>
        <v>0</v>
      </c>
      <c r="AA24" s="216">
        <f t="shared" si="31"/>
        <v>1095089.82</v>
      </c>
      <c r="AB24" s="224">
        <f t="shared" si="17"/>
        <v>2070941.96</v>
      </c>
      <c r="AC24" s="226">
        <f t="shared" si="18"/>
        <v>2627016.4700000002</v>
      </c>
      <c r="AD24" s="50"/>
      <c r="AE24" s="50"/>
      <c r="AF24" s="50"/>
      <c r="AG24" s="216">
        <f t="shared" si="54"/>
        <v>1095089.82</v>
      </c>
      <c r="AH24" s="224">
        <f t="shared" si="55"/>
        <v>2070941.96</v>
      </c>
      <c r="AI24" s="226">
        <f t="shared" si="56"/>
        <v>2627016.4700000002</v>
      </c>
      <c r="AJ24" s="26"/>
      <c r="AL24" s="27"/>
      <c r="AM24" s="130">
        <v>1220</v>
      </c>
      <c r="AN24" s="223" t="s">
        <v>478</v>
      </c>
      <c r="AO24" s="223"/>
      <c r="AP24" s="224">
        <v>0</v>
      </c>
      <c r="AQ24" s="224">
        <v>0</v>
      </c>
      <c r="AR24" s="224">
        <v>0</v>
      </c>
      <c r="AS24" s="48">
        <f>+Integración!AG457</f>
        <v>0</v>
      </c>
      <c r="AT24" s="48">
        <f>+Integración!AH457</f>
        <v>0</v>
      </c>
      <c r="AU24" s="48">
        <f>+Integración!AI457</f>
        <v>0</v>
      </c>
      <c r="AV24" s="48">
        <f>+Integración!AJ457</f>
        <v>0</v>
      </c>
      <c r="AW24" s="48">
        <f>+Integración!AK457</f>
        <v>0</v>
      </c>
      <c r="AX24" s="48">
        <f>+Integración!AL457</f>
        <v>0</v>
      </c>
      <c r="AY24" s="48">
        <f>+Integración!AM457</f>
        <v>0</v>
      </c>
      <c r="AZ24" s="48">
        <f>+Integración!AN457</f>
        <v>0</v>
      </c>
      <c r="BA24" s="48">
        <f>+Integración!AO457</f>
        <v>0</v>
      </c>
      <c r="BB24" s="48">
        <f>+Integración!AP457</f>
        <v>0</v>
      </c>
      <c r="BC24" s="48">
        <f>+Integración!AQ457</f>
        <v>0</v>
      </c>
      <c r="BD24" s="48">
        <f>+Integración!AR457</f>
        <v>0</v>
      </c>
      <c r="BE24" s="48">
        <f>+Integración!AS457</f>
        <v>0</v>
      </c>
      <c r="BF24" s="48">
        <f>+Integración!AT457</f>
        <v>0</v>
      </c>
      <c r="BG24" s="48">
        <f>+Integración!AU457</f>
        <v>0</v>
      </c>
      <c r="BH24" s="48">
        <f>+Integración!AV457</f>
        <v>0</v>
      </c>
      <c r="BI24" s="48">
        <f>+Integración!AW457</f>
        <v>0</v>
      </c>
      <c r="BJ24" s="48">
        <f>+Integración!AX457</f>
        <v>0</v>
      </c>
      <c r="BK24" s="99">
        <f t="shared" si="24"/>
        <v>0</v>
      </c>
      <c r="BL24" s="48">
        <f t="shared" si="25"/>
        <v>0</v>
      </c>
      <c r="BM24" s="97">
        <f t="shared" si="26"/>
        <v>0</v>
      </c>
      <c r="BN24" s="50"/>
      <c r="BO24" s="50"/>
      <c r="BP24" s="50"/>
      <c r="BQ24" s="99">
        <f t="shared" si="57"/>
        <v>0</v>
      </c>
      <c r="BR24" s="48">
        <f t="shared" si="46"/>
        <v>0</v>
      </c>
      <c r="BS24" s="97">
        <f t="shared" si="47"/>
        <v>0</v>
      </c>
      <c r="BT24" s="100"/>
      <c r="BV24" s="27"/>
      <c r="BW24" s="130">
        <v>4220</v>
      </c>
      <c r="BX24" s="223" t="s">
        <v>433</v>
      </c>
      <c r="BY24" s="223"/>
      <c r="BZ24" s="215">
        <v>0</v>
      </c>
      <c r="CA24" s="215">
        <v>0</v>
      </c>
      <c r="CB24" s="215">
        <v>0</v>
      </c>
      <c r="CC24" s="215">
        <f>+Integración!BH457</f>
        <v>0</v>
      </c>
      <c r="CD24" s="215">
        <f>+Integración!BI457</f>
        <v>0</v>
      </c>
      <c r="CE24" s="215">
        <f>+Integración!BJ457</f>
        <v>0</v>
      </c>
      <c r="CF24" s="215">
        <f>+Integración!BK457</f>
        <v>0</v>
      </c>
      <c r="CG24" s="215">
        <f>+Integración!BL457</f>
        <v>0</v>
      </c>
      <c r="CH24" s="215">
        <f>+Integración!BM457</f>
        <v>0</v>
      </c>
      <c r="CI24" s="215">
        <f>+Integración!BN457</f>
        <v>0</v>
      </c>
      <c r="CJ24" s="215">
        <f>+Integración!BO457</f>
        <v>0</v>
      </c>
      <c r="CK24" s="215">
        <f>+Integración!BP457</f>
        <v>0</v>
      </c>
      <c r="CL24" s="215">
        <f>+Integración!BQ457</f>
        <v>0</v>
      </c>
      <c r="CM24" s="215">
        <f>+Integración!BR457</f>
        <v>0</v>
      </c>
      <c r="CN24" s="215">
        <f>+Integración!BS457</f>
        <v>0</v>
      </c>
      <c r="CO24" s="215">
        <f>+Integración!BT457</f>
        <v>0</v>
      </c>
      <c r="CP24" s="215">
        <f>+Integración!BU457</f>
        <v>0</v>
      </c>
      <c r="CQ24" s="215">
        <f>+Integración!BV457</f>
        <v>0</v>
      </c>
      <c r="CR24" s="215">
        <f>+Integración!BW457</f>
        <v>0</v>
      </c>
      <c r="CS24" s="215">
        <f>+Integración!BX457</f>
        <v>0</v>
      </c>
      <c r="CT24" s="215">
        <f>+Integración!BY457</f>
        <v>0</v>
      </c>
      <c r="CU24" s="216">
        <f t="shared" si="58"/>
        <v>0</v>
      </c>
      <c r="CV24" s="215">
        <f t="shared" si="59"/>
        <v>0</v>
      </c>
      <c r="CW24" s="217">
        <f t="shared" si="60"/>
        <v>0</v>
      </c>
      <c r="CX24" s="215"/>
      <c r="CY24" s="215"/>
      <c r="CZ24" s="215"/>
      <c r="DA24" s="216">
        <f t="shared" si="61"/>
        <v>0</v>
      </c>
      <c r="DB24" s="215">
        <f t="shared" si="48"/>
        <v>0</v>
      </c>
      <c r="DC24" s="217">
        <f t="shared" si="49"/>
        <v>0</v>
      </c>
      <c r="DD24" s="100"/>
      <c r="DF24" s="33"/>
      <c r="DG24" s="126" t="s">
        <v>69</v>
      </c>
      <c r="DH24" s="319" t="s">
        <v>30</v>
      </c>
      <c r="DI24" s="319"/>
      <c r="DJ24" s="54">
        <f t="shared" si="76"/>
        <v>10123451.960000001</v>
      </c>
      <c r="DK24" s="54">
        <f t="shared" si="76"/>
        <v>10146661.960000001</v>
      </c>
      <c r="DL24" s="54">
        <f t="shared" si="76"/>
        <v>9558406</v>
      </c>
      <c r="DM24" s="143" t="s">
        <v>83</v>
      </c>
      <c r="DN24" s="319" t="s">
        <v>31</v>
      </c>
      <c r="DO24" s="319"/>
      <c r="DP24" s="173">
        <f t="shared" si="65"/>
        <v>0</v>
      </c>
      <c r="DQ24" s="173">
        <f t="shared" si="66"/>
        <v>0</v>
      </c>
      <c r="DR24" s="173">
        <f t="shared" si="66"/>
        <v>0</v>
      </c>
      <c r="DS24" s="51"/>
      <c r="DT24" s="26"/>
      <c r="DU24" s="1"/>
      <c r="DV24" s="27"/>
      <c r="DW24" s="130" t="s">
        <v>165</v>
      </c>
      <c r="DX24" s="319" t="s">
        <v>125</v>
      </c>
      <c r="DY24" s="319"/>
      <c r="DZ24" s="173">
        <f>+BQ23</f>
        <v>0</v>
      </c>
      <c r="EA24" s="173">
        <f>+BR23</f>
        <v>0</v>
      </c>
      <c r="EB24" s="173">
        <f>+BS23</f>
        <v>0</v>
      </c>
      <c r="EC24" s="143" t="s">
        <v>182</v>
      </c>
      <c r="ED24" s="319" t="s">
        <v>126</v>
      </c>
      <c r="EE24" s="319"/>
      <c r="EF24" s="54">
        <f>+BQ43</f>
        <v>0</v>
      </c>
      <c r="EG24" s="54">
        <f>+BR43</f>
        <v>0</v>
      </c>
      <c r="EH24" s="54">
        <f>+BS43</f>
        <v>0</v>
      </c>
      <c r="EI24" s="42"/>
      <c r="EJ24" s="77"/>
      <c r="EK24" s="1"/>
      <c r="EL24" s="27"/>
      <c r="EM24" s="130" t="s">
        <v>165</v>
      </c>
      <c r="EN24" s="319" t="s">
        <v>125</v>
      </c>
      <c r="EO24" s="319"/>
      <c r="EP24" s="54">
        <f t="shared" si="8"/>
        <v>0</v>
      </c>
      <c r="EQ24" s="54">
        <f t="shared" si="9"/>
        <v>0</v>
      </c>
      <c r="ER24" s="54">
        <f t="shared" si="79"/>
        <v>0</v>
      </c>
      <c r="ES24" s="54">
        <f t="shared" si="80"/>
        <v>0</v>
      </c>
      <c r="ET24" s="143" t="s">
        <v>182</v>
      </c>
      <c r="EU24" s="319" t="s">
        <v>126</v>
      </c>
      <c r="EV24" s="319"/>
      <c r="EW24" s="54">
        <f t="shared" si="12"/>
        <v>0</v>
      </c>
      <c r="EX24" s="54">
        <f t="shared" si="13"/>
        <v>0</v>
      </c>
      <c r="EY24" s="54">
        <f t="shared" si="81"/>
        <v>0</v>
      </c>
      <c r="EZ24" s="54">
        <f t="shared" si="82"/>
        <v>0</v>
      </c>
      <c r="FA24" s="42"/>
      <c r="FB24" s="77"/>
      <c r="FC24" s="1"/>
      <c r="FD24" s="27"/>
      <c r="FE24" s="126" t="s">
        <v>69</v>
      </c>
      <c r="FF24" s="1"/>
      <c r="FG24" s="9" t="s">
        <v>207</v>
      </c>
      <c r="FH24" s="173">
        <f>+DJ24</f>
        <v>10123451.960000001</v>
      </c>
      <c r="FI24" s="173">
        <f t="shared" si="83"/>
        <v>10146661.960000001</v>
      </c>
      <c r="FJ24" s="160"/>
      <c r="FK24" s="200"/>
      <c r="FL24" s="8"/>
      <c r="FM24" s="181"/>
      <c r="FN24" s="181"/>
      <c r="FO24" s="42"/>
      <c r="FP24" s="26"/>
      <c r="FQ24" s="1"/>
      <c r="FR24" s="27"/>
      <c r="FS24" s="126" t="s">
        <v>69</v>
      </c>
      <c r="FT24" s="1"/>
      <c r="FU24" s="9" t="s">
        <v>207</v>
      </c>
      <c r="FV24" s="54">
        <f t="shared" si="51"/>
        <v>0</v>
      </c>
      <c r="FW24" s="54">
        <f t="shared" si="52"/>
        <v>0</v>
      </c>
      <c r="FX24" s="160"/>
      <c r="FY24" s="200"/>
      <c r="FZ24" s="8"/>
      <c r="GA24" s="181"/>
      <c r="GB24" s="181"/>
      <c r="GC24" s="42"/>
      <c r="GD24" s="26"/>
      <c r="GE24" s="1"/>
      <c r="GF24" s="27"/>
      <c r="GG24" s="130" t="s">
        <v>194</v>
      </c>
      <c r="GH24" s="319" t="s">
        <v>151</v>
      </c>
      <c r="GI24" s="319"/>
      <c r="GJ24" s="179"/>
      <c r="GK24" s="173">
        <f>+EG44</f>
        <v>0</v>
      </c>
      <c r="GL24" s="179"/>
      <c r="GM24" s="68">
        <v>0</v>
      </c>
      <c r="GN24" s="62">
        <f t="shared" si="71"/>
        <v>0</v>
      </c>
      <c r="GO24" s="58"/>
      <c r="GP24" s="26"/>
    </row>
    <row r="25" spans="2:198" ht="13.9" customHeight="1" x14ac:dyDescent="0.2">
      <c r="B25" s="33"/>
      <c r="C25" s="126">
        <v>4220</v>
      </c>
      <c r="D25" s="234" t="s">
        <v>433</v>
      </c>
      <c r="E25" s="234"/>
      <c r="F25" s="215">
        <v>0</v>
      </c>
      <c r="G25" s="215">
        <v>0</v>
      </c>
      <c r="H25" s="215">
        <v>0</v>
      </c>
      <c r="I25" s="215">
        <f>+Integración!F458</f>
        <v>10123451.960000001</v>
      </c>
      <c r="J25" s="215">
        <f>+Integración!G458</f>
        <v>10146661.960000001</v>
      </c>
      <c r="K25" s="215">
        <f>+Integración!H458</f>
        <v>9558406</v>
      </c>
      <c r="L25" s="215">
        <f>+Integración!I458</f>
        <v>0</v>
      </c>
      <c r="M25" s="215">
        <f>+Integración!J458</f>
        <v>0</v>
      </c>
      <c r="N25" s="215">
        <f>+Integración!K458</f>
        <v>0</v>
      </c>
      <c r="O25" s="215">
        <f>+Integración!L458</f>
        <v>0</v>
      </c>
      <c r="P25" s="215">
        <f>+Integración!M458</f>
        <v>0</v>
      </c>
      <c r="Q25" s="215">
        <f>+Integración!N458</f>
        <v>0</v>
      </c>
      <c r="R25" s="215">
        <f>+Integración!O458</f>
        <v>0</v>
      </c>
      <c r="S25" s="215">
        <f>+Integración!P458</f>
        <v>0</v>
      </c>
      <c r="T25" s="215">
        <f>+Integración!Q458</f>
        <v>0</v>
      </c>
      <c r="U25" s="215">
        <f>+Integración!R458</f>
        <v>0</v>
      </c>
      <c r="V25" s="215">
        <f>+Integración!S458</f>
        <v>0</v>
      </c>
      <c r="W25" s="215">
        <f>+Integración!T458</f>
        <v>0</v>
      </c>
      <c r="X25" s="215">
        <f>+Integración!U458</f>
        <v>0</v>
      </c>
      <c r="Y25" s="215">
        <f>+Integración!V458</f>
        <v>0</v>
      </c>
      <c r="Z25" s="215">
        <f>+Integración!W458</f>
        <v>0</v>
      </c>
      <c r="AA25" s="216">
        <f t="shared" si="31"/>
        <v>10123451.960000001</v>
      </c>
      <c r="AB25" s="224">
        <f t="shared" si="17"/>
        <v>10146661.960000001</v>
      </c>
      <c r="AC25" s="226">
        <f t="shared" si="18"/>
        <v>9558406</v>
      </c>
      <c r="AD25" s="54"/>
      <c r="AE25" s="54"/>
      <c r="AF25" s="54"/>
      <c r="AG25" s="216">
        <f t="shared" si="54"/>
        <v>10123451.960000001</v>
      </c>
      <c r="AH25" s="224">
        <f t="shared" si="55"/>
        <v>10146661.960000001</v>
      </c>
      <c r="AI25" s="226">
        <f t="shared" si="56"/>
        <v>9558406</v>
      </c>
      <c r="AJ25" s="26"/>
      <c r="AL25" s="27"/>
      <c r="AM25" s="130">
        <v>1230</v>
      </c>
      <c r="AN25" s="223" t="s">
        <v>479</v>
      </c>
      <c r="AO25" s="223"/>
      <c r="AP25" s="224">
        <v>0</v>
      </c>
      <c r="AQ25" s="224">
        <v>0</v>
      </c>
      <c r="AR25" s="224">
        <v>0</v>
      </c>
      <c r="AS25" s="54">
        <f>+Integración!AG458</f>
        <v>21646382.739999998</v>
      </c>
      <c r="AT25" s="54">
        <f>+Integración!AH458</f>
        <v>19195913.569999997</v>
      </c>
      <c r="AU25" s="54">
        <f>+Integración!AI458</f>
        <v>18189839.239999998</v>
      </c>
      <c r="AV25" s="54">
        <f>+Integración!AJ458</f>
        <v>0</v>
      </c>
      <c r="AW25" s="54">
        <f>+Integración!AK458</f>
        <v>0</v>
      </c>
      <c r="AX25" s="54">
        <f>+Integración!AL458</f>
        <v>0</v>
      </c>
      <c r="AY25" s="54">
        <f>+Integración!AM458</f>
        <v>0</v>
      </c>
      <c r="AZ25" s="54">
        <f>+Integración!AN458</f>
        <v>0</v>
      </c>
      <c r="BA25" s="54">
        <f>+Integración!AO458</f>
        <v>0</v>
      </c>
      <c r="BB25" s="54">
        <f>+Integración!AP458</f>
        <v>0</v>
      </c>
      <c r="BC25" s="54">
        <f>+Integración!AQ458</f>
        <v>0</v>
      </c>
      <c r="BD25" s="54">
        <f>+Integración!AR458</f>
        <v>0</v>
      </c>
      <c r="BE25" s="54">
        <f>+Integración!AS458</f>
        <v>0</v>
      </c>
      <c r="BF25" s="54">
        <f>+Integración!AT458</f>
        <v>0</v>
      </c>
      <c r="BG25" s="54">
        <f>+Integración!AU458</f>
        <v>0</v>
      </c>
      <c r="BH25" s="54">
        <f>+Integración!AV458</f>
        <v>0</v>
      </c>
      <c r="BI25" s="54">
        <f>+Integración!AW458</f>
        <v>0</v>
      </c>
      <c r="BJ25" s="54">
        <f>+Integración!AX458</f>
        <v>0</v>
      </c>
      <c r="BK25" s="91">
        <f t="shared" si="24"/>
        <v>21646382.739999998</v>
      </c>
      <c r="BL25" s="54">
        <f t="shared" si="25"/>
        <v>19195913.569999997</v>
      </c>
      <c r="BM25" s="92">
        <f t="shared" si="26"/>
        <v>18189839.239999998</v>
      </c>
      <c r="BN25" s="54"/>
      <c r="BO25" s="54"/>
      <c r="BP25" s="54"/>
      <c r="BQ25" s="91">
        <f t="shared" si="57"/>
        <v>21646382.739999998</v>
      </c>
      <c r="BR25" s="54">
        <f t="shared" si="46"/>
        <v>19195913.569999997</v>
      </c>
      <c r="BS25" s="92">
        <f t="shared" si="47"/>
        <v>18189839.239999998</v>
      </c>
      <c r="BT25" s="100"/>
      <c r="BV25" s="27"/>
      <c r="BW25" s="130">
        <v>4400</v>
      </c>
      <c r="BX25" s="223" t="s">
        <v>516</v>
      </c>
      <c r="BY25" s="223"/>
      <c r="BZ25" s="215">
        <v>0</v>
      </c>
      <c r="CA25" s="215">
        <v>0</v>
      </c>
      <c r="CB25" s="215">
        <v>0</v>
      </c>
      <c r="CC25" s="215">
        <f>+Integración!BH458</f>
        <v>0</v>
      </c>
      <c r="CD25" s="215">
        <f>+Integración!BI458</f>
        <v>0</v>
      </c>
      <c r="CE25" s="215">
        <f>+Integración!BJ458</f>
        <v>0</v>
      </c>
      <c r="CF25" s="215">
        <f>+Integración!BK458</f>
        <v>0</v>
      </c>
      <c r="CG25" s="215">
        <f>+Integración!BL458</f>
        <v>0</v>
      </c>
      <c r="CH25" s="215">
        <f>+Integración!BM458</f>
        <v>0</v>
      </c>
      <c r="CI25" s="215">
        <f>+Integración!BN458</f>
        <v>0</v>
      </c>
      <c r="CJ25" s="215">
        <f>+Integración!BO458</f>
        <v>0</v>
      </c>
      <c r="CK25" s="215">
        <f>+Integración!BP458</f>
        <v>0</v>
      </c>
      <c r="CL25" s="215">
        <f>+Integración!BQ458</f>
        <v>0</v>
      </c>
      <c r="CM25" s="215">
        <f>+Integración!BR458</f>
        <v>0</v>
      </c>
      <c r="CN25" s="215">
        <f>+Integración!BS458</f>
        <v>0</v>
      </c>
      <c r="CO25" s="215">
        <f>+Integración!BT458</f>
        <v>0</v>
      </c>
      <c r="CP25" s="215">
        <f>+Integración!BU458</f>
        <v>0</v>
      </c>
      <c r="CQ25" s="215">
        <f>+Integración!BV458</f>
        <v>0</v>
      </c>
      <c r="CR25" s="215">
        <f>+Integración!BW458</f>
        <v>0</v>
      </c>
      <c r="CS25" s="215">
        <f>+Integración!BX458</f>
        <v>0</v>
      </c>
      <c r="CT25" s="215">
        <f>+Integración!BY458</f>
        <v>0</v>
      </c>
      <c r="CU25" s="216">
        <f t="shared" si="58"/>
        <v>0</v>
      </c>
      <c r="CV25" s="215">
        <f t="shared" si="59"/>
        <v>0</v>
      </c>
      <c r="CW25" s="217">
        <f t="shared" si="60"/>
        <v>0</v>
      </c>
      <c r="CX25" s="215"/>
      <c r="CY25" s="215"/>
      <c r="CZ25" s="215"/>
      <c r="DA25" s="216">
        <f t="shared" si="61"/>
        <v>0</v>
      </c>
      <c r="DB25" s="215">
        <f t="shared" si="48"/>
        <v>0</v>
      </c>
      <c r="DC25" s="217">
        <f t="shared" si="49"/>
        <v>0</v>
      </c>
      <c r="DD25" s="100"/>
      <c r="DF25" s="33"/>
      <c r="DG25" s="127"/>
      <c r="DH25" s="195"/>
      <c r="DI25" s="200"/>
      <c r="DJ25" s="54"/>
      <c r="DK25" s="54"/>
      <c r="DL25" s="54"/>
      <c r="DM25" s="143" t="s">
        <v>84</v>
      </c>
      <c r="DN25" s="319" t="s">
        <v>32</v>
      </c>
      <c r="DO25" s="319"/>
      <c r="DP25" s="173">
        <f t="shared" si="65"/>
        <v>0</v>
      </c>
      <c r="DQ25" s="173">
        <f t="shared" si="66"/>
        <v>0</v>
      </c>
      <c r="DR25" s="173">
        <f t="shared" si="66"/>
        <v>0</v>
      </c>
      <c r="DS25" s="51"/>
      <c r="DT25" s="26"/>
      <c r="DU25" s="1"/>
      <c r="DV25" s="27"/>
      <c r="DW25" s="130" t="s">
        <v>166</v>
      </c>
      <c r="DX25" s="319" t="s">
        <v>127</v>
      </c>
      <c r="DY25" s="319"/>
      <c r="DZ25" s="173">
        <f t="shared" ref="DZ25:DZ32" si="86">+BQ24</f>
        <v>0</v>
      </c>
      <c r="EA25" s="173">
        <f t="shared" ref="EA25:EB32" si="87">+BR24</f>
        <v>0</v>
      </c>
      <c r="EB25" s="173">
        <f t="shared" si="87"/>
        <v>0</v>
      </c>
      <c r="EC25" s="143" t="s">
        <v>183</v>
      </c>
      <c r="ED25" s="319" t="s">
        <v>128</v>
      </c>
      <c r="EE25" s="319"/>
      <c r="EF25" s="54">
        <f t="shared" ref="EF25:EF29" si="88">+BQ44</f>
        <v>0</v>
      </c>
      <c r="EG25" s="54">
        <f t="shared" ref="EG25:EH29" si="89">+BR44</f>
        <v>0</v>
      </c>
      <c r="EH25" s="54">
        <f t="shared" si="89"/>
        <v>0</v>
      </c>
      <c r="EI25" s="42"/>
      <c r="EJ25" s="77"/>
      <c r="EK25" s="1"/>
      <c r="EL25" s="27"/>
      <c r="EM25" s="130" t="s">
        <v>166</v>
      </c>
      <c r="EN25" s="319" t="s">
        <v>127</v>
      </c>
      <c r="EO25" s="319"/>
      <c r="EP25" s="54">
        <f t="shared" si="8"/>
        <v>0</v>
      </c>
      <c r="EQ25" s="54">
        <f t="shared" si="9"/>
        <v>0</v>
      </c>
      <c r="ER25" s="54">
        <f t="shared" si="79"/>
        <v>0</v>
      </c>
      <c r="ES25" s="54">
        <f t="shared" si="80"/>
        <v>0</v>
      </c>
      <c r="ET25" s="143" t="s">
        <v>183</v>
      </c>
      <c r="EU25" s="319" t="s">
        <v>128</v>
      </c>
      <c r="EV25" s="319"/>
      <c r="EW25" s="54">
        <f t="shared" si="12"/>
        <v>0</v>
      </c>
      <c r="EX25" s="54">
        <f t="shared" si="13"/>
        <v>0</v>
      </c>
      <c r="EY25" s="54">
        <f t="shared" si="81"/>
        <v>0</v>
      </c>
      <c r="EZ25" s="54">
        <f t="shared" si="82"/>
        <v>0</v>
      </c>
      <c r="FA25" s="42"/>
      <c r="FB25" s="77"/>
      <c r="FC25" s="1"/>
      <c r="FD25" s="27"/>
      <c r="FE25" s="126" t="s">
        <v>224</v>
      </c>
      <c r="FF25" s="1"/>
      <c r="FG25" s="9" t="s">
        <v>208</v>
      </c>
      <c r="FH25" s="54">
        <f>+DJ26</f>
        <v>0</v>
      </c>
      <c r="FI25" s="54">
        <f t="shared" ref="FI25" si="90">+DK26</f>
        <v>0</v>
      </c>
      <c r="FJ25" s="160"/>
      <c r="FK25" s="8"/>
      <c r="FL25" s="8"/>
      <c r="FM25" s="181"/>
      <c r="FN25" s="181"/>
      <c r="FO25" s="42"/>
      <c r="FP25" s="26"/>
      <c r="FQ25" s="1"/>
      <c r="FR25" s="27"/>
      <c r="FS25" s="126" t="s">
        <v>224</v>
      </c>
      <c r="FT25" s="1"/>
      <c r="FU25" s="9" t="s">
        <v>208</v>
      </c>
      <c r="FV25" s="54">
        <f t="shared" si="51"/>
        <v>0</v>
      </c>
      <c r="FW25" s="54">
        <f t="shared" si="52"/>
        <v>0</v>
      </c>
      <c r="FX25" s="160"/>
      <c r="FY25" s="8"/>
      <c r="FZ25" s="8"/>
      <c r="GA25" s="181"/>
      <c r="GB25" s="181"/>
      <c r="GC25" s="42"/>
      <c r="GD25" s="26"/>
      <c r="GE25" s="1"/>
      <c r="GF25" s="27"/>
      <c r="GG25" s="158"/>
      <c r="GH25" s="196"/>
      <c r="GI25" s="56"/>
      <c r="GJ25" s="177"/>
      <c r="GK25" s="177"/>
      <c r="GL25" s="177"/>
      <c r="GM25" s="62"/>
      <c r="GN25" s="62"/>
      <c r="GO25" s="58"/>
      <c r="GP25" s="26"/>
    </row>
    <row r="26" spans="2:198" ht="13.9" customHeight="1" thickBot="1" x14ac:dyDescent="0.25">
      <c r="B26" s="33"/>
      <c r="C26" s="127">
        <v>4300</v>
      </c>
      <c r="D26" s="233" t="s">
        <v>434</v>
      </c>
      <c r="E26" s="233"/>
      <c r="F26" s="220">
        <f>SUM(F27:F31)</f>
        <v>0</v>
      </c>
      <c r="G26" s="220">
        <f t="shared" ref="G26:H26" si="91">SUM(G27:G31)</f>
        <v>0</v>
      </c>
      <c r="H26" s="220">
        <f t="shared" si="91"/>
        <v>0</v>
      </c>
      <c r="I26" s="220">
        <f>+Integración!F459</f>
        <v>0</v>
      </c>
      <c r="J26" s="220">
        <f>+Integración!G459</f>
        <v>0</v>
      </c>
      <c r="K26" s="220">
        <f>+Integración!H459</f>
        <v>0</v>
      </c>
      <c r="L26" s="220">
        <f>+Integración!I459</f>
        <v>0</v>
      </c>
      <c r="M26" s="220">
        <f>+Integración!J459</f>
        <v>0</v>
      </c>
      <c r="N26" s="220">
        <f>+Integración!K459</f>
        <v>0</v>
      </c>
      <c r="O26" s="220">
        <f>+Integración!L459</f>
        <v>0</v>
      </c>
      <c r="P26" s="220">
        <f>+Integración!M459</f>
        <v>0</v>
      </c>
      <c r="Q26" s="220">
        <f>+Integración!N459</f>
        <v>0</v>
      </c>
      <c r="R26" s="220">
        <f>+Integración!O459</f>
        <v>0</v>
      </c>
      <c r="S26" s="220">
        <f>+Integración!P459</f>
        <v>0</v>
      </c>
      <c r="T26" s="220">
        <f>+Integración!Q459</f>
        <v>0</v>
      </c>
      <c r="U26" s="220">
        <f>+Integración!R459</f>
        <v>0</v>
      </c>
      <c r="V26" s="220">
        <f>+Integración!S459</f>
        <v>0</v>
      </c>
      <c r="W26" s="220">
        <f>+Integración!T459</f>
        <v>0</v>
      </c>
      <c r="X26" s="220">
        <f>+Integración!U459</f>
        <v>0</v>
      </c>
      <c r="Y26" s="220">
        <f>+Integración!V459</f>
        <v>0</v>
      </c>
      <c r="Z26" s="220">
        <f>+Integración!W459</f>
        <v>0</v>
      </c>
      <c r="AA26" s="216">
        <f t="shared" si="31"/>
        <v>0</v>
      </c>
      <c r="AB26" s="224">
        <f t="shared" si="17"/>
        <v>0</v>
      </c>
      <c r="AC26" s="226">
        <f t="shared" si="18"/>
        <v>0</v>
      </c>
      <c r="AD26" s="54"/>
      <c r="AE26" s="54"/>
      <c r="AF26" s="54"/>
      <c r="AG26" s="216">
        <f t="shared" si="54"/>
        <v>0</v>
      </c>
      <c r="AH26" s="224">
        <f t="shared" si="55"/>
        <v>0</v>
      </c>
      <c r="AI26" s="226">
        <f t="shared" si="56"/>
        <v>0</v>
      </c>
      <c r="AJ26" s="26"/>
      <c r="AL26" s="27"/>
      <c r="AM26" s="130">
        <v>1240</v>
      </c>
      <c r="AN26" s="223" t="s">
        <v>480</v>
      </c>
      <c r="AO26" s="223"/>
      <c r="AP26" s="224">
        <v>0</v>
      </c>
      <c r="AQ26" s="224">
        <v>0</v>
      </c>
      <c r="AR26" s="224">
        <v>0</v>
      </c>
      <c r="AS26" s="54">
        <f>+Integración!AG459</f>
        <v>19612925.93</v>
      </c>
      <c r="AT26" s="54">
        <f>+Integración!AH459</f>
        <v>18884454.659999996</v>
      </c>
      <c r="AU26" s="54">
        <f>+Integración!AI459</f>
        <v>18438123.059999999</v>
      </c>
      <c r="AV26" s="54">
        <f>+Integración!AJ459</f>
        <v>0</v>
      </c>
      <c r="AW26" s="54">
        <f>+Integración!AK459</f>
        <v>0</v>
      </c>
      <c r="AX26" s="54">
        <f>+Integración!AL459</f>
        <v>0</v>
      </c>
      <c r="AY26" s="54">
        <f>+Integración!AM459</f>
        <v>0</v>
      </c>
      <c r="AZ26" s="54">
        <f>+Integración!AN459</f>
        <v>0</v>
      </c>
      <c r="BA26" s="54">
        <f>+Integración!AO459</f>
        <v>0</v>
      </c>
      <c r="BB26" s="54">
        <f>+Integración!AP459</f>
        <v>0</v>
      </c>
      <c r="BC26" s="54">
        <f>+Integración!AQ459</f>
        <v>0</v>
      </c>
      <c r="BD26" s="54">
        <f>+Integración!AR459</f>
        <v>0</v>
      </c>
      <c r="BE26" s="54">
        <f>+Integración!AS459</f>
        <v>0</v>
      </c>
      <c r="BF26" s="54">
        <f>+Integración!AT459</f>
        <v>0</v>
      </c>
      <c r="BG26" s="54">
        <f>+Integración!AU459</f>
        <v>0</v>
      </c>
      <c r="BH26" s="54">
        <f>+Integración!AV459</f>
        <v>0</v>
      </c>
      <c r="BI26" s="54">
        <f>+Integración!AW459</f>
        <v>0</v>
      </c>
      <c r="BJ26" s="54">
        <f>+Integración!AX459</f>
        <v>0</v>
      </c>
      <c r="BK26" s="91">
        <f t="shared" si="24"/>
        <v>19612925.93</v>
      </c>
      <c r="BL26" s="54">
        <f t="shared" si="25"/>
        <v>18884454.659999996</v>
      </c>
      <c r="BM26" s="92">
        <f t="shared" si="26"/>
        <v>18438123.059999999</v>
      </c>
      <c r="BN26" s="54"/>
      <c r="BO26" s="54"/>
      <c r="BP26" s="54"/>
      <c r="BQ26" s="91">
        <f t="shared" si="57"/>
        <v>19612925.93</v>
      </c>
      <c r="BR26" s="54">
        <f t="shared" si="46"/>
        <v>18884454.659999996</v>
      </c>
      <c r="BS26" s="92">
        <f t="shared" si="47"/>
        <v>18438123.059999999</v>
      </c>
      <c r="BT26" s="100"/>
      <c r="BV26" s="27"/>
      <c r="BW26" s="131"/>
      <c r="BX26" s="232" t="s">
        <v>517</v>
      </c>
      <c r="BY26" s="232"/>
      <c r="BZ26" s="235">
        <f>SUM(BZ27:BZ42)</f>
        <v>0</v>
      </c>
      <c r="CA26" s="235">
        <f t="shared" ref="CA26:CB26" si="92">SUM(CA27:CA42)</f>
        <v>0</v>
      </c>
      <c r="CB26" s="235">
        <f t="shared" si="92"/>
        <v>0</v>
      </c>
      <c r="CC26" s="235">
        <f>+Integración!BH459</f>
        <v>0</v>
      </c>
      <c r="CD26" s="235">
        <f>+Integración!BI459</f>
        <v>0</v>
      </c>
      <c r="CE26" s="235">
        <f>+Integración!BJ459</f>
        <v>0</v>
      </c>
      <c r="CF26" s="235">
        <f>+Integración!BK459</f>
        <v>0</v>
      </c>
      <c r="CG26" s="235">
        <f>+Integración!BL459</f>
        <v>0</v>
      </c>
      <c r="CH26" s="235">
        <f>+Integración!BM459</f>
        <v>0</v>
      </c>
      <c r="CI26" s="235">
        <f>+Integración!BN459</f>
        <v>0</v>
      </c>
      <c r="CJ26" s="235">
        <f>+Integración!BO459</f>
        <v>0</v>
      </c>
      <c r="CK26" s="235">
        <f>+Integración!BP459</f>
        <v>0</v>
      </c>
      <c r="CL26" s="235">
        <f>+Integración!BQ459</f>
        <v>0</v>
      </c>
      <c r="CM26" s="235">
        <f>+Integración!BR459</f>
        <v>0</v>
      </c>
      <c r="CN26" s="235">
        <f>+Integración!BS459</f>
        <v>0</v>
      </c>
      <c r="CO26" s="235">
        <f>+Integración!BT459</f>
        <v>0</v>
      </c>
      <c r="CP26" s="235">
        <f>+Integración!BU459</f>
        <v>0</v>
      </c>
      <c r="CQ26" s="235">
        <f>+Integración!BV459</f>
        <v>0</v>
      </c>
      <c r="CR26" s="235">
        <f>+Integración!BW459</f>
        <v>0</v>
      </c>
      <c r="CS26" s="235">
        <f>+Integración!BX459</f>
        <v>0</v>
      </c>
      <c r="CT26" s="235">
        <f>+Integración!BY459</f>
        <v>0</v>
      </c>
      <c r="CU26" s="236">
        <f t="shared" si="58"/>
        <v>0</v>
      </c>
      <c r="CV26" s="235">
        <f t="shared" si="59"/>
        <v>0</v>
      </c>
      <c r="CW26" s="237">
        <f t="shared" si="60"/>
        <v>0</v>
      </c>
      <c r="CX26" s="235"/>
      <c r="CY26" s="235"/>
      <c r="CZ26" s="235"/>
      <c r="DA26" s="236">
        <f t="shared" si="61"/>
        <v>0</v>
      </c>
      <c r="DB26" s="235">
        <f t="shared" si="48"/>
        <v>0</v>
      </c>
      <c r="DC26" s="237">
        <f t="shared" si="49"/>
        <v>0</v>
      </c>
      <c r="DD26" s="100"/>
      <c r="DF26" s="33"/>
      <c r="DG26" s="126"/>
      <c r="DH26" s="322" t="s">
        <v>33</v>
      </c>
      <c r="DI26" s="322"/>
      <c r="DJ26" s="49">
        <f>SUM(DJ27:DJ31)</f>
        <v>0</v>
      </c>
      <c r="DK26" s="49">
        <f t="shared" ref="DK26:DL26" si="93">SUM(DK27:DK31)</f>
        <v>0</v>
      </c>
      <c r="DL26" s="49">
        <f t="shared" si="93"/>
        <v>0</v>
      </c>
      <c r="DM26" s="143" t="s">
        <v>85</v>
      </c>
      <c r="DN26" s="319" t="s">
        <v>34</v>
      </c>
      <c r="DO26" s="319"/>
      <c r="DP26" s="173">
        <f t="shared" si="65"/>
        <v>0</v>
      </c>
      <c r="DQ26" s="173">
        <f t="shared" si="66"/>
        <v>0</v>
      </c>
      <c r="DR26" s="173">
        <f t="shared" si="66"/>
        <v>0</v>
      </c>
      <c r="DS26" s="51"/>
      <c r="DT26" s="26"/>
      <c r="DU26" s="1"/>
      <c r="DV26" s="27"/>
      <c r="DW26" s="130" t="s">
        <v>167</v>
      </c>
      <c r="DX26" s="319" t="s">
        <v>129</v>
      </c>
      <c r="DY26" s="319"/>
      <c r="DZ26" s="173">
        <f t="shared" si="86"/>
        <v>21646382.739999998</v>
      </c>
      <c r="EA26" s="173">
        <f t="shared" si="87"/>
        <v>19195913.569999997</v>
      </c>
      <c r="EB26" s="173">
        <f t="shared" si="87"/>
        <v>18189839.239999998</v>
      </c>
      <c r="EC26" s="143" t="s">
        <v>184</v>
      </c>
      <c r="ED26" s="319" t="s">
        <v>130</v>
      </c>
      <c r="EE26" s="319"/>
      <c r="EF26" s="54">
        <f t="shared" si="88"/>
        <v>0</v>
      </c>
      <c r="EG26" s="54">
        <f t="shared" si="89"/>
        <v>0</v>
      </c>
      <c r="EH26" s="54">
        <f t="shared" si="89"/>
        <v>0</v>
      </c>
      <c r="EI26" s="42"/>
      <c r="EJ26" s="77"/>
      <c r="EK26" s="1"/>
      <c r="EL26" s="27"/>
      <c r="EM26" s="130" t="s">
        <v>167</v>
      </c>
      <c r="EN26" s="319" t="s">
        <v>129</v>
      </c>
      <c r="EO26" s="319"/>
      <c r="EP26" s="54">
        <f t="shared" si="8"/>
        <v>0</v>
      </c>
      <c r="EQ26" s="54">
        <f t="shared" si="9"/>
        <v>2450469.1700000018</v>
      </c>
      <c r="ER26" s="54">
        <f t="shared" si="79"/>
        <v>0</v>
      </c>
      <c r="ES26" s="54">
        <f t="shared" si="80"/>
        <v>1006074.3299999982</v>
      </c>
      <c r="ET26" s="143" t="s">
        <v>184</v>
      </c>
      <c r="EU26" s="319" t="s">
        <v>130</v>
      </c>
      <c r="EV26" s="319"/>
      <c r="EW26" s="54">
        <f t="shared" si="12"/>
        <v>0</v>
      </c>
      <c r="EX26" s="54">
        <f t="shared" si="13"/>
        <v>0</v>
      </c>
      <c r="EY26" s="54">
        <f t="shared" si="81"/>
        <v>0</v>
      </c>
      <c r="EZ26" s="54">
        <f t="shared" si="82"/>
        <v>0</v>
      </c>
      <c r="FA26" s="42"/>
      <c r="FB26" s="77"/>
      <c r="FC26" s="1"/>
      <c r="FD26" s="27"/>
      <c r="FE26" s="157"/>
      <c r="FF26" s="200"/>
      <c r="FG26" s="200"/>
      <c r="FH26" s="52"/>
      <c r="FI26" s="52"/>
      <c r="FJ26" s="160"/>
      <c r="FK26" s="312" t="s">
        <v>209</v>
      </c>
      <c r="FL26" s="312"/>
      <c r="FM26" s="181"/>
      <c r="FN26" s="181"/>
      <c r="FO26" s="42"/>
      <c r="FP26" s="26"/>
      <c r="FQ26" s="1"/>
      <c r="FR26" s="27"/>
      <c r="FS26" s="157"/>
      <c r="FT26" s="200"/>
      <c r="FU26" s="200"/>
      <c r="FV26" s="52"/>
      <c r="FW26" s="52"/>
      <c r="FX26" s="160"/>
      <c r="FY26" s="312" t="s">
        <v>209</v>
      </c>
      <c r="FZ26" s="312"/>
      <c r="GA26" s="181"/>
      <c r="GB26" s="181"/>
      <c r="GC26" s="42"/>
      <c r="GD26" s="26"/>
      <c r="GE26" s="1"/>
      <c r="GF26" s="27"/>
      <c r="GG26" s="130"/>
      <c r="GH26" s="326" t="s">
        <v>258</v>
      </c>
      <c r="GI26" s="326"/>
      <c r="GJ26" s="180">
        <f>+GJ15+GJ20</f>
        <v>43709422.280000001</v>
      </c>
      <c r="GK26" s="180">
        <f>+GK15+GK20</f>
        <v>15397234.58</v>
      </c>
      <c r="GL26" s="180">
        <f>+GL15+GL20</f>
        <v>0</v>
      </c>
      <c r="GM26" s="69">
        <f>+GM15+GM20</f>
        <v>0</v>
      </c>
      <c r="GN26" s="69">
        <f>SUM(GJ26:GM26)</f>
        <v>59106656.859999999</v>
      </c>
      <c r="GO26" s="58"/>
      <c r="GP26" s="26"/>
    </row>
    <row r="27" spans="2:198" ht="13.9" customHeight="1" x14ac:dyDescent="0.2">
      <c r="B27" s="33"/>
      <c r="C27" s="126">
        <v>4310</v>
      </c>
      <c r="D27" s="234" t="s">
        <v>435</v>
      </c>
      <c r="E27" s="234"/>
      <c r="F27" s="215">
        <v>0</v>
      </c>
      <c r="G27" s="215">
        <v>0</v>
      </c>
      <c r="H27" s="215">
        <v>0</v>
      </c>
      <c r="I27" s="215">
        <f>+Integración!F460</f>
        <v>0</v>
      </c>
      <c r="J27" s="215">
        <f>+Integración!G460</f>
        <v>0</v>
      </c>
      <c r="K27" s="215">
        <f>+Integración!H460</f>
        <v>0</v>
      </c>
      <c r="L27" s="215">
        <f>+Integración!I460</f>
        <v>0</v>
      </c>
      <c r="M27" s="215">
        <f>+Integración!J460</f>
        <v>0</v>
      </c>
      <c r="N27" s="215">
        <f>+Integración!K460</f>
        <v>0</v>
      </c>
      <c r="O27" s="215">
        <f>+Integración!L460</f>
        <v>0</v>
      </c>
      <c r="P27" s="215">
        <f>+Integración!M460</f>
        <v>0</v>
      </c>
      <c r="Q27" s="215">
        <f>+Integración!N460</f>
        <v>0</v>
      </c>
      <c r="R27" s="215">
        <f>+Integración!O460</f>
        <v>0</v>
      </c>
      <c r="S27" s="215">
        <f>+Integración!P460</f>
        <v>0</v>
      </c>
      <c r="T27" s="215">
        <f>+Integración!Q460</f>
        <v>0</v>
      </c>
      <c r="U27" s="215">
        <f>+Integración!R460</f>
        <v>0</v>
      </c>
      <c r="V27" s="215">
        <f>+Integración!S460</f>
        <v>0</v>
      </c>
      <c r="W27" s="215">
        <f>+Integración!T460</f>
        <v>0</v>
      </c>
      <c r="X27" s="215">
        <f>+Integración!U460</f>
        <v>0</v>
      </c>
      <c r="Y27" s="215">
        <f>+Integración!V460</f>
        <v>0</v>
      </c>
      <c r="Z27" s="215">
        <f>+Integración!W460</f>
        <v>0</v>
      </c>
      <c r="AA27" s="216">
        <f t="shared" si="31"/>
        <v>0</v>
      </c>
      <c r="AB27" s="224">
        <f t="shared" si="17"/>
        <v>0</v>
      </c>
      <c r="AC27" s="226">
        <f t="shared" si="18"/>
        <v>0</v>
      </c>
      <c r="AD27" s="54"/>
      <c r="AE27" s="54"/>
      <c r="AF27" s="54"/>
      <c r="AG27" s="216">
        <f t="shared" si="54"/>
        <v>0</v>
      </c>
      <c r="AH27" s="224">
        <f t="shared" si="55"/>
        <v>0</v>
      </c>
      <c r="AI27" s="226">
        <f t="shared" si="56"/>
        <v>0</v>
      </c>
      <c r="AJ27" s="26"/>
      <c r="AL27" s="27"/>
      <c r="AM27" s="130">
        <v>1250</v>
      </c>
      <c r="AN27" s="223" t="s">
        <v>481</v>
      </c>
      <c r="AO27" s="223"/>
      <c r="AP27" s="224">
        <v>0</v>
      </c>
      <c r="AQ27" s="224">
        <v>0</v>
      </c>
      <c r="AR27" s="224">
        <v>0</v>
      </c>
      <c r="AS27" s="54">
        <f>+Integración!AG460</f>
        <v>1169446.82</v>
      </c>
      <c r="AT27" s="54">
        <f>+Integración!AH460</f>
        <v>1169446.82</v>
      </c>
      <c r="AU27" s="54">
        <f>+Integración!AI460</f>
        <v>1134149.58</v>
      </c>
      <c r="AV27" s="54">
        <f>+Integración!AJ460</f>
        <v>0</v>
      </c>
      <c r="AW27" s="54">
        <f>+Integración!AK460</f>
        <v>0</v>
      </c>
      <c r="AX27" s="54">
        <f>+Integración!AL460</f>
        <v>0</v>
      </c>
      <c r="AY27" s="54">
        <f>+Integración!AM460</f>
        <v>0</v>
      </c>
      <c r="AZ27" s="54">
        <f>+Integración!AN460</f>
        <v>0</v>
      </c>
      <c r="BA27" s="54">
        <f>+Integración!AO460</f>
        <v>0</v>
      </c>
      <c r="BB27" s="54">
        <f>+Integración!AP460</f>
        <v>0</v>
      </c>
      <c r="BC27" s="54">
        <f>+Integración!AQ460</f>
        <v>0</v>
      </c>
      <c r="BD27" s="54">
        <f>+Integración!AR460</f>
        <v>0</v>
      </c>
      <c r="BE27" s="54">
        <f>+Integración!AS460</f>
        <v>0</v>
      </c>
      <c r="BF27" s="54">
        <f>+Integración!AT460</f>
        <v>0</v>
      </c>
      <c r="BG27" s="54">
        <f>+Integración!AU460</f>
        <v>0</v>
      </c>
      <c r="BH27" s="54">
        <f>+Integración!AV460</f>
        <v>0</v>
      </c>
      <c r="BI27" s="54">
        <f>+Integración!AW460</f>
        <v>0</v>
      </c>
      <c r="BJ27" s="54">
        <f>+Integración!AX460</f>
        <v>0</v>
      </c>
      <c r="BK27" s="91">
        <f t="shared" si="24"/>
        <v>1169446.82</v>
      </c>
      <c r="BL27" s="54">
        <f t="shared" si="25"/>
        <v>1169446.82</v>
      </c>
      <c r="BM27" s="92">
        <f t="shared" si="26"/>
        <v>1134149.58</v>
      </c>
      <c r="BN27" s="54"/>
      <c r="BO27" s="54"/>
      <c r="BP27" s="54"/>
      <c r="BQ27" s="91">
        <f t="shared" si="57"/>
        <v>1169446.82</v>
      </c>
      <c r="BR27" s="54">
        <f t="shared" si="46"/>
        <v>1169446.82</v>
      </c>
      <c r="BS27" s="92">
        <f t="shared" si="47"/>
        <v>1134149.58</v>
      </c>
      <c r="BT27" s="100"/>
      <c r="BV27" s="27"/>
      <c r="BW27" s="130">
        <v>5110</v>
      </c>
      <c r="BX27" s="223" t="s">
        <v>441</v>
      </c>
      <c r="BY27" s="223"/>
      <c r="BZ27" s="215">
        <v>0</v>
      </c>
      <c r="CA27" s="215">
        <v>0</v>
      </c>
      <c r="CB27" s="215">
        <v>0</v>
      </c>
      <c r="CC27" s="215">
        <f>+Integración!BH460</f>
        <v>0</v>
      </c>
      <c r="CD27" s="215">
        <f>+Integración!BI460</f>
        <v>0</v>
      </c>
      <c r="CE27" s="215">
        <f>+Integración!BJ460</f>
        <v>0</v>
      </c>
      <c r="CF27" s="215">
        <f>+Integración!BK460</f>
        <v>0</v>
      </c>
      <c r="CG27" s="215">
        <f>+Integración!BL460</f>
        <v>0</v>
      </c>
      <c r="CH27" s="215">
        <f>+Integración!BM460</f>
        <v>0</v>
      </c>
      <c r="CI27" s="215">
        <f>+Integración!BN460</f>
        <v>0</v>
      </c>
      <c r="CJ27" s="215">
        <f>+Integración!BO460</f>
        <v>0</v>
      </c>
      <c r="CK27" s="215">
        <f>+Integración!BP460</f>
        <v>0</v>
      </c>
      <c r="CL27" s="215">
        <f>+Integración!BQ460</f>
        <v>0</v>
      </c>
      <c r="CM27" s="215">
        <f>+Integración!BR460</f>
        <v>0</v>
      </c>
      <c r="CN27" s="215">
        <f>+Integración!BS460</f>
        <v>0</v>
      </c>
      <c r="CO27" s="215">
        <f>+Integración!BT460</f>
        <v>0</v>
      </c>
      <c r="CP27" s="215">
        <f>+Integración!BU460</f>
        <v>0</v>
      </c>
      <c r="CQ27" s="215">
        <f>+Integración!BV460</f>
        <v>0</v>
      </c>
      <c r="CR27" s="215">
        <f>+Integración!BW460</f>
        <v>0</v>
      </c>
      <c r="CS27" s="215">
        <f>+Integración!BX460</f>
        <v>0</v>
      </c>
      <c r="CT27" s="215">
        <f>+Integración!BY460</f>
        <v>0</v>
      </c>
      <c r="CU27" s="216">
        <f t="shared" si="58"/>
        <v>0</v>
      </c>
      <c r="CV27" s="215">
        <f t="shared" si="59"/>
        <v>0</v>
      </c>
      <c r="CW27" s="217">
        <f t="shared" si="60"/>
        <v>0</v>
      </c>
      <c r="CX27" s="215"/>
      <c r="CY27" s="215"/>
      <c r="CZ27" s="215"/>
      <c r="DA27" s="216">
        <f t="shared" si="61"/>
        <v>0</v>
      </c>
      <c r="DB27" s="215">
        <f t="shared" si="48"/>
        <v>0</v>
      </c>
      <c r="DC27" s="217">
        <f t="shared" si="49"/>
        <v>0</v>
      </c>
      <c r="DD27" s="100"/>
      <c r="DF27" s="33"/>
      <c r="DG27" s="126" t="s">
        <v>70</v>
      </c>
      <c r="DH27" s="319" t="s">
        <v>35</v>
      </c>
      <c r="DI27" s="319"/>
      <c r="DJ27" s="54">
        <f>+AG27</f>
        <v>0</v>
      </c>
      <c r="DK27" s="54">
        <f>+AH27</f>
        <v>0</v>
      </c>
      <c r="DL27" s="54">
        <f>+AI27</f>
        <v>0</v>
      </c>
      <c r="DM27" s="143"/>
      <c r="DN27" s="195"/>
      <c r="DO27" s="200"/>
      <c r="DP27" s="66"/>
      <c r="DQ27" s="66"/>
      <c r="DR27" s="66"/>
      <c r="DS27" s="51"/>
      <c r="DT27" s="26"/>
      <c r="DU27" s="1"/>
      <c r="DV27" s="27"/>
      <c r="DW27" s="130" t="s">
        <v>168</v>
      </c>
      <c r="DX27" s="319" t="s">
        <v>131</v>
      </c>
      <c r="DY27" s="319"/>
      <c r="DZ27" s="173">
        <f t="shared" si="86"/>
        <v>19612925.93</v>
      </c>
      <c r="EA27" s="173">
        <f t="shared" si="87"/>
        <v>18884454.659999996</v>
      </c>
      <c r="EB27" s="173">
        <f t="shared" si="87"/>
        <v>18438123.059999999</v>
      </c>
      <c r="EC27" s="143" t="s">
        <v>185</v>
      </c>
      <c r="ED27" s="319" t="s">
        <v>132</v>
      </c>
      <c r="EE27" s="319"/>
      <c r="EF27" s="54">
        <f t="shared" si="88"/>
        <v>0</v>
      </c>
      <c r="EG27" s="54">
        <f t="shared" si="89"/>
        <v>0</v>
      </c>
      <c r="EH27" s="54">
        <f t="shared" si="89"/>
        <v>0</v>
      </c>
      <c r="EI27" s="42"/>
      <c r="EJ27" s="77"/>
      <c r="EK27" s="1"/>
      <c r="EL27" s="27"/>
      <c r="EM27" s="130" t="s">
        <v>168</v>
      </c>
      <c r="EN27" s="319" t="s">
        <v>131</v>
      </c>
      <c r="EO27" s="319"/>
      <c r="EP27" s="54">
        <f t="shared" si="8"/>
        <v>0</v>
      </c>
      <c r="EQ27" s="54">
        <f t="shared" si="9"/>
        <v>728471.27000000328</v>
      </c>
      <c r="ER27" s="54">
        <f t="shared" si="79"/>
        <v>0</v>
      </c>
      <c r="ES27" s="54">
        <f t="shared" si="80"/>
        <v>446331.59999999776</v>
      </c>
      <c r="ET27" s="143" t="s">
        <v>185</v>
      </c>
      <c r="EU27" s="319" t="s">
        <v>132</v>
      </c>
      <c r="EV27" s="319"/>
      <c r="EW27" s="54">
        <f t="shared" si="12"/>
        <v>0</v>
      </c>
      <c r="EX27" s="54">
        <f t="shared" si="13"/>
        <v>0</v>
      </c>
      <c r="EY27" s="54">
        <f t="shared" si="81"/>
        <v>0</v>
      </c>
      <c r="EZ27" s="54">
        <f t="shared" si="82"/>
        <v>0</v>
      </c>
      <c r="FA27" s="42"/>
      <c r="FB27" s="77"/>
      <c r="FC27" s="1"/>
      <c r="FD27" s="27"/>
      <c r="FE27" s="157"/>
      <c r="FF27" s="279" t="s">
        <v>199</v>
      </c>
      <c r="FG27" s="279"/>
      <c r="FH27" s="50">
        <f>SUM(FH28:FH43)</f>
        <v>43658648.640000001</v>
      </c>
      <c r="FI27" s="50">
        <f t="shared" ref="FI27" si="94">SUM(FI28:FI43)</f>
        <v>43444160.090000004</v>
      </c>
      <c r="FJ27" s="160"/>
      <c r="FK27" s="200"/>
      <c r="FL27" s="200"/>
      <c r="FM27" s="183"/>
      <c r="FN27" s="183"/>
      <c r="FO27" s="42"/>
      <c r="FP27" s="26"/>
      <c r="FQ27" s="1"/>
      <c r="FR27" s="27"/>
      <c r="FS27" s="157"/>
      <c r="FT27" s="279" t="s">
        <v>199</v>
      </c>
      <c r="FU27" s="279"/>
      <c r="FV27" s="50">
        <f>SUM(FV28:FV43)</f>
        <v>0</v>
      </c>
      <c r="FW27" s="50">
        <f t="shared" ref="FW27" si="95">SUM(FW28:FW43)</f>
        <v>0</v>
      </c>
      <c r="FX27" s="160"/>
      <c r="FY27" s="200"/>
      <c r="FZ27" s="200"/>
      <c r="GA27" s="183"/>
      <c r="GB27" s="183"/>
      <c r="GC27" s="42"/>
      <c r="GD27" s="26"/>
      <c r="GE27" s="1"/>
      <c r="GF27" s="27"/>
      <c r="GG27" s="130"/>
      <c r="GH27" s="56"/>
      <c r="GI27" s="200"/>
      <c r="GJ27" s="177"/>
      <c r="GK27" s="177"/>
      <c r="GL27" s="177"/>
      <c r="GM27" s="62"/>
      <c r="GN27" s="62"/>
      <c r="GO27" s="58"/>
      <c r="GP27" s="26"/>
    </row>
    <row r="28" spans="2:198" ht="13.9" customHeight="1" x14ac:dyDescent="0.2">
      <c r="B28" s="33"/>
      <c r="C28" s="126">
        <v>4320</v>
      </c>
      <c r="D28" s="234" t="s">
        <v>436</v>
      </c>
      <c r="E28" s="234"/>
      <c r="F28" s="215">
        <v>0</v>
      </c>
      <c r="G28" s="215">
        <v>0</v>
      </c>
      <c r="H28" s="215">
        <v>0</v>
      </c>
      <c r="I28" s="215">
        <f>+Integración!F461</f>
        <v>0</v>
      </c>
      <c r="J28" s="215">
        <f>+Integración!G461</f>
        <v>0</v>
      </c>
      <c r="K28" s="215">
        <f>+Integración!H461</f>
        <v>0</v>
      </c>
      <c r="L28" s="215">
        <f>+Integración!I461</f>
        <v>0</v>
      </c>
      <c r="M28" s="215">
        <f>+Integración!J461</f>
        <v>0</v>
      </c>
      <c r="N28" s="215">
        <f>+Integración!K461</f>
        <v>0</v>
      </c>
      <c r="O28" s="215">
        <f>+Integración!L461</f>
        <v>0</v>
      </c>
      <c r="P28" s="215">
        <f>+Integración!M461</f>
        <v>0</v>
      </c>
      <c r="Q28" s="215">
        <f>+Integración!N461</f>
        <v>0</v>
      </c>
      <c r="R28" s="215">
        <f>+Integración!O461</f>
        <v>0</v>
      </c>
      <c r="S28" s="215">
        <f>+Integración!P461</f>
        <v>0</v>
      </c>
      <c r="T28" s="215">
        <f>+Integración!Q461</f>
        <v>0</v>
      </c>
      <c r="U28" s="215">
        <f>+Integración!R461</f>
        <v>0</v>
      </c>
      <c r="V28" s="215">
        <f>+Integración!S461</f>
        <v>0</v>
      </c>
      <c r="W28" s="215">
        <f>+Integración!T461</f>
        <v>0</v>
      </c>
      <c r="X28" s="215">
        <f>+Integración!U461</f>
        <v>0</v>
      </c>
      <c r="Y28" s="215">
        <f>+Integración!V461</f>
        <v>0</v>
      </c>
      <c r="Z28" s="215">
        <f>+Integración!W461</f>
        <v>0</v>
      </c>
      <c r="AA28" s="216">
        <f t="shared" si="31"/>
        <v>0</v>
      </c>
      <c r="AB28" s="224">
        <f t="shared" si="17"/>
        <v>0</v>
      </c>
      <c r="AC28" s="226">
        <f t="shared" si="18"/>
        <v>0</v>
      </c>
      <c r="AD28" s="54"/>
      <c r="AE28" s="54"/>
      <c r="AF28" s="54"/>
      <c r="AG28" s="216">
        <f t="shared" si="54"/>
        <v>0</v>
      </c>
      <c r="AH28" s="224">
        <f t="shared" si="55"/>
        <v>0</v>
      </c>
      <c r="AI28" s="226">
        <f t="shared" si="56"/>
        <v>0</v>
      </c>
      <c r="AJ28" s="26"/>
      <c r="AL28" s="27"/>
      <c r="AM28" s="130">
        <v>1260</v>
      </c>
      <c r="AN28" s="223" t="s">
        <v>482</v>
      </c>
      <c r="AO28" s="223"/>
      <c r="AP28" s="224">
        <v>0</v>
      </c>
      <c r="AQ28" s="224">
        <v>0</v>
      </c>
      <c r="AR28" s="224">
        <v>0</v>
      </c>
      <c r="AS28" s="54">
        <f>+Integración!AG461</f>
        <v>-654365.89000000013</v>
      </c>
      <c r="AT28" s="54">
        <f>+Integración!AH461</f>
        <v>-313533.40000000002</v>
      </c>
      <c r="AU28" s="54">
        <f>+Integración!AI461</f>
        <v>-44884.03</v>
      </c>
      <c r="AV28" s="54">
        <f>+Integración!AJ461</f>
        <v>0</v>
      </c>
      <c r="AW28" s="54">
        <f>+Integración!AK461</f>
        <v>0</v>
      </c>
      <c r="AX28" s="54">
        <f>+Integración!AL461</f>
        <v>0</v>
      </c>
      <c r="AY28" s="54">
        <f>+Integración!AM461</f>
        <v>0</v>
      </c>
      <c r="AZ28" s="54">
        <f>+Integración!AN461</f>
        <v>0</v>
      </c>
      <c r="BA28" s="54">
        <f>+Integración!AO461</f>
        <v>0</v>
      </c>
      <c r="BB28" s="54">
        <f>+Integración!AP461</f>
        <v>0</v>
      </c>
      <c r="BC28" s="54">
        <f>+Integración!AQ461</f>
        <v>0</v>
      </c>
      <c r="BD28" s="54">
        <f>+Integración!AR461</f>
        <v>0</v>
      </c>
      <c r="BE28" s="54">
        <f>+Integración!AS461</f>
        <v>0</v>
      </c>
      <c r="BF28" s="54">
        <f>+Integración!AT461</f>
        <v>0</v>
      </c>
      <c r="BG28" s="54">
        <f>+Integración!AU461</f>
        <v>0</v>
      </c>
      <c r="BH28" s="54">
        <f>+Integración!AV461</f>
        <v>0</v>
      </c>
      <c r="BI28" s="54">
        <f>+Integración!AW461</f>
        <v>0</v>
      </c>
      <c r="BJ28" s="54">
        <f>+Integración!AX461</f>
        <v>0</v>
      </c>
      <c r="BK28" s="91">
        <f t="shared" si="24"/>
        <v>-654365.89000000013</v>
      </c>
      <c r="BL28" s="54">
        <f t="shared" si="25"/>
        <v>-313533.40000000002</v>
      </c>
      <c r="BM28" s="92">
        <f t="shared" si="26"/>
        <v>-44884.03</v>
      </c>
      <c r="BN28" s="54"/>
      <c r="BO28" s="54"/>
      <c r="BP28" s="54"/>
      <c r="BQ28" s="91">
        <f t="shared" si="57"/>
        <v>-654365.89000000013</v>
      </c>
      <c r="BR28" s="54">
        <f t="shared" si="46"/>
        <v>-313533.40000000002</v>
      </c>
      <c r="BS28" s="92">
        <f t="shared" si="47"/>
        <v>-44884.03</v>
      </c>
      <c r="BT28" s="100"/>
      <c r="BV28" s="27"/>
      <c r="BW28" s="130">
        <v>5120</v>
      </c>
      <c r="BX28" s="223" t="s">
        <v>442</v>
      </c>
      <c r="BY28" s="223"/>
      <c r="BZ28" s="215">
        <v>0</v>
      </c>
      <c r="CA28" s="215">
        <v>0</v>
      </c>
      <c r="CB28" s="215">
        <v>0</v>
      </c>
      <c r="CC28" s="215">
        <f>+Integración!BH461</f>
        <v>0</v>
      </c>
      <c r="CD28" s="215">
        <f>+Integración!BI461</f>
        <v>0</v>
      </c>
      <c r="CE28" s="215">
        <f>+Integración!BJ461</f>
        <v>0</v>
      </c>
      <c r="CF28" s="215">
        <f>+Integración!BK461</f>
        <v>0</v>
      </c>
      <c r="CG28" s="215">
        <f>+Integración!BL461</f>
        <v>0</v>
      </c>
      <c r="CH28" s="215">
        <f>+Integración!BM461</f>
        <v>0</v>
      </c>
      <c r="CI28" s="215">
        <f>+Integración!BN461</f>
        <v>0</v>
      </c>
      <c r="CJ28" s="215">
        <f>+Integración!BO461</f>
        <v>0</v>
      </c>
      <c r="CK28" s="215">
        <f>+Integración!BP461</f>
        <v>0</v>
      </c>
      <c r="CL28" s="215">
        <f>+Integración!BQ461</f>
        <v>0</v>
      </c>
      <c r="CM28" s="215">
        <f>+Integración!BR461</f>
        <v>0</v>
      </c>
      <c r="CN28" s="215">
        <f>+Integración!BS461</f>
        <v>0</v>
      </c>
      <c r="CO28" s="215">
        <f>+Integración!BT461</f>
        <v>0</v>
      </c>
      <c r="CP28" s="215">
        <f>+Integración!BU461</f>
        <v>0</v>
      </c>
      <c r="CQ28" s="215">
        <f>+Integración!BV461</f>
        <v>0</v>
      </c>
      <c r="CR28" s="215">
        <f>+Integración!BW461</f>
        <v>0</v>
      </c>
      <c r="CS28" s="215">
        <f>+Integración!BX461</f>
        <v>0</v>
      </c>
      <c r="CT28" s="215">
        <f>+Integración!BY461</f>
        <v>0</v>
      </c>
      <c r="CU28" s="216">
        <f t="shared" si="58"/>
        <v>0</v>
      </c>
      <c r="CV28" s="215">
        <f t="shared" si="59"/>
        <v>0</v>
      </c>
      <c r="CW28" s="217">
        <f t="shared" si="60"/>
        <v>0</v>
      </c>
      <c r="CX28" s="215"/>
      <c r="CY28" s="215"/>
      <c r="CZ28" s="215"/>
      <c r="DA28" s="216">
        <f t="shared" si="61"/>
        <v>0</v>
      </c>
      <c r="DB28" s="215">
        <f t="shared" si="48"/>
        <v>0</v>
      </c>
      <c r="DC28" s="217">
        <f t="shared" si="49"/>
        <v>0</v>
      </c>
      <c r="DD28" s="100"/>
      <c r="DF28" s="33"/>
      <c r="DG28" s="126" t="s">
        <v>71</v>
      </c>
      <c r="DH28" s="319" t="s">
        <v>36</v>
      </c>
      <c r="DI28" s="319"/>
      <c r="DJ28" s="54">
        <f t="shared" ref="DJ28:DJ31" si="96">+AG28</f>
        <v>0</v>
      </c>
      <c r="DK28" s="54">
        <f t="shared" ref="DK28:DL31" si="97">+AH28</f>
        <v>0</v>
      </c>
      <c r="DL28" s="54">
        <f t="shared" si="97"/>
        <v>0</v>
      </c>
      <c r="DM28" s="143"/>
      <c r="DN28" s="322" t="s">
        <v>28</v>
      </c>
      <c r="DO28" s="322"/>
      <c r="DP28" s="50">
        <f>SUM(DP29:DP31)</f>
        <v>70000</v>
      </c>
      <c r="DQ28" s="50">
        <f t="shared" ref="DQ28:DR28" si="98">SUM(DQ29:DQ31)</f>
        <v>0</v>
      </c>
      <c r="DR28" s="50">
        <f t="shared" si="98"/>
        <v>59503.31</v>
      </c>
      <c r="DS28" s="51"/>
      <c r="DT28" s="26"/>
      <c r="DU28" s="1"/>
      <c r="DV28" s="27"/>
      <c r="DW28" s="130" t="s">
        <v>169</v>
      </c>
      <c r="DX28" s="319" t="s">
        <v>133</v>
      </c>
      <c r="DY28" s="319"/>
      <c r="DZ28" s="173">
        <f t="shared" si="86"/>
        <v>1169446.82</v>
      </c>
      <c r="EA28" s="173">
        <f t="shared" si="87"/>
        <v>1169446.82</v>
      </c>
      <c r="EB28" s="173">
        <f t="shared" si="87"/>
        <v>1134149.58</v>
      </c>
      <c r="EC28" s="143" t="s">
        <v>186</v>
      </c>
      <c r="ED28" s="321" t="s">
        <v>134</v>
      </c>
      <c r="EE28" s="321"/>
      <c r="EF28" s="54">
        <f t="shared" si="88"/>
        <v>0</v>
      </c>
      <c r="EG28" s="54">
        <f t="shared" si="89"/>
        <v>0</v>
      </c>
      <c r="EH28" s="54">
        <f t="shared" si="89"/>
        <v>0</v>
      </c>
      <c r="EI28" s="42"/>
      <c r="EJ28" s="77"/>
      <c r="EK28" s="1"/>
      <c r="EL28" s="27"/>
      <c r="EM28" s="130" t="s">
        <v>169</v>
      </c>
      <c r="EN28" s="319" t="s">
        <v>133</v>
      </c>
      <c r="EO28" s="319"/>
      <c r="EP28" s="54">
        <f t="shared" si="8"/>
        <v>0</v>
      </c>
      <c r="EQ28" s="54">
        <f t="shared" si="9"/>
        <v>0</v>
      </c>
      <c r="ER28" s="54">
        <f t="shared" si="79"/>
        <v>0</v>
      </c>
      <c r="ES28" s="54">
        <f t="shared" si="80"/>
        <v>35297.239999999991</v>
      </c>
      <c r="ET28" s="143" t="s">
        <v>186</v>
      </c>
      <c r="EU28" s="321" t="s">
        <v>134</v>
      </c>
      <c r="EV28" s="321"/>
      <c r="EW28" s="54">
        <f t="shared" si="12"/>
        <v>0</v>
      </c>
      <c r="EX28" s="54">
        <f t="shared" si="13"/>
        <v>0</v>
      </c>
      <c r="EY28" s="54">
        <f t="shared" si="81"/>
        <v>0</v>
      </c>
      <c r="EZ28" s="54">
        <f t="shared" si="82"/>
        <v>0</v>
      </c>
      <c r="FA28" s="42"/>
      <c r="FB28" s="77"/>
      <c r="FC28" s="1"/>
      <c r="FD28" s="27"/>
      <c r="FE28" s="130" t="s">
        <v>75</v>
      </c>
      <c r="FF28" s="1"/>
      <c r="FG28" s="9" t="s">
        <v>210</v>
      </c>
      <c r="FH28" s="54">
        <f>+DP13</f>
        <v>27495147.93</v>
      </c>
      <c r="FI28" s="54">
        <f t="shared" ref="FI28:FI30" si="99">+DQ13</f>
        <v>25583935.060000002</v>
      </c>
      <c r="FJ28" s="160"/>
      <c r="FK28" s="279" t="s">
        <v>198</v>
      </c>
      <c r="FL28" s="279"/>
      <c r="FM28" s="182">
        <f>FM29+FM32</f>
        <v>1372414.2700000023</v>
      </c>
      <c r="FN28" s="182">
        <f t="shared" ref="FN28" si="100">FN29+FN32</f>
        <v>630591.11000000173</v>
      </c>
      <c r="FO28" s="42"/>
      <c r="FP28" s="26"/>
      <c r="FQ28" s="1"/>
      <c r="FR28" s="27"/>
      <c r="FS28" s="130" t="s">
        <v>75</v>
      </c>
      <c r="FT28" s="1"/>
      <c r="FU28" s="9" t="s">
        <v>210</v>
      </c>
      <c r="FV28" s="54">
        <f t="shared" ref="FV28:FV43" si="101">+DA27</f>
        <v>0</v>
      </c>
      <c r="FW28" s="54">
        <f t="shared" ref="FW28:FW43" si="102">+DB27</f>
        <v>0</v>
      </c>
      <c r="FX28" s="160"/>
      <c r="FY28" s="279" t="s">
        <v>198</v>
      </c>
      <c r="FZ28" s="279"/>
      <c r="GA28" s="182">
        <f>GA29+GA32</f>
        <v>0</v>
      </c>
      <c r="GB28" s="182">
        <f t="shared" ref="GB28" si="103">GB29+GB32</f>
        <v>0</v>
      </c>
      <c r="GC28" s="42"/>
      <c r="GD28" s="26"/>
      <c r="GE28" s="1"/>
      <c r="GF28" s="27"/>
      <c r="GG28" s="130"/>
      <c r="GH28" s="322" t="s">
        <v>259</v>
      </c>
      <c r="GI28" s="322"/>
      <c r="GJ28" s="178">
        <f>SUM(GJ29:GJ31)</f>
        <v>0</v>
      </c>
      <c r="GK28" s="178"/>
      <c r="GL28" s="178"/>
      <c r="GM28" s="67">
        <f>SUM(GM29:GM31)</f>
        <v>0</v>
      </c>
      <c r="GN28" s="67">
        <f>SUM(GJ28:GM28)</f>
        <v>0</v>
      </c>
      <c r="GO28" s="58"/>
      <c r="GP28" s="26"/>
    </row>
    <row r="29" spans="2:198" ht="13.9" customHeight="1" x14ac:dyDescent="0.2">
      <c r="B29" s="33"/>
      <c r="C29" s="126">
        <v>4330</v>
      </c>
      <c r="D29" s="234" t="s">
        <v>437</v>
      </c>
      <c r="E29" s="234"/>
      <c r="F29" s="215">
        <v>0</v>
      </c>
      <c r="G29" s="215">
        <v>0</v>
      </c>
      <c r="H29" s="215">
        <v>0</v>
      </c>
      <c r="I29" s="215">
        <f>+Integración!F462</f>
        <v>0</v>
      </c>
      <c r="J29" s="215">
        <f>+Integración!G462</f>
        <v>0</v>
      </c>
      <c r="K29" s="215">
        <f>+Integración!H462</f>
        <v>0</v>
      </c>
      <c r="L29" s="215">
        <f>+Integración!I462</f>
        <v>0</v>
      </c>
      <c r="M29" s="215">
        <f>+Integración!J462</f>
        <v>0</v>
      </c>
      <c r="N29" s="215">
        <f>+Integración!K462</f>
        <v>0</v>
      </c>
      <c r="O29" s="215">
        <f>+Integración!L462</f>
        <v>0</v>
      </c>
      <c r="P29" s="215">
        <f>+Integración!M462</f>
        <v>0</v>
      </c>
      <c r="Q29" s="215">
        <f>+Integración!N462</f>
        <v>0</v>
      </c>
      <c r="R29" s="215">
        <f>+Integración!O462</f>
        <v>0</v>
      </c>
      <c r="S29" s="215">
        <f>+Integración!P462</f>
        <v>0</v>
      </c>
      <c r="T29" s="215">
        <f>+Integración!Q462</f>
        <v>0</v>
      </c>
      <c r="U29" s="215">
        <f>+Integración!R462</f>
        <v>0</v>
      </c>
      <c r="V29" s="215">
        <f>+Integración!S462</f>
        <v>0</v>
      </c>
      <c r="W29" s="215">
        <f>+Integración!T462</f>
        <v>0</v>
      </c>
      <c r="X29" s="215">
        <f>+Integración!U462</f>
        <v>0</v>
      </c>
      <c r="Y29" s="215">
        <f>+Integración!V462</f>
        <v>0</v>
      </c>
      <c r="Z29" s="215">
        <f>+Integración!W462</f>
        <v>0</v>
      </c>
      <c r="AA29" s="216">
        <f t="shared" si="31"/>
        <v>0</v>
      </c>
      <c r="AB29" s="224">
        <f t="shared" si="17"/>
        <v>0</v>
      </c>
      <c r="AC29" s="226">
        <f t="shared" si="18"/>
        <v>0</v>
      </c>
      <c r="AD29" s="54"/>
      <c r="AE29" s="54"/>
      <c r="AF29" s="54"/>
      <c r="AG29" s="216">
        <f t="shared" si="54"/>
        <v>0</v>
      </c>
      <c r="AH29" s="224">
        <f t="shared" si="55"/>
        <v>0</v>
      </c>
      <c r="AI29" s="226">
        <f t="shared" si="56"/>
        <v>0</v>
      </c>
      <c r="AJ29" s="26"/>
      <c r="AL29" s="27"/>
      <c r="AM29" s="130">
        <v>1270</v>
      </c>
      <c r="AN29" s="223" t="s">
        <v>483</v>
      </c>
      <c r="AO29" s="223"/>
      <c r="AP29" s="224">
        <v>0</v>
      </c>
      <c r="AQ29" s="224">
        <v>0</v>
      </c>
      <c r="AR29" s="224">
        <v>0</v>
      </c>
      <c r="AS29" s="54">
        <f>+Integración!AG462</f>
        <v>1201990.03</v>
      </c>
      <c r="AT29" s="54">
        <f>+Integración!AH462</f>
        <v>1201990.03</v>
      </c>
      <c r="AU29" s="54">
        <f>+Integración!AI462</f>
        <v>932728.03</v>
      </c>
      <c r="AV29" s="54">
        <f>+Integración!AJ462</f>
        <v>0</v>
      </c>
      <c r="AW29" s="54">
        <f>+Integración!AK462</f>
        <v>0</v>
      </c>
      <c r="AX29" s="54">
        <f>+Integración!AL462</f>
        <v>0</v>
      </c>
      <c r="AY29" s="54">
        <f>+Integración!AM462</f>
        <v>0</v>
      </c>
      <c r="AZ29" s="54">
        <f>+Integración!AN462</f>
        <v>0</v>
      </c>
      <c r="BA29" s="54">
        <f>+Integración!AO462</f>
        <v>0</v>
      </c>
      <c r="BB29" s="54">
        <f>+Integración!AP462</f>
        <v>0</v>
      </c>
      <c r="BC29" s="54">
        <f>+Integración!AQ462</f>
        <v>0</v>
      </c>
      <c r="BD29" s="54">
        <f>+Integración!AR462</f>
        <v>0</v>
      </c>
      <c r="BE29" s="54">
        <f>+Integración!AS462</f>
        <v>0</v>
      </c>
      <c r="BF29" s="54">
        <f>+Integración!AT462</f>
        <v>0</v>
      </c>
      <c r="BG29" s="54">
        <f>+Integración!AU462</f>
        <v>0</v>
      </c>
      <c r="BH29" s="54">
        <f>+Integración!AV462</f>
        <v>0</v>
      </c>
      <c r="BI29" s="54">
        <f>+Integración!AW462</f>
        <v>0</v>
      </c>
      <c r="BJ29" s="54">
        <f>+Integración!AX462</f>
        <v>0</v>
      </c>
      <c r="BK29" s="91">
        <f t="shared" si="24"/>
        <v>1201990.03</v>
      </c>
      <c r="BL29" s="54">
        <f t="shared" si="25"/>
        <v>1201990.03</v>
      </c>
      <c r="BM29" s="92">
        <f t="shared" si="26"/>
        <v>932728.03</v>
      </c>
      <c r="BN29" s="54"/>
      <c r="BO29" s="54"/>
      <c r="BP29" s="54"/>
      <c r="BQ29" s="91">
        <f t="shared" si="57"/>
        <v>1201990.03</v>
      </c>
      <c r="BR29" s="54">
        <f t="shared" si="46"/>
        <v>1201990.03</v>
      </c>
      <c r="BS29" s="92">
        <f t="shared" si="47"/>
        <v>932728.03</v>
      </c>
      <c r="BT29" s="100"/>
      <c r="BV29" s="27"/>
      <c r="BW29" s="130">
        <v>5130</v>
      </c>
      <c r="BX29" s="223" t="s">
        <v>443</v>
      </c>
      <c r="BY29" s="223"/>
      <c r="BZ29" s="215">
        <v>0</v>
      </c>
      <c r="CA29" s="215">
        <v>0</v>
      </c>
      <c r="CB29" s="215">
        <v>0</v>
      </c>
      <c r="CC29" s="215">
        <f>+Integración!BH462</f>
        <v>0</v>
      </c>
      <c r="CD29" s="215">
        <f>+Integración!BI462</f>
        <v>0</v>
      </c>
      <c r="CE29" s="215">
        <f>+Integración!BJ462</f>
        <v>0</v>
      </c>
      <c r="CF29" s="215">
        <f>+Integración!BK462</f>
        <v>0</v>
      </c>
      <c r="CG29" s="215">
        <f>+Integración!BL462</f>
        <v>0</v>
      </c>
      <c r="CH29" s="215">
        <f>+Integración!BM462</f>
        <v>0</v>
      </c>
      <c r="CI29" s="215">
        <f>+Integración!BN462</f>
        <v>0</v>
      </c>
      <c r="CJ29" s="215">
        <f>+Integración!BO462</f>
        <v>0</v>
      </c>
      <c r="CK29" s="215">
        <f>+Integración!BP462</f>
        <v>0</v>
      </c>
      <c r="CL29" s="215">
        <f>+Integración!BQ462</f>
        <v>0</v>
      </c>
      <c r="CM29" s="215">
        <f>+Integración!BR462</f>
        <v>0</v>
      </c>
      <c r="CN29" s="215">
        <f>+Integración!BS462</f>
        <v>0</v>
      </c>
      <c r="CO29" s="215">
        <f>+Integración!BT462</f>
        <v>0</v>
      </c>
      <c r="CP29" s="215">
        <f>+Integración!BU462</f>
        <v>0</v>
      </c>
      <c r="CQ29" s="215">
        <f>+Integración!BV462</f>
        <v>0</v>
      </c>
      <c r="CR29" s="215">
        <f>+Integración!BW462</f>
        <v>0</v>
      </c>
      <c r="CS29" s="215">
        <f>+Integración!BX462</f>
        <v>0</v>
      </c>
      <c r="CT29" s="215">
        <f>+Integración!BY462</f>
        <v>0</v>
      </c>
      <c r="CU29" s="216">
        <f t="shared" si="58"/>
        <v>0</v>
      </c>
      <c r="CV29" s="215">
        <f t="shared" si="59"/>
        <v>0</v>
      </c>
      <c r="CW29" s="217">
        <f t="shared" si="60"/>
        <v>0</v>
      </c>
      <c r="CX29" s="215"/>
      <c r="CY29" s="215"/>
      <c r="CZ29" s="215"/>
      <c r="DA29" s="216">
        <f t="shared" si="61"/>
        <v>0</v>
      </c>
      <c r="DB29" s="215">
        <f t="shared" si="48"/>
        <v>0</v>
      </c>
      <c r="DC29" s="217">
        <f t="shared" si="49"/>
        <v>0</v>
      </c>
      <c r="DD29" s="100"/>
      <c r="DF29" s="33"/>
      <c r="DG29" s="126" t="s">
        <v>72</v>
      </c>
      <c r="DH29" s="321" t="s">
        <v>37</v>
      </c>
      <c r="DI29" s="321"/>
      <c r="DJ29" s="54">
        <f t="shared" si="96"/>
        <v>0</v>
      </c>
      <c r="DK29" s="54">
        <f t="shared" si="97"/>
        <v>0</v>
      </c>
      <c r="DL29" s="54">
        <f t="shared" si="97"/>
        <v>0</v>
      </c>
      <c r="DM29" s="143" t="s">
        <v>86</v>
      </c>
      <c r="DN29" s="319" t="s">
        <v>38</v>
      </c>
      <c r="DO29" s="319"/>
      <c r="DP29" s="54">
        <f>+AG48</f>
        <v>0</v>
      </c>
      <c r="DQ29" s="54">
        <f>+AH48</f>
        <v>0</v>
      </c>
      <c r="DR29" s="54">
        <f>+AI48</f>
        <v>0</v>
      </c>
      <c r="DS29" s="51"/>
      <c r="DT29" s="26"/>
      <c r="DU29" s="1"/>
      <c r="DV29" s="27"/>
      <c r="DW29" s="130" t="s">
        <v>170</v>
      </c>
      <c r="DX29" s="319" t="s">
        <v>135</v>
      </c>
      <c r="DY29" s="319"/>
      <c r="DZ29" s="173">
        <f t="shared" si="86"/>
        <v>-654365.89000000013</v>
      </c>
      <c r="EA29" s="173">
        <f t="shared" si="87"/>
        <v>-313533.40000000002</v>
      </c>
      <c r="EB29" s="173">
        <f t="shared" si="87"/>
        <v>-44884.03</v>
      </c>
      <c r="EC29" s="143" t="s">
        <v>187</v>
      </c>
      <c r="ED29" s="319" t="s">
        <v>136</v>
      </c>
      <c r="EE29" s="319"/>
      <c r="EF29" s="54">
        <f t="shared" si="88"/>
        <v>0</v>
      </c>
      <c r="EG29" s="54">
        <f t="shared" si="89"/>
        <v>0</v>
      </c>
      <c r="EH29" s="54">
        <f t="shared" si="89"/>
        <v>0</v>
      </c>
      <c r="EI29" s="42"/>
      <c r="EJ29" s="77"/>
      <c r="EK29" s="1"/>
      <c r="EL29" s="27"/>
      <c r="EM29" s="130" t="s">
        <v>170</v>
      </c>
      <c r="EN29" s="319" t="s">
        <v>135</v>
      </c>
      <c r="EO29" s="319"/>
      <c r="EP29" s="54">
        <f t="shared" si="8"/>
        <v>340832.49000000011</v>
      </c>
      <c r="EQ29" s="54">
        <f t="shared" si="9"/>
        <v>0</v>
      </c>
      <c r="ER29" s="54">
        <f t="shared" si="79"/>
        <v>268649.37</v>
      </c>
      <c r="ES29" s="54">
        <f t="shared" si="80"/>
        <v>0</v>
      </c>
      <c r="ET29" s="143" t="s">
        <v>187</v>
      </c>
      <c r="EU29" s="319" t="s">
        <v>136</v>
      </c>
      <c r="EV29" s="319"/>
      <c r="EW29" s="54">
        <f t="shared" si="12"/>
        <v>0</v>
      </c>
      <c r="EX29" s="54">
        <f t="shared" si="13"/>
        <v>0</v>
      </c>
      <c r="EY29" s="54">
        <f t="shared" si="81"/>
        <v>0</v>
      </c>
      <c r="EZ29" s="54">
        <f t="shared" si="82"/>
        <v>0</v>
      </c>
      <c r="FA29" s="42"/>
      <c r="FB29" s="77"/>
      <c r="FC29" s="1"/>
      <c r="FD29" s="27"/>
      <c r="FE29" s="130" t="s">
        <v>76</v>
      </c>
      <c r="FF29" s="1"/>
      <c r="FG29" s="9" t="s">
        <v>13</v>
      </c>
      <c r="FH29" s="54">
        <f>+DP14</f>
        <v>3781855.5599999996</v>
      </c>
      <c r="FI29" s="54">
        <f t="shared" si="99"/>
        <v>4949884.2700000005</v>
      </c>
      <c r="FJ29" s="163" t="s">
        <v>184</v>
      </c>
      <c r="FK29" s="8"/>
      <c r="FL29" s="9" t="s">
        <v>211</v>
      </c>
      <c r="FM29" s="173">
        <f>+FM30+FM31</f>
        <v>0</v>
      </c>
      <c r="FN29" s="173">
        <f t="shared" ref="FN29" si="104">+FN30+FN31</f>
        <v>0</v>
      </c>
      <c r="FO29" s="42"/>
      <c r="FP29" s="26"/>
      <c r="FQ29" s="1"/>
      <c r="FR29" s="27"/>
      <c r="FS29" s="130" t="s">
        <v>76</v>
      </c>
      <c r="FT29" s="1"/>
      <c r="FU29" s="9" t="s">
        <v>13</v>
      </c>
      <c r="FV29" s="54">
        <f t="shared" si="101"/>
        <v>0</v>
      </c>
      <c r="FW29" s="54">
        <f t="shared" si="102"/>
        <v>0</v>
      </c>
      <c r="FX29" s="163" t="s">
        <v>184</v>
      </c>
      <c r="FY29" s="8"/>
      <c r="FZ29" s="9" t="s">
        <v>211</v>
      </c>
      <c r="GA29" s="173">
        <f>+GA30+GA31</f>
        <v>0</v>
      </c>
      <c r="GB29" s="173">
        <f t="shared" ref="GB29" si="105">+GB30+GB31</f>
        <v>0</v>
      </c>
      <c r="GC29" s="42"/>
      <c r="GD29" s="26"/>
      <c r="GE29" s="1"/>
      <c r="GF29" s="27"/>
      <c r="GG29" s="130" t="s">
        <v>188</v>
      </c>
      <c r="GH29" s="319" t="s">
        <v>0</v>
      </c>
      <c r="GI29" s="319"/>
      <c r="GJ29" s="173">
        <f>+EF36-EG36</f>
        <v>0</v>
      </c>
      <c r="GK29" s="179"/>
      <c r="GL29" s="179"/>
      <c r="GM29" s="68">
        <v>0</v>
      </c>
      <c r="GN29" s="62">
        <f>SUM(GJ29:GM29)</f>
        <v>0</v>
      </c>
      <c r="GO29" s="58"/>
      <c r="GP29" s="26"/>
    </row>
    <row r="30" spans="2:198" ht="13.9" customHeight="1" x14ac:dyDescent="0.2">
      <c r="B30" s="33"/>
      <c r="C30" s="126">
        <v>4340</v>
      </c>
      <c r="D30" s="234" t="s">
        <v>438</v>
      </c>
      <c r="E30" s="234"/>
      <c r="F30" s="215">
        <v>0</v>
      </c>
      <c r="G30" s="215">
        <v>0</v>
      </c>
      <c r="H30" s="215">
        <v>0</v>
      </c>
      <c r="I30" s="215">
        <f>+Integración!F463</f>
        <v>0</v>
      </c>
      <c r="J30" s="215">
        <f>+Integración!G463</f>
        <v>0</v>
      </c>
      <c r="K30" s="215">
        <f>+Integración!H463</f>
        <v>0</v>
      </c>
      <c r="L30" s="215">
        <f>+Integración!I463</f>
        <v>0</v>
      </c>
      <c r="M30" s="215">
        <f>+Integración!J463</f>
        <v>0</v>
      </c>
      <c r="N30" s="215">
        <f>+Integración!K463</f>
        <v>0</v>
      </c>
      <c r="O30" s="215">
        <f>+Integración!L463</f>
        <v>0</v>
      </c>
      <c r="P30" s="215">
        <f>+Integración!M463</f>
        <v>0</v>
      </c>
      <c r="Q30" s="215">
        <f>+Integración!N463</f>
        <v>0</v>
      </c>
      <c r="R30" s="215">
        <f>+Integración!O463</f>
        <v>0</v>
      </c>
      <c r="S30" s="215">
        <f>+Integración!P463</f>
        <v>0</v>
      </c>
      <c r="T30" s="215">
        <f>+Integración!Q463</f>
        <v>0</v>
      </c>
      <c r="U30" s="215">
        <f>+Integración!R463</f>
        <v>0</v>
      </c>
      <c r="V30" s="215">
        <f>+Integración!S463</f>
        <v>0</v>
      </c>
      <c r="W30" s="215">
        <f>+Integración!T463</f>
        <v>0</v>
      </c>
      <c r="X30" s="215">
        <f>+Integración!U463</f>
        <v>0</v>
      </c>
      <c r="Y30" s="215">
        <f>+Integración!V463</f>
        <v>0</v>
      </c>
      <c r="Z30" s="215">
        <f>+Integración!W463</f>
        <v>0</v>
      </c>
      <c r="AA30" s="216">
        <f t="shared" si="31"/>
        <v>0</v>
      </c>
      <c r="AB30" s="224">
        <f t="shared" si="17"/>
        <v>0</v>
      </c>
      <c r="AC30" s="226">
        <f t="shared" si="18"/>
        <v>0</v>
      </c>
      <c r="AD30" s="54"/>
      <c r="AE30" s="54"/>
      <c r="AF30" s="54"/>
      <c r="AG30" s="216">
        <f t="shared" si="54"/>
        <v>0</v>
      </c>
      <c r="AH30" s="224">
        <f t="shared" si="55"/>
        <v>0</v>
      </c>
      <c r="AI30" s="226">
        <f t="shared" si="56"/>
        <v>0</v>
      </c>
      <c r="AJ30" s="26"/>
      <c r="AL30" s="27"/>
      <c r="AM30" s="130">
        <v>1280</v>
      </c>
      <c r="AN30" s="223" t="s">
        <v>484</v>
      </c>
      <c r="AO30" s="223"/>
      <c r="AP30" s="224">
        <v>0</v>
      </c>
      <c r="AQ30" s="224">
        <v>0</v>
      </c>
      <c r="AR30" s="224">
        <v>0</v>
      </c>
      <c r="AS30" s="54">
        <f>+Integración!AG463</f>
        <v>0</v>
      </c>
      <c r="AT30" s="54">
        <f>+Integración!AH463</f>
        <v>0</v>
      </c>
      <c r="AU30" s="54">
        <f>+Integración!AI463</f>
        <v>0</v>
      </c>
      <c r="AV30" s="54">
        <f>+Integración!AJ463</f>
        <v>0</v>
      </c>
      <c r="AW30" s="54">
        <f>+Integración!AK463</f>
        <v>0</v>
      </c>
      <c r="AX30" s="54">
        <f>+Integración!AL463</f>
        <v>0</v>
      </c>
      <c r="AY30" s="54">
        <f>+Integración!AM463</f>
        <v>0</v>
      </c>
      <c r="AZ30" s="54">
        <f>+Integración!AN463</f>
        <v>0</v>
      </c>
      <c r="BA30" s="54">
        <f>+Integración!AO463</f>
        <v>0</v>
      </c>
      <c r="BB30" s="54">
        <f>+Integración!AP463</f>
        <v>0</v>
      </c>
      <c r="BC30" s="54">
        <f>+Integración!AQ463</f>
        <v>0</v>
      </c>
      <c r="BD30" s="54">
        <f>+Integración!AR463</f>
        <v>0</v>
      </c>
      <c r="BE30" s="54">
        <f>+Integración!AS463</f>
        <v>0</v>
      </c>
      <c r="BF30" s="54">
        <f>+Integración!AT463</f>
        <v>0</v>
      </c>
      <c r="BG30" s="54">
        <f>+Integración!AU463</f>
        <v>0</v>
      </c>
      <c r="BH30" s="54">
        <f>+Integración!AV463</f>
        <v>0</v>
      </c>
      <c r="BI30" s="54">
        <f>+Integración!AW463</f>
        <v>0</v>
      </c>
      <c r="BJ30" s="54">
        <f>+Integración!AX463</f>
        <v>0</v>
      </c>
      <c r="BK30" s="91">
        <f t="shared" si="24"/>
        <v>0</v>
      </c>
      <c r="BL30" s="54">
        <f t="shared" si="25"/>
        <v>0</v>
      </c>
      <c r="BM30" s="92">
        <f t="shared" si="26"/>
        <v>0</v>
      </c>
      <c r="BN30" s="54"/>
      <c r="BO30" s="54"/>
      <c r="BP30" s="54"/>
      <c r="BQ30" s="91">
        <f t="shared" si="57"/>
        <v>0</v>
      </c>
      <c r="BR30" s="54">
        <f t="shared" si="46"/>
        <v>0</v>
      </c>
      <c r="BS30" s="92">
        <f t="shared" si="47"/>
        <v>0</v>
      </c>
      <c r="BT30" s="100"/>
      <c r="BV30" s="27"/>
      <c r="BW30" s="130">
        <v>5210</v>
      </c>
      <c r="BX30" s="223" t="s">
        <v>445</v>
      </c>
      <c r="BY30" s="223"/>
      <c r="BZ30" s="215">
        <v>0</v>
      </c>
      <c r="CA30" s="215">
        <v>0</v>
      </c>
      <c r="CB30" s="215">
        <v>0</v>
      </c>
      <c r="CC30" s="215">
        <f>+Integración!BH463</f>
        <v>0</v>
      </c>
      <c r="CD30" s="215">
        <f>+Integración!BI463</f>
        <v>0</v>
      </c>
      <c r="CE30" s="215">
        <f>+Integración!BJ463</f>
        <v>0</v>
      </c>
      <c r="CF30" s="215">
        <f>+Integración!BK463</f>
        <v>0</v>
      </c>
      <c r="CG30" s="215">
        <f>+Integración!BL463</f>
        <v>0</v>
      </c>
      <c r="CH30" s="215">
        <f>+Integración!BM463</f>
        <v>0</v>
      </c>
      <c r="CI30" s="215">
        <f>+Integración!BN463</f>
        <v>0</v>
      </c>
      <c r="CJ30" s="215">
        <f>+Integración!BO463</f>
        <v>0</v>
      </c>
      <c r="CK30" s="215">
        <f>+Integración!BP463</f>
        <v>0</v>
      </c>
      <c r="CL30" s="215">
        <f>+Integración!BQ463</f>
        <v>0</v>
      </c>
      <c r="CM30" s="215">
        <f>+Integración!BR463</f>
        <v>0</v>
      </c>
      <c r="CN30" s="215">
        <f>+Integración!BS463</f>
        <v>0</v>
      </c>
      <c r="CO30" s="215">
        <f>+Integración!BT463</f>
        <v>0</v>
      </c>
      <c r="CP30" s="215">
        <f>+Integración!BU463</f>
        <v>0</v>
      </c>
      <c r="CQ30" s="215">
        <f>+Integración!BV463</f>
        <v>0</v>
      </c>
      <c r="CR30" s="215">
        <f>+Integración!BW463</f>
        <v>0</v>
      </c>
      <c r="CS30" s="215">
        <f>+Integración!BX463</f>
        <v>0</v>
      </c>
      <c r="CT30" s="215">
        <f>+Integración!BY463</f>
        <v>0</v>
      </c>
      <c r="CU30" s="216">
        <f t="shared" si="58"/>
        <v>0</v>
      </c>
      <c r="CV30" s="215">
        <f t="shared" si="59"/>
        <v>0</v>
      </c>
      <c r="CW30" s="217">
        <f t="shared" si="60"/>
        <v>0</v>
      </c>
      <c r="CX30" s="215"/>
      <c r="CY30" s="215"/>
      <c r="CZ30" s="215"/>
      <c r="DA30" s="216">
        <f t="shared" si="61"/>
        <v>0</v>
      </c>
      <c r="DB30" s="215">
        <f t="shared" si="48"/>
        <v>0</v>
      </c>
      <c r="DC30" s="217">
        <f t="shared" si="49"/>
        <v>0</v>
      </c>
      <c r="DD30" s="100"/>
      <c r="DF30" s="33"/>
      <c r="DG30" s="126" t="s">
        <v>73</v>
      </c>
      <c r="DH30" s="319" t="s">
        <v>39</v>
      </c>
      <c r="DI30" s="319"/>
      <c r="DJ30" s="54">
        <f t="shared" si="96"/>
        <v>0</v>
      </c>
      <c r="DK30" s="54">
        <f t="shared" si="97"/>
        <v>0</v>
      </c>
      <c r="DL30" s="54">
        <f t="shared" si="97"/>
        <v>0</v>
      </c>
      <c r="DM30" s="143" t="s">
        <v>87</v>
      </c>
      <c r="DN30" s="319" t="s">
        <v>0</v>
      </c>
      <c r="DO30" s="319"/>
      <c r="DP30" s="54">
        <f t="shared" ref="DP30:DP31" si="106">+AG49</f>
        <v>0</v>
      </c>
      <c r="DQ30" s="54">
        <f>+AH49</f>
        <v>0</v>
      </c>
      <c r="DR30" s="54">
        <f>+AI49</f>
        <v>0</v>
      </c>
      <c r="DS30" s="51"/>
      <c r="DT30" s="26"/>
      <c r="DU30" s="1"/>
      <c r="DV30" s="27"/>
      <c r="DW30" s="130" t="s">
        <v>171</v>
      </c>
      <c r="DX30" s="319" t="s">
        <v>137</v>
      </c>
      <c r="DY30" s="319"/>
      <c r="DZ30" s="173">
        <f t="shared" si="86"/>
        <v>1201990.03</v>
      </c>
      <c r="EA30" s="173">
        <f t="shared" si="87"/>
        <v>1201990.03</v>
      </c>
      <c r="EB30" s="173">
        <f t="shared" si="87"/>
        <v>932728.03</v>
      </c>
      <c r="EC30" s="143"/>
      <c r="ED30" s="308" t="s">
        <v>139</v>
      </c>
      <c r="EE30" s="308"/>
      <c r="EF30" s="48">
        <f>+EF23</f>
        <v>0</v>
      </c>
      <c r="EG30" s="48">
        <f t="shared" ref="EG30:EH30" si="107">+EG23</f>
        <v>0</v>
      </c>
      <c r="EH30" s="48">
        <f t="shared" si="107"/>
        <v>0</v>
      </c>
      <c r="EI30" s="42"/>
      <c r="EJ30" s="77"/>
      <c r="EK30" s="1"/>
      <c r="EL30" s="27"/>
      <c r="EM30" s="130" t="s">
        <v>171</v>
      </c>
      <c r="EN30" s="319" t="s">
        <v>137</v>
      </c>
      <c r="EO30" s="319"/>
      <c r="EP30" s="54">
        <f t="shared" si="8"/>
        <v>0</v>
      </c>
      <c r="EQ30" s="54">
        <f t="shared" si="9"/>
        <v>0</v>
      </c>
      <c r="ER30" s="54">
        <f t="shared" si="79"/>
        <v>0</v>
      </c>
      <c r="ES30" s="54">
        <f t="shared" si="80"/>
        <v>269262</v>
      </c>
      <c r="ET30" s="143"/>
      <c r="EU30" s="308"/>
      <c r="EV30" s="308"/>
      <c r="EW30" s="54"/>
      <c r="EX30" s="54"/>
      <c r="EY30" s="54"/>
      <c r="EZ30" s="54"/>
      <c r="FA30" s="42"/>
      <c r="FB30" s="77"/>
      <c r="FC30" s="1"/>
      <c r="FD30" s="27"/>
      <c r="FE30" s="130" t="s">
        <v>77</v>
      </c>
      <c r="FF30" s="1"/>
      <c r="FG30" s="9" t="s">
        <v>15</v>
      </c>
      <c r="FH30" s="54">
        <f>+DP15</f>
        <v>11760259.59</v>
      </c>
      <c r="FI30" s="54">
        <f t="shared" si="99"/>
        <v>11027423.15</v>
      </c>
      <c r="FJ30" s="163" t="s">
        <v>1</v>
      </c>
      <c r="FK30" s="200"/>
      <c r="FL30" s="9" t="s">
        <v>212</v>
      </c>
      <c r="FM30" s="54">
        <f>+EW26</f>
        <v>0</v>
      </c>
      <c r="FN30" s="54">
        <f>+EY26</f>
        <v>0</v>
      </c>
      <c r="FO30" s="42"/>
      <c r="FP30" s="26"/>
      <c r="FQ30" s="1"/>
      <c r="FR30" s="27"/>
      <c r="FS30" s="130" t="s">
        <v>77</v>
      </c>
      <c r="FT30" s="1"/>
      <c r="FU30" s="9" t="s">
        <v>15</v>
      </c>
      <c r="FV30" s="54">
        <f t="shared" si="101"/>
        <v>0</v>
      </c>
      <c r="FW30" s="54">
        <f t="shared" si="102"/>
        <v>0</v>
      </c>
      <c r="FX30" s="163" t="s">
        <v>1</v>
      </c>
      <c r="FY30" s="200"/>
      <c r="FZ30" s="9" t="s">
        <v>212</v>
      </c>
      <c r="GA30" s="54">
        <f t="shared" ref="GA30:GB32" si="108">+DA57</f>
        <v>0</v>
      </c>
      <c r="GB30" s="54">
        <f t="shared" si="108"/>
        <v>0</v>
      </c>
      <c r="GC30" s="42"/>
      <c r="GD30" s="26"/>
      <c r="GE30" s="1"/>
      <c r="GF30" s="27"/>
      <c r="GG30" s="130" t="s">
        <v>189</v>
      </c>
      <c r="GH30" s="319" t="s">
        <v>145</v>
      </c>
      <c r="GI30" s="319"/>
      <c r="GJ30" s="173">
        <f>+EF37-EG37</f>
        <v>0</v>
      </c>
      <c r="GK30" s="179"/>
      <c r="GL30" s="179"/>
      <c r="GM30" s="68">
        <v>0</v>
      </c>
      <c r="GN30" s="62">
        <f>SUM(GJ30:GM30)</f>
        <v>0</v>
      </c>
      <c r="GO30" s="58"/>
      <c r="GP30" s="26"/>
    </row>
    <row r="31" spans="2:198" ht="13.9" customHeight="1" x14ac:dyDescent="0.2">
      <c r="B31" s="33"/>
      <c r="C31" s="126">
        <v>4390</v>
      </c>
      <c r="D31" s="234" t="s">
        <v>439</v>
      </c>
      <c r="E31" s="234"/>
      <c r="F31" s="215">
        <v>0</v>
      </c>
      <c r="G31" s="215">
        <v>0</v>
      </c>
      <c r="H31" s="215">
        <v>0</v>
      </c>
      <c r="I31" s="215">
        <f>+Integración!F464</f>
        <v>0</v>
      </c>
      <c r="J31" s="215">
        <f>+Integración!G464</f>
        <v>0</v>
      </c>
      <c r="K31" s="215">
        <f>+Integración!H464</f>
        <v>0</v>
      </c>
      <c r="L31" s="215">
        <f>+Integración!I464</f>
        <v>0</v>
      </c>
      <c r="M31" s="215">
        <f>+Integración!J464</f>
        <v>0</v>
      </c>
      <c r="N31" s="215">
        <f>+Integración!K464</f>
        <v>0</v>
      </c>
      <c r="O31" s="215">
        <f>+Integración!L464</f>
        <v>0</v>
      </c>
      <c r="P31" s="215">
        <f>+Integración!M464</f>
        <v>0</v>
      </c>
      <c r="Q31" s="215">
        <f>+Integración!N464</f>
        <v>0</v>
      </c>
      <c r="R31" s="215">
        <f>+Integración!O464</f>
        <v>0</v>
      </c>
      <c r="S31" s="215">
        <f>+Integración!P464</f>
        <v>0</v>
      </c>
      <c r="T31" s="215">
        <f>+Integración!Q464</f>
        <v>0</v>
      </c>
      <c r="U31" s="215">
        <f>+Integración!R464</f>
        <v>0</v>
      </c>
      <c r="V31" s="215">
        <f>+Integración!S464</f>
        <v>0</v>
      </c>
      <c r="W31" s="215">
        <f>+Integración!T464</f>
        <v>0</v>
      </c>
      <c r="X31" s="215">
        <f>+Integración!U464</f>
        <v>0</v>
      </c>
      <c r="Y31" s="215">
        <f>+Integración!V464</f>
        <v>0</v>
      </c>
      <c r="Z31" s="215">
        <f>+Integración!W464</f>
        <v>0</v>
      </c>
      <c r="AA31" s="216">
        <f t="shared" si="31"/>
        <v>0</v>
      </c>
      <c r="AB31" s="224">
        <f t="shared" si="17"/>
        <v>0</v>
      </c>
      <c r="AC31" s="226">
        <f t="shared" si="18"/>
        <v>0</v>
      </c>
      <c r="AD31" s="54"/>
      <c r="AE31" s="54"/>
      <c r="AF31" s="54"/>
      <c r="AG31" s="216">
        <f t="shared" si="54"/>
        <v>0</v>
      </c>
      <c r="AH31" s="224">
        <f t="shared" si="55"/>
        <v>0</v>
      </c>
      <c r="AI31" s="226">
        <f t="shared" si="56"/>
        <v>0</v>
      </c>
      <c r="AJ31" s="26"/>
      <c r="AL31" s="27"/>
      <c r="AM31" s="130">
        <v>1290</v>
      </c>
      <c r="AN31" s="223" t="s">
        <v>485</v>
      </c>
      <c r="AO31" s="223"/>
      <c r="AP31" s="224">
        <v>0</v>
      </c>
      <c r="AQ31" s="224">
        <v>0</v>
      </c>
      <c r="AR31" s="224">
        <v>0</v>
      </c>
      <c r="AS31" s="54">
        <f>+Integración!AG464</f>
        <v>0</v>
      </c>
      <c r="AT31" s="54">
        <f>+Integración!AH464</f>
        <v>0</v>
      </c>
      <c r="AU31" s="54">
        <f>+Integración!AI464</f>
        <v>0</v>
      </c>
      <c r="AV31" s="54">
        <f>+Integración!AJ464</f>
        <v>0</v>
      </c>
      <c r="AW31" s="54">
        <f>+Integración!AK464</f>
        <v>0</v>
      </c>
      <c r="AX31" s="54">
        <f>+Integración!AL464</f>
        <v>0</v>
      </c>
      <c r="AY31" s="54">
        <f>+Integración!AM464</f>
        <v>0</v>
      </c>
      <c r="AZ31" s="54">
        <f>+Integración!AN464</f>
        <v>0</v>
      </c>
      <c r="BA31" s="54">
        <f>+Integración!AO464</f>
        <v>0</v>
      </c>
      <c r="BB31" s="54">
        <f>+Integración!AP464</f>
        <v>0</v>
      </c>
      <c r="BC31" s="54">
        <f>+Integración!AQ464</f>
        <v>0</v>
      </c>
      <c r="BD31" s="54">
        <f>+Integración!AR464</f>
        <v>0</v>
      </c>
      <c r="BE31" s="54">
        <f>+Integración!AS464</f>
        <v>0</v>
      </c>
      <c r="BF31" s="54">
        <f>+Integración!AT464</f>
        <v>0</v>
      </c>
      <c r="BG31" s="54">
        <f>+Integración!AU464</f>
        <v>0</v>
      </c>
      <c r="BH31" s="54">
        <f>+Integración!AV464</f>
        <v>0</v>
      </c>
      <c r="BI31" s="54">
        <f>+Integración!AW464</f>
        <v>0</v>
      </c>
      <c r="BJ31" s="54">
        <f>+Integración!AX464</f>
        <v>0</v>
      </c>
      <c r="BK31" s="91">
        <f t="shared" si="24"/>
        <v>0</v>
      </c>
      <c r="BL31" s="54">
        <f t="shared" si="25"/>
        <v>0</v>
      </c>
      <c r="BM31" s="92">
        <f t="shared" si="26"/>
        <v>0</v>
      </c>
      <c r="BN31" s="54"/>
      <c r="BO31" s="54"/>
      <c r="BP31" s="54"/>
      <c r="BQ31" s="91">
        <f t="shared" si="57"/>
        <v>0</v>
      </c>
      <c r="BR31" s="54">
        <f t="shared" si="46"/>
        <v>0</v>
      </c>
      <c r="BS31" s="92">
        <f t="shared" si="47"/>
        <v>0</v>
      </c>
      <c r="BT31" s="100"/>
      <c r="BV31" s="27"/>
      <c r="BW31" s="130">
        <v>5220</v>
      </c>
      <c r="BX31" s="223" t="s">
        <v>446</v>
      </c>
      <c r="BY31" s="223"/>
      <c r="BZ31" s="215">
        <v>0</v>
      </c>
      <c r="CA31" s="215">
        <v>0</v>
      </c>
      <c r="CB31" s="215">
        <v>0</v>
      </c>
      <c r="CC31" s="215">
        <f>+Integración!BH464</f>
        <v>0</v>
      </c>
      <c r="CD31" s="215">
        <f>+Integración!BI464</f>
        <v>0</v>
      </c>
      <c r="CE31" s="215">
        <f>+Integración!BJ464</f>
        <v>0</v>
      </c>
      <c r="CF31" s="215">
        <f>+Integración!BK464</f>
        <v>0</v>
      </c>
      <c r="CG31" s="215">
        <f>+Integración!BL464</f>
        <v>0</v>
      </c>
      <c r="CH31" s="215">
        <f>+Integración!BM464</f>
        <v>0</v>
      </c>
      <c r="CI31" s="215">
        <f>+Integración!BN464</f>
        <v>0</v>
      </c>
      <c r="CJ31" s="215">
        <f>+Integración!BO464</f>
        <v>0</v>
      </c>
      <c r="CK31" s="215">
        <f>+Integración!BP464</f>
        <v>0</v>
      </c>
      <c r="CL31" s="215">
        <f>+Integración!BQ464</f>
        <v>0</v>
      </c>
      <c r="CM31" s="215">
        <f>+Integración!BR464</f>
        <v>0</v>
      </c>
      <c r="CN31" s="215">
        <f>+Integración!BS464</f>
        <v>0</v>
      </c>
      <c r="CO31" s="215">
        <f>+Integración!BT464</f>
        <v>0</v>
      </c>
      <c r="CP31" s="215">
        <f>+Integración!BU464</f>
        <v>0</v>
      </c>
      <c r="CQ31" s="215">
        <f>+Integración!BV464</f>
        <v>0</v>
      </c>
      <c r="CR31" s="215">
        <f>+Integración!BW464</f>
        <v>0</v>
      </c>
      <c r="CS31" s="215">
        <f>+Integración!BX464</f>
        <v>0</v>
      </c>
      <c r="CT31" s="215">
        <f>+Integración!BY464</f>
        <v>0</v>
      </c>
      <c r="CU31" s="216">
        <f t="shared" si="58"/>
        <v>0</v>
      </c>
      <c r="CV31" s="215">
        <f t="shared" si="59"/>
        <v>0</v>
      </c>
      <c r="CW31" s="217">
        <f t="shared" si="60"/>
        <v>0</v>
      </c>
      <c r="CX31" s="215"/>
      <c r="CY31" s="215"/>
      <c r="CZ31" s="215"/>
      <c r="DA31" s="216">
        <f t="shared" si="61"/>
        <v>0</v>
      </c>
      <c r="DB31" s="215">
        <f t="shared" si="48"/>
        <v>0</v>
      </c>
      <c r="DC31" s="217">
        <f t="shared" si="49"/>
        <v>0</v>
      </c>
      <c r="DD31" s="100"/>
      <c r="DF31" s="33"/>
      <c r="DG31" s="126" t="s">
        <v>74</v>
      </c>
      <c r="DH31" s="319" t="s">
        <v>40</v>
      </c>
      <c r="DI31" s="319"/>
      <c r="DJ31" s="54">
        <f t="shared" si="96"/>
        <v>0</v>
      </c>
      <c r="DK31" s="54">
        <f t="shared" si="97"/>
        <v>0</v>
      </c>
      <c r="DL31" s="54">
        <f t="shared" si="97"/>
        <v>0</v>
      </c>
      <c r="DM31" s="143" t="s">
        <v>88</v>
      </c>
      <c r="DN31" s="319" t="s">
        <v>41</v>
      </c>
      <c r="DO31" s="319"/>
      <c r="DP31" s="54">
        <f t="shared" si="106"/>
        <v>70000</v>
      </c>
      <c r="DQ31" s="54">
        <f>+AH50</f>
        <v>0</v>
      </c>
      <c r="DR31" s="54">
        <f>+AI50</f>
        <v>59503.31</v>
      </c>
      <c r="DS31" s="51"/>
      <c r="DT31" s="26"/>
      <c r="DU31" s="1"/>
      <c r="DV31" s="27"/>
      <c r="DW31" s="130" t="s">
        <v>172</v>
      </c>
      <c r="DX31" s="319" t="s">
        <v>138</v>
      </c>
      <c r="DY31" s="319"/>
      <c r="DZ31" s="173">
        <f t="shared" si="86"/>
        <v>0</v>
      </c>
      <c r="EA31" s="173">
        <f t="shared" si="87"/>
        <v>0</v>
      </c>
      <c r="EB31" s="173">
        <f t="shared" si="87"/>
        <v>0</v>
      </c>
      <c r="EC31" s="143"/>
      <c r="ED31" s="1"/>
      <c r="EE31" s="1"/>
      <c r="EF31" s="1"/>
      <c r="EG31" s="1"/>
      <c r="EH31" s="1"/>
      <c r="EI31" s="42"/>
      <c r="EJ31" s="77"/>
      <c r="EK31" s="1"/>
      <c r="EL31" s="27"/>
      <c r="EM31" s="130" t="s">
        <v>172</v>
      </c>
      <c r="EN31" s="319" t="s">
        <v>138</v>
      </c>
      <c r="EO31" s="319"/>
      <c r="EP31" s="54">
        <f t="shared" si="8"/>
        <v>0</v>
      </c>
      <c r="EQ31" s="54">
        <f t="shared" si="9"/>
        <v>0</v>
      </c>
      <c r="ER31" s="54">
        <f t="shared" si="79"/>
        <v>0</v>
      </c>
      <c r="ES31" s="54">
        <f t="shared" si="80"/>
        <v>0</v>
      </c>
      <c r="ET31" s="143"/>
      <c r="EU31" s="202"/>
      <c r="EV31" s="202"/>
      <c r="EW31" s="54"/>
      <c r="EX31" s="54"/>
      <c r="EY31" s="54"/>
      <c r="EZ31" s="54"/>
      <c r="FA31" s="42"/>
      <c r="FB31" s="77"/>
      <c r="FC31" s="1"/>
      <c r="FD31" s="27"/>
      <c r="FE31" s="130" t="s">
        <v>78</v>
      </c>
      <c r="FF31" s="1"/>
      <c r="FG31" s="9" t="s">
        <v>20</v>
      </c>
      <c r="FH31" s="173">
        <f t="shared" ref="FH31:FI39" si="109">+DP18</f>
        <v>12600</v>
      </c>
      <c r="FI31" s="173">
        <f t="shared" si="109"/>
        <v>139023.78</v>
      </c>
      <c r="FJ31" s="160"/>
      <c r="FK31" s="200"/>
      <c r="FL31" s="9" t="s">
        <v>213</v>
      </c>
      <c r="FM31" s="54">
        <v>0</v>
      </c>
      <c r="FN31" s="54">
        <v>0</v>
      </c>
      <c r="FO31" s="42"/>
      <c r="FP31" s="26"/>
      <c r="FQ31" s="1"/>
      <c r="FR31" s="27"/>
      <c r="FS31" s="130" t="s">
        <v>78</v>
      </c>
      <c r="FT31" s="1"/>
      <c r="FU31" s="9" t="s">
        <v>20</v>
      </c>
      <c r="FV31" s="54">
        <f t="shared" si="101"/>
        <v>0</v>
      </c>
      <c r="FW31" s="54">
        <f t="shared" si="102"/>
        <v>0</v>
      </c>
      <c r="FX31" s="160"/>
      <c r="FY31" s="200"/>
      <c r="FZ31" s="9" t="s">
        <v>213</v>
      </c>
      <c r="GA31" s="54">
        <f t="shared" si="108"/>
        <v>0</v>
      </c>
      <c r="GB31" s="54">
        <f t="shared" si="108"/>
        <v>0</v>
      </c>
      <c r="GC31" s="42"/>
      <c r="GD31" s="26"/>
      <c r="GE31" s="1"/>
      <c r="GF31" s="27"/>
      <c r="GG31" s="130" t="s">
        <v>190</v>
      </c>
      <c r="GH31" s="319" t="s">
        <v>234</v>
      </c>
      <c r="GI31" s="319"/>
      <c r="GJ31" s="173">
        <f>+EF38-EG38</f>
        <v>0</v>
      </c>
      <c r="GK31" s="179"/>
      <c r="GL31" s="179"/>
      <c r="GM31" s="68">
        <v>0</v>
      </c>
      <c r="GN31" s="62">
        <f>SUM(GJ31:GM31)</f>
        <v>0</v>
      </c>
      <c r="GO31" s="58"/>
      <c r="GP31" s="26"/>
    </row>
    <row r="32" spans="2:198" ht="13.9" customHeight="1" x14ac:dyDescent="0.2">
      <c r="B32" s="33"/>
      <c r="C32" s="127">
        <v>5000</v>
      </c>
      <c r="D32" s="233" t="s">
        <v>7</v>
      </c>
      <c r="E32" s="233"/>
      <c r="F32" s="220">
        <f>+F33+F37+F47+F51+F57+F64</f>
        <v>0</v>
      </c>
      <c r="G32" s="220">
        <f t="shared" ref="G32:H32" si="110">+G33+G37+G47+G51+G57+G64</f>
        <v>0</v>
      </c>
      <c r="H32" s="220">
        <f t="shared" si="110"/>
        <v>0</v>
      </c>
      <c r="I32" s="220">
        <f>+Integración!F465</f>
        <v>44298888.010000005</v>
      </c>
      <c r="J32" s="220">
        <f>+Integración!G465</f>
        <v>44397706.030000001</v>
      </c>
      <c r="K32" s="220">
        <f>+Integración!H465</f>
        <v>45098982.5</v>
      </c>
      <c r="L32" s="220">
        <f>+Integración!I465</f>
        <v>0</v>
      </c>
      <c r="M32" s="220">
        <f>+Integración!J465</f>
        <v>0</v>
      </c>
      <c r="N32" s="220">
        <f>+Integración!K465</f>
        <v>0</v>
      </c>
      <c r="O32" s="220">
        <f>+Integración!L465</f>
        <v>0</v>
      </c>
      <c r="P32" s="220">
        <f>+Integración!M465</f>
        <v>0</v>
      </c>
      <c r="Q32" s="220">
        <f>+Integración!N465</f>
        <v>0</v>
      </c>
      <c r="R32" s="220">
        <f>+Integración!O465</f>
        <v>0</v>
      </c>
      <c r="S32" s="220">
        <f>+Integración!P465</f>
        <v>0</v>
      </c>
      <c r="T32" s="220">
        <f>+Integración!Q465</f>
        <v>0</v>
      </c>
      <c r="U32" s="220">
        <f>+Integración!R465</f>
        <v>0</v>
      </c>
      <c r="V32" s="220">
        <f>+Integración!S465</f>
        <v>0</v>
      </c>
      <c r="W32" s="220">
        <f>+Integración!T465</f>
        <v>0</v>
      </c>
      <c r="X32" s="220">
        <f>+Integración!U465</f>
        <v>0</v>
      </c>
      <c r="Y32" s="220">
        <f>+Integración!V465</f>
        <v>0</v>
      </c>
      <c r="Z32" s="220">
        <f>+Integración!W465</f>
        <v>0</v>
      </c>
      <c r="AA32" s="221">
        <f t="shared" si="31"/>
        <v>44298888.010000005</v>
      </c>
      <c r="AB32" s="210">
        <f t="shared" si="17"/>
        <v>44397706.030000001</v>
      </c>
      <c r="AC32" s="212">
        <f t="shared" si="18"/>
        <v>45098982.5</v>
      </c>
      <c r="AD32" s="49"/>
      <c r="AE32" s="49"/>
      <c r="AF32" s="49"/>
      <c r="AG32" s="221">
        <f t="shared" si="54"/>
        <v>44298888.010000005</v>
      </c>
      <c r="AH32" s="210">
        <f t="shared" si="55"/>
        <v>44397706.030000001</v>
      </c>
      <c r="AI32" s="212">
        <f t="shared" si="56"/>
        <v>45098982.5</v>
      </c>
      <c r="AJ32" s="26"/>
      <c r="AL32" s="27"/>
      <c r="AM32" s="131">
        <v>2000</v>
      </c>
      <c r="AN32" s="232" t="s">
        <v>103</v>
      </c>
      <c r="AO32" s="232"/>
      <c r="AP32" s="220">
        <f>+AP33+AP42</f>
        <v>0</v>
      </c>
      <c r="AQ32" s="220">
        <f t="shared" ref="AQ32:AR32" si="111">+AQ33+AQ42</f>
        <v>0</v>
      </c>
      <c r="AR32" s="220">
        <f t="shared" si="111"/>
        <v>0</v>
      </c>
      <c r="AS32" s="54">
        <f>+Integración!AG465</f>
        <v>5874701.5199999996</v>
      </c>
      <c r="AT32" s="54">
        <f>+Integración!AH465</f>
        <v>4209282.25</v>
      </c>
      <c r="AU32" s="54">
        <f>+Integración!AI465</f>
        <v>3195972.29</v>
      </c>
      <c r="AV32" s="54">
        <f>+Integración!AJ465</f>
        <v>0</v>
      </c>
      <c r="AW32" s="54">
        <f>+Integración!AK465</f>
        <v>0</v>
      </c>
      <c r="AX32" s="54">
        <f>+Integración!AL465</f>
        <v>0</v>
      </c>
      <c r="AY32" s="54">
        <f>+Integración!AM465</f>
        <v>0</v>
      </c>
      <c r="AZ32" s="54">
        <f>+Integración!AN465</f>
        <v>0</v>
      </c>
      <c r="BA32" s="54">
        <f>+Integración!AO465</f>
        <v>0</v>
      </c>
      <c r="BB32" s="54">
        <f>+Integración!AP465</f>
        <v>0</v>
      </c>
      <c r="BC32" s="54">
        <f>+Integración!AQ465</f>
        <v>0</v>
      </c>
      <c r="BD32" s="54">
        <f>+Integración!AR465</f>
        <v>0</v>
      </c>
      <c r="BE32" s="54">
        <f>+Integración!AS465</f>
        <v>0</v>
      </c>
      <c r="BF32" s="54">
        <f>+Integración!AT465</f>
        <v>0</v>
      </c>
      <c r="BG32" s="54">
        <f>+Integración!AU465</f>
        <v>0</v>
      </c>
      <c r="BH32" s="54">
        <f>+Integración!AV465</f>
        <v>0</v>
      </c>
      <c r="BI32" s="54">
        <f>+Integración!AW465</f>
        <v>0</v>
      </c>
      <c r="BJ32" s="54">
        <f>+Integración!AX465</f>
        <v>0</v>
      </c>
      <c r="BK32" s="91">
        <f t="shared" si="24"/>
        <v>5874701.5199999996</v>
      </c>
      <c r="BL32" s="54">
        <f t="shared" si="25"/>
        <v>4209282.25</v>
      </c>
      <c r="BM32" s="92">
        <f t="shared" si="26"/>
        <v>3195972.29</v>
      </c>
      <c r="BN32" s="54"/>
      <c r="BO32" s="54"/>
      <c r="BP32" s="54"/>
      <c r="BQ32" s="91">
        <f t="shared" si="57"/>
        <v>5874701.5199999996</v>
      </c>
      <c r="BR32" s="54">
        <f t="shared" si="46"/>
        <v>4209282.25</v>
      </c>
      <c r="BS32" s="92">
        <f t="shared" si="47"/>
        <v>3195972.29</v>
      </c>
      <c r="BT32" s="100"/>
      <c r="BV32" s="27"/>
      <c r="BW32" s="130">
        <v>5230</v>
      </c>
      <c r="BX32" s="223" t="s">
        <v>447</v>
      </c>
      <c r="BY32" s="223"/>
      <c r="BZ32" s="215">
        <v>0</v>
      </c>
      <c r="CA32" s="215">
        <v>0</v>
      </c>
      <c r="CB32" s="215">
        <v>0</v>
      </c>
      <c r="CC32" s="215">
        <f>+Integración!BH465</f>
        <v>0</v>
      </c>
      <c r="CD32" s="215">
        <f>+Integración!BI465</f>
        <v>0</v>
      </c>
      <c r="CE32" s="215">
        <f>+Integración!BJ465</f>
        <v>0</v>
      </c>
      <c r="CF32" s="215">
        <f>+Integración!BK465</f>
        <v>0</v>
      </c>
      <c r="CG32" s="215">
        <f>+Integración!BL465</f>
        <v>0</v>
      </c>
      <c r="CH32" s="215">
        <f>+Integración!BM465</f>
        <v>0</v>
      </c>
      <c r="CI32" s="215">
        <f>+Integración!BN465</f>
        <v>0</v>
      </c>
      <c r="CJ32" s="215">
        <f>+Integración!BO465</f>
        <v>0</v>
      </c>
      <c r="CK32" s="215">
        <f>+Integración!BP465</f>
        <v>0</v>
      </c>
      <c r="CL32" s="215">
        <f>+Integración!BQ465</f>
        <v>0</v>
      </c>
      <c r="CM32" s="215">
        <f>+Integración!BR465</f>
        <v>0</v>
      </c>
      <c r="CN32" s="215">
        <f>+Integración!BS465</f>
        <v>0</v>
      </c>
      <c r="CO32" s="215">
        <f>+Integración!BT465</f>
        <v>0</v>
      </c>
      <c r="CP32" s="215">
        <f>+Integración!BU465</f>
        <v>0</v>
      </c>
      <c r="CQ32" s="215">
        <f>+Integración!BV465</f>
        <v>0</v>
      </c>
      <c r="CR32" s="215">
        <f>+Integración!BW465</f>
        <v>0</v>
      </c>
      <c r="CS32" s="215">
        <f>+Integración!BX465</f>
        <v>0</v>
      </c>
      <c r="CT32" s="215">
        <f>+Integración!BY465</f>
        <v>0</v>
      </c>
      <c r="CU32" s="216">
        <f t="shared" si="58"/>
        <v>0</v>
      </c>
      <c r="CV32" s="215">
        <f t="shared" si="59"/>
        <v>0</v>
      </c>
      <c r="CW32" s="217">
        <f t="shared" si="60"/>
        <v>0</v>
      </c>
      <c r="CX32" s="215"/>
      <c r="CY32" s="215"/>
      <c r="CZ32" s="215"/>
      <c r="DA32" s="216">
        <f t="shared" si="61"/>
        <v>0</v>
      </c>
      <c r="DB32" s="215">
        <f t="shared" si="48"/>
        <v>0</v>
      </c>
      <c r="DC32" s="217">
        <f t="shared" si="49"/>
        <v>0</v>
      </c>
      <c r="DD32" s="100"/>
      <c r="DF32" s="33"/>
      <c r="DG32" s="127"/>
      <c r="DH32" s="195"/>
      <c r="DI32" s="19"/>
      <c r="DJ32" s="52"/>
      <c r="DK32" s="52"/>
      <c r="DL32" s="52"/>
      <c r="DM32" s="143"/>
      <c r="DN32" s="195"/>
      <c r="DO32" s="200"/>
      <c r="DP32" s="66"/>
      <c r="DQ32" s="66"/>
      <c r="DR32" s="66"/>
      <c r="DS32" s="51"/>
      <c r="DT32" s="26"/>
      <c r="DU32" s="1"/>
      <c r="DV32" s="27"/>
      <c r="DW32" s="130" t="s">
        <v>173</v>
      </c>
      <c r="DX32" s="319" t="s">
        <v>140</v>
      </c>
      <c r="DY32" s="319"/>
      <c r="DZ32" s="173">
        <f t="shared" si="86"/>
        <v>0</v>
      </c>
      <c r="EA32" s="173">
        <f t="shared" si="87"/>
        <v>0</v>
      </c>
      <c r="EB32" s="173">
        <f t="shared" si="87"/>
        <v>0</v>
      </c>
      <c r="EC32" s="143"/>
      <c r="ED32" s="308" t="s">
        <v>141</v>
      </c>
      <c r="EE32" s="308"/>
      <c r="EF32" s="48">
        <f>+EF11</f>
        <v>5874701.5199999996</v>
      </c>
      <c r="EG32" s="48">
        <f t="shared" ref="EG32:EH32" si="112">+EG11</f>
        <v>4209282.25</v>
      </c>
      <c r="EH32" s="48">
        <f t="shared" si="112"/>
        <v>3195972.29</v>
      </c>
      <c r="EI32" s="42"/>
      <c r="EJ32" s="77"/>
      <c r="EK32" s="1"/>
      <c r="EL32" s="27"/>
      <c r="EM32" s="130" t="s">
        <v>173</v>
      </c>
      <c r="EN32" s="319" t="s">
        <v>140</v>
      </c>
      <c r="EO32" s="319"/>
      <c r="EP32" s="54">
        <f t="shared" si="8"/>
        <v>0</v>
      </c>
      <c r="EQ32" s="54">
        <f t="shared" si="9"/>
        <v>0</v>
      </c>
      <c r="ER32" s="54">
        <f t="shared" si="79"/>
        <v>0</v>
      </c>
      <c r="ES32" s="54">
        <f t="shared" si="80"/>
        <v>0</v>
      </c>
      <c r="ET32" s="143"/>
      <c r="EU32" s="308"/>
      <c r="EV32" s="308"/>
      <c r="EW32" s="54"/>
      <c r="EX32" s="54"/>
      <c r="EY32" s="54"/>
      <c r="EZ32" s="54"/>
      <c r="FA32" s="42"/>
      <c r="FB32" s="77"/>
      <c r="FC32" s="1"/>
      <c r="FD32" s="27"/>
      <c r="FE32" s="130" t="s">
        <v>79</v>
      </c>
      <c r="FF32" s="1"/>
      <c r="FG32" s="9" t="s">
        <v>215</v>
      </c>
      <c r="FH32" s="54">
        <f t="shared" si="109"/>
        <v>0</v>
      </c>
      <c r="FI32" s="54">
        <f t="shared" si="109"/>
        <v>0</v>
      </c>
      <c r="FJ32" s="160"/>
      <c r="FK32" s="1"/>
      <c r="FL32" s="9" t="s">
        <v>214</v>
      </c>
      <c r="FM32" s="54">
        <f>+EP14+EP15+EP16+EP17+EP18+EP19+EP25+EP29+EP30+EP31+EP32+EW13+EW14+EW15+EW16+EW17+EW18+EW19+EW20+EW24+EW25+EW27+EW28+EW29+EW37+EW38+EW43+EW44+EW45+EW48+EW49+EW42-DP40-DP53+EW41-EX41</f>
        <v>1372414.2700000023</v>
      </c>
      <c r="FN32" s="54">
        <f>+ER14+ER15+ER16+ER17+ER18+ER19+ER25+ER29+ER30+ER31+ER32+EY13+EY14+EY15+EY16+EY17+EY18+EY19+EY20+EY24+EY25+EY27+EY28+EY29+EY37+EY38+EY43+EY44+EY45+EY48+EY49+EY42-DQ40-DQ53+EY41-EZ41</f>
        <v>630591.11000000173</v>
      </c>
      <c r="FO32" s="42"/>
      <c r="FP32" s="26"/>
      <c r="FQ32" s="1"/>
      <c r="FR32" s="27"/>
      <c r="FS32" s="130" t="s">
        <v>79</v>
      </c>
      <c r="FT32" s="1"/>
      <c r="FU32" s="9" t="s">
        <v>215</v>
      </c>
      <c r="FV32" s="54">
        <f t="shared" si="101"/>
        <v>0</v>
      </c>
      <c r="FW32" s="54">
        <f t="shared" si="102"/>
        <v>0</v>
      </c>
      <c r="FX32" s="160"/>
      <c r="FY32" s="1"/>
      <c r="FZ32" s="9" t="s">
        <v>214</v>
      </c>
      <c r="GA32" s="54">
        <f t="shared" si="108"/>
        <v>0</v>
      </c>
      <c r="GB32" s="54">
        <f t="shared" si="108"/>
        <v>0</v>
      </c>
      <c r="GC32" s="42"/>
      <c r="GD32" s="26"/>
      <c r="GE32" s="1"/>
      <c r="GF32" s="27"/>
      <c r="GG32" s="130"/>
      <c r="GH32" s="196"/>
      <c r="GI32" s="56"/>
      <c r="GJ32" s="177"/>
      <c r="GK32" s="177"/>
      <c r="GL32" s="177"/>
      <c r="GM32" s="62"/>
      <c r="GN32" s="62"/>
      <c r="GO32" s="58"/>
      <c r="GP32" s="26"/>
    </row>
    <row r="33" spans="2:198" ht="13.9" customHeight="1" x14ac:dyDescent="0.2">
      <c r="B33" s="33"/>
      <c r="C33" s="127">
        <v>5100</v>
      </c>
      <c r="D33" s="233" t="s">
        <v>440</v>
      </c>
      <c r="E33" s="233"/>
      <c r="F33" s="220">
        <f>SUM(F34:F36)</f>
        <v>0</v>
      </c>
      <c r="G33" s="220">
        <f t="shared" ref="G33:H33" si="113">SUM(G34:G36)</f>
        <v>0</v>
      </c>
      <c r="H33" s="220">
        <f t="shared" si="113"/>
        <v>0</v>
      </c>
      <c r="I33" s="220">
        <f>+Integración!F466</f>
        <v>43037263.079999998</v>
      </c>
      <c r="J33" s="220">
        <f>+Integración!G466</f>
        <v>41561242.480000004</v>
      </c>
      <c r="K33" s="220">
        <f>+Integración!H466</f>
        <v>42880838.399999999</v>
      </c>
      <c r="L33" s="220">
        <f>+Integración!I466</f>
        <v>0</v>
      </c>
      <c r="M33" s="220">
        <f>+Integración!J466</f>
        <v>0</v>
      </c>
      <c r="N33" s="220">
        <f>+Integración!K466</f>
        <v>0</v>
      </c>
      <c r="O33" s="220">
        <f>+Integración!L466</f>
        <v>0</v>
      </c>
      <c r="P33" s="220">
        <f>+Integración!M466</f>
        <v>0</v>
      </c>
      <c r="Q33" s="220">
        <f>+Integración!N466</f>
        <v>0</v>
      </c>
      <c r="R33" s="220">
        <f>+Integración!O466</f>
        <v>0</v>
      </c>
      <c r="S33" s="220">
        <f>+Integración!P466</f>
        <v>0</v>
      </c>
      <c r="T33" s="220">
        <f>+Integración!Q466</f>
        <v>0</v>
      </c>
      <c r="U33" s="220">
        <f>+Integración!R466</f>
        <v>0</v>
      </c>
      <c r="V33" s="220">
        <f>+Integración!S466</f>
        <v>0</v>
      </c>
      <c r="W33" s="220">
        <f>+Integración!T466</f>
        <v>0</v>
      </c>
      <c r="X33" s="220">
        <f>+Integración!U466</f>
        <v>0</v>
      </c>
      <c r="Y33" s="220">
        <f>+Integración!V466</f>
        <v>0</v>
      </c>
      <c r="Z33" s="220">
        <f>+Integración!W466</f>
        <v>0</v>
      </c>
      <c r="AA33" s="221">
        <f t="shared" si="31"/>
        <v>43037263.079999998</v>
      </c>
      <c r="AB33" s="210">
        <f t="shared" si="17"/>
        <v>41561242.480000004</v>
      </c>
      <c r="AC33" s="212">
        <f t="shared" si="18"/>
        <v>42880838.399999999</v>
      </c>
      <c r="AD33" s="49"/>
      <c r="AE33" s="49"/>
      <c r="AF33" s="49"/>
      <c r="AG33" s="221">
        <f t="shared" si="54"/>
        <v>43037263.079999998</v>
      </c>
      <c r="AH33" s="210">
        <f t="shared" si="55"/>
        <v>41561242.480000004</v>
      </c>
      <c r="AI33" s="212">
        <f t="shared" si="56"/>
        <v>42880838.399999999</v>
      </c>
      <c r="AJ33" s="26"/>
      <c r="AL33" s="27"/>
      <c r="AM33" s="131">
        <v>2100</v>
      </c>
      <c r="AN33" s="232" t="s">
        <v>486</v>
      </c>
      <c r="AO33" s="232"/>
      <c r="AP33" s="220">
        <f>SUM(AP34:AP41)</f>
        <v>0</v>
      </c>
      <c r="AQ33" s="220">
        <f t="shared" ref="AQ33:AR33" si="114">SUM(AQ34:AQ41)</f>
        <v>0</v>
      </c>
      <c r="AR33" s="220">
        <f t="shared" si="114"/>
        <v>0</v>
      </c>
      <c r="AS33" s="54">
        <f>+Integración!AG466</f>
        <v>5874701.5199999996</v>
      </c>
      <c r="AT33" s="54">
        <f>+Integración!AH466</f>
        <v>4209282.25</v>
      </c>
      <c r="AU33" s="54">
        <f>+Integración!AI466</f>
        <v>3195972.29</v>
      </c>
      <c r="AV33" s="54">
        <f>+Integración!AJ466</f>
        <v>0</v>
      </c>
      <c r="AW33" s="54">
        <f>+Integración!AK466</f>
        <v>0</v>
      </c>
      <c r="AX33" s="54">
        <f>+Integración!AL466</f>
        <v>0</v>
      </c>
      <c r="AY33" s="54">
        <f>+Integración!AM466</f>
        <v>0</v>
      </c>
      <c r="AZ33" s="54">
        <f>+Integración!AN466</f>
        <v>0</v>
      </c>
      <c r="BA33" s="54">
        <f>+Integración!AO466</f>
        <v>0</v>
      </c>
      <c r="BB33" s="54">
        <f>+Integración!AP466</f>
        <v>0</v>
      </c>
      <c r="BC33" s="54">
        <f>+Integración!AQ466</f>
        <v>0</v>
      </c>
      <c r="BD33" s="54">
        <f>+Integración!AR466</f>
        <v>0</v>
      </c>
      <c r="BE33" s="54">
        <f>+Integración!AS466</f>
        <v>0</v>
      </c>
      <c r="BF33" s="54">
        <f>+Integración!AT466</f>
        <v>0</v>
      </c>
      <c r="BG33" s="54">
        <f>+Integración!AU466</f>
        <v>0</v>
      </c>
      <c r="BH33" s="54">
        <f>+Integración!AV466</f>
        <v>0</v>
      </c>
      <c r="BI33" s="54">
        <f>+Integración!AW466</f>
        <v>0</v>
      </c>
      <c r="BJ33" s="54">
        <f>+Integración!AX466</f>
        <v>0</v>
      </c>
      <c r="BK33" s="91">
        <f t="shared" si="24"/>
        <v>5874701.5199999996</v>
      </c>
      <c r="BL33" s="54">
        <f t="shared" si="25"/>
        <v>4209282.25</v>
      </c>
      <c r="BM33" s="92">
        <f t="shared" si="26"/>
        <v>3195972.29</v>
      </c>
      <c r="BN33" s="54"/>
      <c r="BO33" s="54"/>
      <c r="BP33" s="54"/>
      <c r="BQ33" s="91">
        <f t="shared" si="57"/>
        <v>5874701.5199999996</v>
      </c>
      <c r="BR33" s="54">
        <f t="shared" si="46"/>
        <v>4209282.25</v>
      </c>
      <c r="BS33" s="92">
        <f t="shared" si="47"/>
        <v>3195972.29</v>
      </c>
      <c r="BT33" s="100"/>
      <c r="BV33" s="27"/>
      <c r="BW33" s="130">
        <v>5240</v>
      </c>
      <c r="BX33" s="223" t="s">
        <v>448</v>
      </c>
      <c r="BY33" s="223"/>
      <c r="BZ33" s="215">
        <v>0</v>
      </c>
      <c r="CA33" s="215">
        <v>0</v>
      </c>
      <c r="CB33" s="215">
        <v>0</v>
      </c>
      <c r="CC33" s="215">
        <f>+Integración!BH466</f>
        <v>0</v>
      </c>
      <c r="CD33" s="215">
        <f>+Integración!BI466</f>
        <v>0</v>
      </c>
      <c r="CE33" s="215">
        <f>+Integración!BJ466</f>
        <v>0</v>
      </c>
      <c r="CF33" s="215">
        <f>+Integración!BK466</f>
        <v>0</v>
      </c>
      <c r="CG33" s="215">
        <f>+Integración!BL466</f>
        <v>0</v>
      </c>
      <c r="CH33" s="215">
        <f>+Integración!BM466</f>
        <v>0</v>
      </c>
      <c r="CI33" s="215">
        <f>+Integración!BN466</f>
        <v>0</v>
      </c>
      <c r="CJ33" s="215">
        <f>+Integración!BO466</f>
        <v>0</v>
      </c>
      <c r="CK33" s="215">
        <f>+Integración!BP466</f>
        <v>0</v>
      </c>
      <c r="CL33" s="215">
        <f>+Integración!BQ466</f>
        <v>0</v>
      </c>
      <c r="CM33" s="215">
        <f>+Integración!BR466</f>
        <v>0</v>
      </c>
      <c r="CN33" s="215">
        <f>+Integración!BS466</f>
        <v>0</v>
      </c>
      <c r="CO33" s="215">
        <f>+Integración!BT466</f>
        <v>0</v>
      </c>
      <c r="CP33" s="215">
        <f>+Integración!BU466</f>
        <v>0</v>
      </c>
      <c r="CQ33" s="215">
        <f>+Integración!BV466</f>
        <v>0</v>
      </c>
      <c r="CR33" s="215">
        <f>+Integración!BW466</f>
        <v>0</v>
      </c>
      <c r="CS33" s="215">
        <f>+Integración!BX466</f>
        <v>0</v>
      </c>
      <c r="CT33" s="215">
        <f>+Integración!BY466</f>
        <v>0</v>
      </c>
      <c r="CU33" s="216">
        <f t="shared" si="58"/>
        <v>0</v>
      </c>
      <c r="CV33" s="215">
        <f t="shared" si="59"/>
        <v>0</v>
      </c>
      <c r="CW33" s="217">
        <f t="shared" si="60"/>
        <v>0</v>
      </c>
      <c r="CX33" s="215"/>
      <c r="CY33" s="215"/>
      <c r="CZ33" s="215"/>
      <c r="DA33" s="216">
        <f t="shared" si="61"/>
        <v>0</v>
      </c>
      <c r="DB33" s="215">
        <f t="shared" si="48"/>
        <v>0</v>
      </c>
      <c r="DC33" s="217">
        <f t="shared" si="49"/>
        <v>0</v>
      </c>
      <c r="DD33" s="100"/>
      <c r="DF33" s="33"/>
      <c r="DG33" s="139"/>
      <c r="DH33" s="308"/>
      <c r="DI33" s="308"/>
      <c r="DJ33" s="1"/>
      <c r="DK33" s="1"/>
      <c r="DL33" s="1"/>
      <c r="DM33" s="144"/>
      <c r="DN33" s="325" t="s">
        <v>43</v>
      </c>
      <c r="DO33" s="325"/>
      <c r="DP33" s="50">
        <f>SUM(DP34:DP38)</f>
        <v>0</v>
      </c>
      <c r="DQ33" s="50">
        <f t="shared" ref="DQ33:DR33" si="115">SUM(DQ34:DQ38)</f>
        <v>0</v>
      </c>
      <c r="DR33" s="50">
        <f t="shared" si="115"/>
        <v>0</v>
      </c>
      <c r="DS33" s="51"/>
      <c r="DT33" s="26"/>
      <c r="DU33" s="1"/>
      <c r="DV33" s="27"/>
      <c r="DW33" s="130"/>
      <c r="DX33" s="308" t="s">
        <v>142</v>
      </c>
      <c r="DY33" s="308"/>
      <c r="DZ33" s="48">
        <f>+DZ23</f>
        <v>42976379.630000003</v>
      </c>
      <c r="EA33" s="48">
        <f t="shared" ref="EA33:EB33" si="116">+EA23</f>
        <v>40138271.679999992</v>
      </c>
      <c r="EB33" s="48">
        <f t="shared" si="116"/>
        <v>38649955.879999995</v>
      </c>
      <c r="EC33" s="149"/>
      <c r="ED33" s="325"/>
      <c r="EE33" s="325"/>
      <c r="EF33" s="50"/>
      <c r="EG33" s="50"/>
      <c r="EH33" s="50"/>
      <c r="EI33" s="42"/>
      <c r="EJ33" s="77"/>
      <c r="EK33" s="1"/>
      <c r="EL33" s="27"/>
      <c r="EM33" s="130"/>
      <c r="EN33" s="308"/>
      <c r="EO33" s="308"/>
      <c r="EP33" s="48"/>
      <c r="EQ33" s="48"/>
      <c r="ER33" s="48"/>
      <c r="ES33" s="48"/>
      <c r="ET33" s="149"/>
      <c r="EU33" s="325"/>
      <c r="EV33" s="325"/>
      <c r="EW33" s="54"/>
      <c r="EX33" s="54"/>
      <c r="EY33" s="54"/>
      <c r="EZ33" s="54"/>
      <c r="FA33" s="42"/>
      <c r="FB33" s="77"/>
      <c r="FC33" s="1"/>
      <c r="FD33" s="27"/>
      <c r="FE33" s="130" t="s">
        <v>80</v>
      </c>
      <c r="FF33" s="1"/>
      <c r="FG33" s="9" t="s">
        <v>216</v>
      </c>
      <c r="FH33" s="54">
        <f t="shared" si="109"/>
        <v>0</v>
      </c>
      <c r="FI33" s="54">
        <f t="shared" si="109"/>
        <v>0</v>
      </c>
      <c r="FJ33" s="160"/>
      <c r="FK33" s="1"/>
      <c r="FL33" s="8"/>
      <c r="FM33" s="7"/>
      <c r="FN33" s="7"/>
      <c r="FO33" s="42"/>
      <c r="FP33" s="26"/>
      <c r="FQ33" s="1"/>
      <c r="FR33" s="27"/>
      <c r="FS33" s="130" t="s">
        <v>80</v>
      </c>
      <c r="FT33" s="1"/>
      <c r="FU33" s="9" t="s">
        <v>216</v>
      </c>
      <c r="FV33" s="54">
        <f t="shared" si="101"/>
        <v>0</v>
      </c>
      <c r="FW33" s="54">
        <f t="shared" si="102"/>
        <v>0</v>
      </c>
      <c r="FX33" s="160"/>
      <c r="FY33" s="1"/>
      <c r="FZ33" s="8"/>
      <c r="GA33" s="7"/>
      <c r="GB33" s="7"/>
      <c r="GC33" s="42"/>
      <c r="GD33" s="26"/>
      <c r="GE33" s="1"/>
      <c r="GF33" s="27"/>
      <c r="GG33" s="130"/>
      <c r="GH33" s="322" t="s">
        <v>235</v>
      </c>
      <c r="GI33" s="322"/>
      <c r="GJ33" s="178"/>
      <c r="GK33" s="178"/>
      <c r="GL33" s="178">
        <f>SUM(GL34:GL37)+GL13</f>
        <v>9010062.5300000012</v>
      </c>
      <c r="GM33" s="67">
        <f>SUM(GM34:GM37)</f>
        <v>0</v>
      </c>
      <c r="GN33" s="67">
        <f>SUM(GJ33:GM33)</f>
        <v>9010062.5300000012</v>
      </c>
      <c r="GO33" s="58"/>
      <c r="GP33" s="26"/>
    </row>
    <row r="34" spans="2:198" ht="13.9" customHeight="1" x14ac:dyDescent="0.2">
      <c r="B34" s="33"/>
      <c r="C34" s="126">
        <v>5110</v>
      </c>
      <c r="D34" s="234" t="s">
        <v>441</v>
      </c>
      <c r="E34" s="234"/>
      <c r="F34" s="215">
        <v>0</v>
      </c>
      <c r="G34" s="215">
        <v>0</v>
      </c>
      <c r="H34" s="215">
        <v>0</v>
      </c>
      <c r="I34" s="224">
        <f>+Integración!F467</f>
        <v>27495147.93</v>
      </c>
      <c r="J34" s="224">
        <f>+Integración!G467</f>
        <v>25583935.060000002</v>
      </c>
      <c r="K34" s="224">
        <f>+Integración!H467</f>
        <v>24117758.899999999</v>
      </c>
      <c r="L34" s="224">
        <f>+Integración!I467</f>
        <v>0</v>
      </c>
      <c r="M34" s="224">
        <f>+Integración!J467</f>
        <v>0</v>
      </c>
      <c r="N34" s="224">
        <f>+Integración!K467</f>
        <v>0</v>
      </c>
      <c r="O34" s="224">
        <f>+Integración!L467</f>
        <v>0</v>
      </c>
      <c r="P34" s="224">
        <f>+Integración!M467</f>
        <v>0</v>
      </c>
      <c r="Q34" s="224">
        <f>+Integración!N467</f>
        <v>0</v>
      </c>
      <c r="R34" s="224">
        <f>+Integración!O467</f>
        <v>0</v>
      </c>
      <c r="S34" s="224">
        <f>+Integración!P467</f>
        <v>0</v>
      </c>
      <c r="T34" s="224">
        <f>+Integración!Q467</f>
        <v>0</v>
      </c>
      <c r="U34" s="224">
        <f>+Integración!R467</f>
        <v>0</v>
      </c>
      <c r="V34" s="224">
        <f>+Integración!S467</f>
        <v>0</v>
      </c>
      <c r="W34" s="224">
        <f>+Integración!T467</f>
        <v>0</v>
      </c>
      <c r="X34" s="224">
        <f>+Integración!U467</f>
        <v>0</v>
      </c>
      <c r="Y34" s="224">
        <f>+Integración!V467</f>
        <v>0</v>
      </c>
      <c r="Z34" s="224">
        <f>+Integración!W467</f>
        <v>0</v>
      </c>
      <c r="AA34" s="216">
        <f t="shared" si="31"/>
        <v>27495147.93</v>
      </c>
      <c r="AB34" s="224">
        <f t="shared" si="17"/>
        <v>25583935.060000002</v>
      </c>
      <c r="AC34" s="226">
        <f t="shared" si="18"/>
        <v>24117758.899999999</v>
      </c>
      <c r="AD34" s="52"/>
      <c r="AE34" s="52"/>
      <c r="AF34" s="52"/>
      <c r="AG34" s="216">
        <f t="shared" si="54"/>
        <v>27495147.93</v>
      </c>
      <c r="AH34" s="224">
        <f t="shared" si="55"/>
        <v>25583935.060000002</v>
      </c>
      <c r="AI34" s="226">
        <f t="shared" si="56"/>
        <v>24117758.899999999</v>
      </c>
      <c r="AJ34" s="26"/>
      <c r="AL34" s="27"/>
      <c r="AM34" s="130">
        <v>2110</v>
      </c>
      <c r="AN34" s="223" t="s">
        <v>487</v>
      </c>
      <c r="AO34" s="223"/>
      <c r="AP34" s="245">
        <v>0</v>
      </c>
      <c r="AQ34" s="245">
        <v>0</v>
      </c>
      <c r="AR34" s="245">
        <v>0</v>
      </c>
      <c r="AS34" s="48">
        <f>+Integración!AG467</f>
        <v>5874701.5199999996</v>
      </c>
      <c r="AT34" s="48">
        <f>+Integración!AH467</f>
        <v>4209282.25</v>
      </c>
      <c r="AU34" s="48">
        <f>+Integración!AI467</f>
        <v>3195972.29</v>
      </c>
      <c r="AV34" s="48">
        <f>+Integración!AJ467</f>
        <v>0</v>
      </c>
      <c r="AW34" s="48">
        <f>+Integración!AK467</f>
        <v>0</v>
      </c>
      <c r="AX34" s="48">
        <f>+Integración!AL467</f>
        <v>0</v>
      </c>
      <c r="AY34" s="48">
        <f>+Integración!AM467</f>
        <v>0</v>
      </c>
      <c r="AZ34" s="48">
        <f>+Integración!AN467</f>
        <v>0</v>
      </c>
      <c r="BA34" s="48">
        <f>+Integración!AO467</f>
        <v>0</v>
      </c>
      <c r="BB34" s="48">
        <f>+Integración!AP467</f>
        <v>0</v>
      </c>
      <c r="BC34" s="48">
        <f>+Integración!AQ467</f>
        <v>0</v>
      </c>
      <c r="BD34" s="48">
        <f>+Integración!AR467</f>
        <v>0</v>
      </c>
      <c r="BE34" s="48">
        <f>+Integración!AS467</f>
        <v>0</v>
      </c>
      <c r="BF34" s="48">
        <f>+Integración!AT467</f>
        <v>0</v>
      </c>
      <c r="BG34" s="48">
        <f>+Integración!AU467</f>
        <v>0</v>
      </c>
      <c r="BH34" s="48">
        <f>+Integración!AV467</f>
        <v>0</v>
      </c>
      <c r="BI34" s="48">
        <f>+Integración!AW467</f>
        <v>0</v>
      </c>
      <c r="BJ34" s="48">
        <f>+Integración!AX467</f>
        <v>0</v>
      </c>
      <c r="BK34" s="99">
        <f t="shared" si="24"/>
        <v>5874701.5199999996</v>
      </c>
      <c r="BL34" s="48">
        <f t="shared" si="25"/>
        <v>4209282.25</v>
      </c>
      <c r="BM34" s="97">
        <f t="shared" si="26"/>
        <v>3195972.29</v>
      </c>
      <c r="BN34" s="200"/>
      <c r="BO34" s="200"/>
      <c r="BP34" s="200"/>
      <c r="BQ34" s="99">
        <f t="shared" si="57"/>
        <v>5874701.5199999996</v>
      </c>
      <c r="BR34" s="48">
        <f t="shared" si="46"/>
        <v>4209282.25</v>
      </c>
      <c r="BS34" s="97">
        <f t="shared" si="47"/>
        <v>3195972.29</v>
      </c>
      <c r="BT34" s="100"/>
      <c r="BV34" s="27"/>
      <c r="BW34" s="130">
        <v>5250</v>
      </c>
      <c r="BX34" s="223" t="s">
        <v>449</v>
      </c>
      <c r="BY34" s="223"/>
      <c r="BZ34" s="215">
        <v>0</v>
      </c>
      <c r="CA34" s="215">
        <v>0</v>
      </c>
      <c r="CB34" s="215">
        <v>0</v>
      </c>
      <c r="CC34" s="215">
        <f>+Integración!BH467</f>
        <v>0</v>
      </c>
      <c r="CD34" s="215">
        <f>+Integración!BI467</f>
        <v>0</v>
      </c>
      <c r="CE34" s="215">
        <f>+Integración!BJ467</f>
        <v>0</v>
      </c>
      <c r="CF34" s="215">
        <f>+Integración!BK467</f>
        <v>0</v>
      </c>
      <c r="CG34" s="215">
        <f>+Integración!BL467</f>
        <v>0</v>
      </c>
      <c r="CH34" s="215">
        <f>+Integración!BM467</f>
        <v>0</v>
      </c>
      <c r="CI34" s="215">
        <f>+Integración!BN467</f>
        <v>0</v>
      </c>
      <c r="CJ34" s="215">
        <f>+Integración!BO467</f>
        <v>0</v>
      </c>
      <c r="CK34" s="215">
        <f>+Integración!BP467</f>
        <v>0</v>
      </c>
      <c r="CL34" s="215">
        <f>+Integración!BQ467</f>
        <v>0</v>
      </c>
      <c r="CM34" s="215">
        <f>+Integración!BR467</f>
        <v>0</v>
      </c>
      <c r="CN34" s="215">
        <f>+Integración!BS467</f>
        <v>0</v>
      </c>
      <c r="CO34" s="215">
        <f>+Integración!BT467</f>
        <v>0</v>
      </c>
      <c r="CP34" s="215">
        <f>+Integración!BU467</f>
        <v>0</v>
      </c>
      <c r="CQ34" s="215">
        <f>+Integración!BV467</f>
        <v>0</v>
      </c>
      <c r="CR34" s="215">
        <f>+Integración!BW467</f>
        <v>0</v>
      </c>
      <c r="CS34" s="215">
        <f>+Integración!BX467</f>
        <v>0</v>
      </c>
      <c r="CT34" s="215">
        <f>+Integración!BY467</f>
        <v>0</v>
      </c>
      <c r="CU34" s="216">
        <f t="shared" si="58"/>
        <v>0</v>
      </c>
      <c r="CV34" s="215">
        <f t="shared" si="59"/>
        <v>0</v>
      </c>
      <c r="CW34" s="217">
        <f t="shared" si="60"/>
        <v>0</v>
      </c>
      <c r="CX34" s="215"/>
      <c r="CY34" s="215"/>
      <c r="CZ34" s="215"/>
      <c r="DA34" s="216">
        <f t="shared" si="61"/>
        <v>0</v>
      </c>
      <c r="DB34" s="215">
        <f t="shared" si="48"/>
        <v>0</v>
      </c>
      <c r="DC34" s="217">
        <f t="shared" si="49"/>
        <v>0</v>
      </c>
      <c r="DD34" s="100"/>
      <c r="DF34" s="33"/>
      <c r="DG34" s="127"/>
      <c r="DH34" s="308"/>
      <c r="DI34" s="308"/>
      <c r="DJ34" s="71"/>
      <c r="DK34" s="71"/>
      <c r="DL34" s="71"/>
      <c r="DM34" s="143" t="s">
        <v>89</v>
      </c>
      <c r="DN34" s="319" t="s">
        <v>44</v>
      </c>
      <c r="DO34" s="319"/>
      <c r="DP34" s="54">
        <f>+AG52</f>
        <v>0</v>
      </c>
      <c r="DQ34" s="54">
        <f>+AH52</f>
        <v>0</v>
      </c>
      <c r="DR34" s="54">
        <f>+AI52</f>
        <v>0</v>
      </c>
      <c r="DS34" s="51"/>
      <c r="DT34" s="26"/>
      <c r="DU34" s="1"/>
      <c r="DV34" s="27"/>
      <c r="DW34" s="131"/>
      <c r="DX34" s="1"/>
      <c r="DY34" s="1"/>
      <c r="DZ34" s="48"/>
      <c r="EA34" s="48"/>
      <c r="EB34" s="48"/>
      <c r="EC34" s="143"/>
      <c r="ED34" s="322" t="s">
        <v>143</v>
      </c>
      <c r="EE34" s="322"/>
      <c r="EF34" s="48">
        <f>EF35+EF40+EF47</f>
        <v>68116719.390000001</v>
      </c>
      <c r="EG34" s="48">
        <f t="shared" ref="EG34:EH34" si="117">EG35+EG40+EG47</f>
        <v>59106656.859999999</v>
      </c>
      <c r="EH34" s="48">
        <f t="shared" si="117"/>
        <v>56399049.25</v>
      </c>
      <c r="EI34" s="42"/>
      <c r="EJ34" s="77"/>
      <c r="EK34" s="1"/>
      <c r="EL34" s="27"/>
      <c r="EM34" s="131"/>
      <c r="EN34" s="202"/>
      <c r="EO34" s="202"/>
      <c r="EP34" s="202"/>
      <c r="EQ34" s="202"/>
      <c r="ER34" s="202"/>
      <c r="ES34" s="202"/>
      <c r="ET34" s="143"/>
      <c r="EU34" s="322" t="s">
        <v>143</v>
      </c>
      <c r="EV34" s="322"/>
      <c r="EW34" s="49">
        <f t="shared" si="12"/>
        <v>9010062.5300000012</v>
      </c>
      <c r="EX34" s="49">
        <f t="shared" si="13"/>
        <v>0</v>
      </c>
      <c r="EY34" s="49">
        <f t="shared" si="81"/>
        <v>2707607.6099999994</v>
      </c>
      <c r="EZ34" s="49">
        <f t="shared" si="82"/>
        <v>0</v>
      </c>
      <c r="FA34" s="42"/>
      <c r="FB34" s="77"/>
      <c r="FC34" s="1"/>
      <c r="FD34" s="27"/>
      <c r="FE34" s="130" t="s">
        <v>81</v>
      </c>
      <c r="FF34" s="1"/>
      <c r="FG34" s="9" t="s">
        <v>25</v>
      </c>
      <c r="FH34" s="54">
        <f t="shared" si="109"/>
        <v>538785.56000000006</v>
      </c>
      <c r="FI34" s="54">
        <f t="shared" si="109"/>
        <v>1743893.83</v>
      </c>
      <c r="FJ34" s="160"/>
      <c r="FK34" s="279" t="s">
        <v>199</v>
      </c>
      <c r="FL34" s="279"/>
      <c r="FM34" s="50">
        <f>FM35+FM38</f>
        <v>2720057.8700000038</v>
      </c>
      <c r="FN34" s="50">
        <f t="shared" ref="FN34" si="118">FN35+FN38</f>
        <v>2270553.16</v>
      </c>
      <c r="FO34" s="42"/>
      <c r="FP34" s="26"/>
      <c r="FQ34" s="1"/>
      <c r="FR34" s="27"/>
      <c r="FS34" s="130" t="s">
        <v>81</v>
      </c>
      <c r="FT34" s="1"/>
      <c r="FU34" s="9" t="s">
        <v>25</v>
      </c>
      <c r="FV34" s="54">
        <f t="shared" si="101"/>
        <v>0</v>
      </c>
      <c r="FW34" s="54">
        <f t="shared" si="102"/>
        <v>0</v>
      </c>
      <c r="FX34" s="160"/>
      <c r="FY34" s="279" t="s">
        <v>199</v>
      </c>
      <c r="FZ34" s="279"/>
      <c r="GA34" s="50">
        <f>GA35+GA38</f>
        <v>0</v>
      </c>
      <c r="GB34" s="50">
        <f t="shared" ref="GB34" si="119">GB35+GB38</f>
        <v>0</v>
      </c>
      <c r="GC34" s="42"/>
      <c r="GD34" s="26"/>
      <c r="GE34" s="1"/>
      <c r="GF34" s="27"/>
      <c r="GG34" s="130" t="s">
        <v>191</v>
      </c>
      <c r="GH34" s="319" t="s">
        <v>236</v>
      </c>
      <c r="GI34" s="319"/>
      <c r="GJ34" s="179"/>
      <c r="GK34" s="179"/>
      <c r="GL34" s="173">
        <f>+EF41-EG41</f>
        <v>6308330.7599999998</v>
      </c>
      <c r="GM34" s="68">
        <v>0</v>
      </c>
      <c r="GN34" s="62">
        <f>SUM(GJ34:GM34)</f>
        <v>6308330.7599999998</v>
      </c>
      <c r="GO34" s="58"/>
      <c r="GP34" s="26"/>
    </row>
    <row r="35" spans="2:198" ht="13.9" customHeight="1" x14ac:dyDescent="0.2">
      <c r="B35" s="33"/>
      <c r="C35" s="126">
        <v>5120</v>
      </c>
      <c r="D35" s="234" t="s">
        <v>442</v>
      </c>
      <c r="E35" s="234"/>
      <c r="F35" s="215">
        <v>0</v>
      </c>
      <c r="G35" s="215">
        <v>0</v>
      </c>
      <c r="H35" s="215">
        <v>0</v>
      </c>
      <c r="I35" s="224">
        <f>+Integración!F468</f>
        <v>3781855.5599999996</v>
      </c>
      <c r="J35" s="224">
        <f>+Integración!G468</f>
        <v>4949884.2700000005</v>
      </c>
      <c r="K35" s="224">
        <f>+Integración!H468</f>
        <v>5669340.1599999992</v>
      </c>
      <c r="L35" s="224">
        <f>+Integración!I468</f>
        <v>0</v>
      </c>
      <c r="M35" s="224">
        <f>+Integración!J468</f>
        <v>0</v>
      </c>
      <c r="N35" s="224">
        <f>+Integración!K468</f>
        <v>0</v>
      </c>
      <c r="O35" s="224">
        <f>+Integración!L468</f>
        <v>0</v>
      </c>
      <c r="P35" s="224">
        <f>+Integración!M468</f>
        <v>0</v>
      </c>
      <c r="Q35" s="224">
        <f>+Integración!N468</f>
        <v>0</v>
      </c>
      <c r="R35" s="224">
        <f>+Integración!O468</f>
        <v>0</v>
      </c>
      <c r="S35" s="224">
        <f>+Integración!P468</f>
        <v>0</v>
      </c>
      <c r="T35" s="224">
        <f>+Integración!Q468</f>
        <v>0</v>
      </c>
      <c r="U35" s="224">
        <f>+Integración!R468</f>
        <v>0</v>
      </c>
      <c r="V35" s="224">
        <f>+Integración!S468</f>
        <v>0</v>
      </c>
      <c r="W35" s="224">
        <f>+Integración!T468</f>
        <v>0</v>
      </c>
      <c r="X35" s="224">
        <f>+Integración!U468</f>
        <v>0</v>
      </c>
      <c r="Y35" s="224">
        <f>+Integración!V468</f>
        <v>0</v>
      </c>
      <c r="Z35" s="224">
        <f>+Integración!W468</f>
        <v>0</v>
      </c>
      <c r="AA35" s="216">
        <f t="shared" si="31"/>
        <v>3781855.5599999996</v>
      </c>
      <c r="AB35" s="224">
        <f t="shared" si="17"/>
        <v>4949884.2700000005</v>
      </c>
      <c r="AC35" s="226">
        <f t="shared" si="18"/>
        <v>5669340.1599999992</v>
      </c>
      <c r="AD35" s="50"/>
      <c r="AE35" s="50"/>
      <c r="AF35" s="50"/>
      <c r="AG35" s="216">
        <f t="shared" si="54"/>
        <v>3781855.5599999996</v>
      </c>
      <c r="AH35" s="224">
        <f t="shared" si="55"/>
        <v>4949884.2700000005</v>
      </c>
      <c r="AI35" s="226">
        <f t="shared" si="56"/>
        <v>5669340.1599999992</v>
      </c>
      <c r="AJ35" s="26"/>
      <c r="AL35" s="27"/>
      <c r="AM35" s="130">
        <v>2120</v>
      </c>
      <c r="AN35" s="223" t="s">
        <v>488</v>
      </c>
      <c r="AO35" s="223"/>
      <c r="AP35" s="245">
        <v>0</v>
      </c>
      <c r="AQ35" s="245">
        <v>0</v>
      </c>
      <c r="AR35" s="245">
        <v>0</v>
      </c>
      <c r="AS35" s="52">
        <f>+Integración!AG468</f>
        <v>0</v>
      </c>
      <c r="AT35" s="52">
        <f>+Integración!AH468</f>
        <v>0</v>
      </c>
      <c r="AU35" s="52">
        <f>+Integración!AI468</f>
        <v>0</v>
      </c>
      <c r="AV35" s="52">
        <f>+Integración!AJ468</f>
        <v>0</v>
      </c>
      <c r="AW35" s="52">
        <f>+Integración!AK468</f>
        <v>0</v>
      </c>
      <c r="AX35" s="52">
        <f>+Integración!AL468</f>
        <v>0</v>
      </c>
      <c r="AY35" s="52">
        <f>+Integración!AM468</f>
        <v>0</v>
      </c>
      <c r="AZ35" s="52">
        <f>+Integración!AN468</f>
        <v>0</v>
      </c>
      <c r="BA35" s="52">
        <f>+Integración!AO468</f>
        <v>0</v>
      </c>
      <c r="BB35" s="52">
        <f>+Integración!AP468</f>
        <v>0</v>
      </c>
      <c r="BC35" s="52">
        <f>+Integración!AQ468</f>
        <v>0</v>
      </c>
      <c r="BD35" s="52">
        <f>+Integración!AR468</f>
        <v>0</v>
      </c>
      <c r="BE35" s="52">
        <f>+Integración!AS468</f>
        <v>0</v>
      </c>
      <c r="BF35" s="52">
        <f>+Integración!AT468</f>
        <v>0</v>
      </c>
      <c r="BG35" s="52">
        <f>+Integración!AU468</f>
        <v>0</v>
      </c>
      <c r="BH35" s="52">
        <f>+Integración!AV468</f>
        <v>0</v>
      </c>
      <c r="BI35" s="52">
        <f>+Integración!AW468</f>
        <v>0</v>
      </c>
      <c r="BJ35" s="52">
        <f>+Integración!AX468</f>
        <v>0</v>
      </c>
      <c r="BK35" s="93">
        <f t="shared" si="24"/>
        <v>0</v>
      </c>
      <c r="BL35" s="52">
        <f t="shared" si="25"/>
        <v>0</v>
      </c>
      <c r="BM35" s="94">
        <f t="shared" si="26"/>
        <v>0</v>
      </c>
      <c r="BN35" s="50"/>
      <c r="BO35" s="50"/>
      <c r="BP35" s="50"/>
      <c r="BQ35" s="93">
        <f t="shared" si="57"/>
        <v>0</v>
      </c>
      <c r="BR35" s="52">
        <f t="shared" si="46"/>
        <v>0</v>
      </c>
      <c r="BS35" s="94">
        <f t="shared" si="47"/>
        <v>0</v>
      </c>
      <c r="BT35" s="100"/>
      <c r="BV35" s="27"/>
      <c r="BW35" s="130">
        <v>5260</v>
      </c>
      <c r="BX35" s="223" t="s">
        <v>450</v>
      </c>
      <c r="BY35" s="223"/>
      <c r="BZ35" s="215">
        <v>0</v>
      </c>
      <c r="CA35" s="215">
        <v>0</v>
      </c>
      <c r="CB35" s="215">
        <v>0</v>
      </c>
      <c r="CC35" s="215">
        <f>+Integración!BH468</f>
        <v>0</v>
      </c>
      <c r="CD35" s="215">
        <f>+Integración!BI468</f>
        <v>0</v>
      </c>
      <c r="CE35" s="215">
        <f>+Integración!BJ468</f>
        <v>0</v>
      </c>
      <c r="CF35" s="215">
        <f>+Integración!BK468</f>
        <v>0</v>
      </c>
      <c r="CG35" s="215">
        <f>+Integración!BL468</f>
        <v>0</v>
      </c>
      <c r="CH35" s="215">
        <f>+Integración!BM468</f>
        <v>0</v>
      </c>
      <c r="CI35" s="215">
        <f>+Integración!BN468</f>
        <v>0</v>
      </c>
      <c r="CJ35" s="215">
        <f>+Integración!BO468</f>
        <v>0</v>
      </c>
      <c r="CK35" s="215">
        <f>+Integración!BP468</f>
        <v>0</v>
      </c>
      <c r="CL35" s="215">
        <f>+Integración!BQ468</f>
        <v>0</v>
      </c>
      <c r="CM35" s="215">
        <f>+Integración!BR468</f>
        <v>0</v>
      </c>
      <c r="CN35" s="215">
        <f>+Integración!BS468</f>
        <v>0</v>
      </c>
      <c r="CO35" s="215">
        <f>+Integración!BT468</f>
        <v>0</v>
      </c>
      <c r="CP35" s="215">
        <f>+Integración!BU468</f>
        <v>0</v>
      </c>
      <c r="CQ35" s="215">
        <f>+Integración!BV468</f>
        <v>0</v>
      </c>
      <c r="CR35" s="215">
        <f>+Integración!BW468</f>
        <v>0</v>
      </c>
      <c r="CS35" s="215">
        <f>+Integración!BX468</f>
        <v>0</v>
      </c>
      <c r="CT35" s="215">
        <f>+Integración!BY468</f>
        <v>0</v>
      </c>
      <c r="CU35" s="216">
        <f t="shared" si="58"/>
        <v>0</v>
      </c>
      <c r="CV35" s="215">
        <f t="shared" si="59"/>
        <v>0</v>
      </c>
      <c r="CW35" s="217">
        <f t="shared" si="60"/>
        <v>0</v>
      </c>
      <c r="CX35" s="215"/>
      <c r="CY35" s="215"/>
      <c r="CZ35" s="215"/>
      <c r="DA35" s="216">
        <f t="shared" si="61"/>
        <v>0</v>
      </c>
      <c r="DB35" s="215">
        <f t="shared" si="48"/>
        <v>0</v>
      </c>
      <c r="DC35" s="217">
        <f t="shared" si="49"/>
        <v>0</v>
      </c>
      <c r="DD35" s="100"/>
      <c r="DF35" s="33"/>
      <c r="DG35" s="126"/>
      <c r="DH35" s="200"/>
      <c r="DI35" s="200"/>
      <c r="DJ35" s="200"/>
      <c r="DK35" s="200"/>
      <c r="DL35" s="200"/>
      <c r="DM35" s="143" t="s">
        <v>90</v>
      </c>
      <c r="DN35" s="319" t="s">
        <v>45</v>
      </c>
      <c r="DO35" s="319"/>
      <c r="DP35" s="54">
        <f t="shared" ref="DP35:DP38" si="120">+AG53</f>
        <v>0</v>
      </c>
      <c r="DQ35" s="54">
        <f t="shared" ref="DQ35:DR38" si="121">+AH53</f>
        <v>0</v>
      </c>
      <c r="DR35" s="54">
        <f t="shared" si="121"/>
        <v>0</v>
      </c>
      <c r="DS35" s="51"/>
      <c r="DT35" s="26"/>
      <c r="DU35" s="1"/>
      <c r="DV35" s="27"/>
      <c r="DW35" s="130"/>
      <c r="DX35" s="201"/>
      <c r="DY35" s="195"/>
      <c r="DZ35" s="52"/>
      <c r="EA35" s="52"/>
      <c r="EB35" s="52"/>
      <c r="EC35" s="143"/>
      <c r="ED35" s="308" t="s">
        <v>144</v>
      </c>
      <c r="EE35" s="308"/>
      <c r="EF35" s="48">
        <f>SUM(EF36:EF38)</f>
        <v>43709422.280000001</v>
      </c>
      <c r="EG35" s="48">
        <f t="shared" ref="EG35:EH35" si="122">SUM(EG36:EG38)</f>
        <v>43709422.280000001</v>
      </c>
      <c r="EH35" s="48">
        <f t="shared" si="122"/>
        <v>43709422.280000001</v>
      </c>
      <c r="EI35" s="42"/>
      <c r="EJ35" s="77"/>
      <c r="EK35" s="1"/>
      <c r="EL35" s="27"/>
      <c r="EM35" s="130"/>
      <c r="EN35" s="201"/>
      <c r="EO35" s="195"/>
      <c r="EP35" s="52"/>
      <c r="EQ35" s="52"/>
      <c r="ER35" s="52"/>
      <c r="ES35" s="52"/>
      <c r="ET35" s="143"/>
      <c r="EU35" s="308" t="s">
        <v>144</v>
      </c>
      <c r="EV35" s="308"/>
      <c r="EW35" s="49">
        <f t="shared" si="12"/>
        <v>0</v>
      </c>
      <c r="EX35" s="49">
        <f t="shared" si="13"/>
        <v>0</v>
      </c>
      <c r="EY35" s="49">
        <f t="shared" si="81"/>
        <v>0</v>
      </c>
      <c r="EZ35" s="49">
        <f t="shared" si="82"/>
        <v>0</v>
      </c>
      <c r="FA35" s="42"/>
      <c r="FB35" s="77"/>
      <c r="FC35" s="1"/>
      <c r="FD35" s="27"/>
      <c r="FE35" s="130" t="s">
        <v>240</v>
      </c>
      <c r="FF35" s="1"/>
      <c r="FG35" s="9" t="s">
        <v>27</v>
      </c>
      <c r="FH35" s="54">
        <f t="shared" si="109"/>
        <v>0</v>
      </c>
      <c r="FI35" s="54">
        <f t="shared" si="109"/>
        <v>0</v>
      </c>
      <c r="FJ35" s="163" t="s">
        <v>184</v>
      </c>
      <c r="FK35" s="1"/>
      <c r="FL35" s="9" t="s">
        <v>217</v>
      </c>
      <c r="FM35" s="54">
        <f>+FM36+FM37</f>
        <v>0</v>
      </c>
      <c r="FN35" s="54">
        <f t="shared" ref="FN35" si="123">+FN36+FN37</f>
        <v>0</v>
      </c>
      <c r="FO35" s="42"/>
      <c r="FP35" s="26"/>
      <c r="FQ35" s="1"/>
      <c r="FR35" s="27"/>
      <c r="FS35" s="130" t="s">
        <v>240</v>
      </c>
      <c r="FT35" s="1"/>
      <c r="FU35" s="9" t="s">
        <v>27</v>
      </c>
      <c r="FV35" s="54">
        <f t="shared" si="101"/>
        <v>0</v>
      </c>
      <c r="FW35" s="54">
        <f t="shared" si="102"/>
        <v>0</v>
      </c>
      <c r="FX35" s="163" t="s">
        <v>184</v>
      </c>
      <c r="FY35" s="1"/>
      <c r="FZ35" s="9" t="s">
        <v>217</v>
      </c>
      <c r="GA35" s="54">
        <f>+GA36+GA37</f>
        <v>0</v>
      </c>
      <c r="GB35" s="54">
        <f t="shared" ref="GB35" si="124">+GB36+GB37</f>
        <v>0</v>
      </c>
      <c r="GC35" s="42"/>
      <c r="GD35" s="26"/>
      <c r="GE35" s="1"/>
      <c r="GF35" s="27"/>
      <c r="GG35" s="130" t="s">
        <v>192</v>
      </c>
      <c r="GH35" s="319" t="s">
        <v>149</v>
      </c>
      <c r="GI35" s="319"/>
      <c r="GJ35" s="179"/>
      <c r="GK35" s="179"/>
      <c r="GL35" s="173">
        <f>+EF42-EG42</f>
        <v>2701731.7700000014</v>
      </c>
      <c r="GM35" s="68">
        <v>0</v>
      </c>
      <c r="GN35" s="62">
        <f>SUM(GJ35:GM35)</f>
        <v>2701731.7700000014</v>
      </c>
      <c r="GO35" s="58"/>
      <c r="GP35" s="26"/>
    </row>
    <row r="36" spans="2:198" x14ac:dyDescent="0.2">
      <c r="B36" s="33"/>
      <c r="C36" s="126">
        <v>5130</v>
      </c>
      <c r="D36" s="234" t="s">
        <v>443</v>
      </c>
      <c r="E36" s="234"/>
      <c r="F36" s="215">
        <v>0</v>
      </c>
      <c r="G36" s="215">
        <v>0</v>
      </c>
      <c r="H36" s="215">
        <v>0</v>
      </c>
      <c r="I36" s="224">
        <f>+Integración!F469</f>
        <v>11760259.59</v>
      </c>
      <c r="J36" s="224">
        <f>+Integración!G469</f>
        <v>11027423.15</v>
      </c>
      <c r="K36" s="224">
        <f>+Integración!H469</f>
        <v>13093739.34</v>
      </c>
      <c r="L36" s="224">
        <f>+Integración!I469</f>
        <v>0</v>
      </c>
      <c r="M36" s="224">
        <f>+Integración!J469</f>
        <v>0</v>
      </c>
      <c r="N36" s="224">
        <f>+Integración!K469</f>
        <v>0</v>
      </c>
      <c r="O36" s="224">
        <f>+Integración!L469</f>
        <v>0</v>
      </c>
      <c r="P36" s="224">
        <f>+Integración!M469</f>
        <v>0</v>
      </c>
      <c r="Q36" s="224">
        <f>+Integración!N469</f>
        <v>0</v>
      </c>
      <c r="R36" s="224">
        <f>+Integración!O469</f>
        <v>0</v>
      </c>
      <c r="S36" s="224">
        <f>+Integración!P469</f>
        <v>0</v>
      </c>
      <c r="T36" s="224">
        <f>+Integración!Q469</f>
        <v>0</v>
      </c>
      <c r="U36" s="224">
        <f>+Integración!R469</f>
        <v>0</v>
      </c>
      <c r="V36" s="224">
        <f>+Integración!S469</f>
        <v>0</v>
      </c>
      <c r="W36" s="224">
        <f>+Integración!T469</f>
        <v>0</v>
      </c>
      <c r="X36" s="224">
        <f>+Integración!U469</f>
        <v>0</v>
      </c>
      <c r="Y36" s="224">
        <f>+Integración!V469</f>
        <v>0</v>
      </c>
      <c r="Z36" s="224">
        <f>+Integración!W469</f>
        <v>0</v>
      </c>
      <c r="AA36" s="216">
        <f t="shared" si="31"/>
        <v>11760259.59</v>
      </c>
      <c r="AB36" s="224">
        <f t="shared" si="17"/>
        <v>11027423.15</v>
      </c>
      <c r="AC36" s="226">
        <f t="shared" si="18"/>
        <v>13093739.34</v>
      </c>
      <c r="AD36" s="52"/>
      <c r="AE36" s="52"/>
      <c r="AF36" s="52"/>
      <c r="AG36" s="216">
        <f t="shared" si="54"/>
        <v>11760259.59</v>
      </c>
      <c r="AH36" s="224">
        <f t="shared" si="55"/>
        <v>11027423.15</v>
      </c>
      <c r="AI36" s="226">
        <f t="shared" si="56"/>
        <v>13093739.34</v>
      </c>
      <c r="AJ36" s="26"/>
      <c r="AL36" s="27"/>
      <c r="AM36" s="130">
        <v>2130</v>
      </c>
      <c r="AN36" s="223" t="s">
        <v>489</v>
      </c>
      <c r="AO36" s="223"/>
      <c r="AP36" s="245">
        <v>0</v>
      </c>
      <c r="AQ36" s="245">
        <v>0</v>
      </c>
      <c r="AR36" s="245">
        <v>0</v>
      </c>
      <c r="AS36" s="48">
        <f>+Integración!AG469</f>
        <v>0</v>
      </c>
      <c r="AT36" s="48">
        <f>+Integración!AH469</f>
        <v>0</v>
      </c>
      <c r="AU36" s="48">
        <f>+Integración!AI469</f>
        <v>0</v>
      </c>
      <c r="AV36" s="48">
        <f>+Integración!AJ469</f>
        <v>0</v>
      </c>
      <c r="AW36" s="48">
        <f>+Integración!AK469</f>
        <v>0</v>
      </c>
      <c r="AX36" s="48">
        <f>+Integración!AL469</f>
        <v>0</v>
      </c>
      <c r="AY36" s="48">
        <f>+Integración!AM469</f>
        <v>0</v>
      </c>
      <c r="AZ36" s="48">
        <f>+Integración!AN469</f>
        <v>0</v>
      </c>
      <c r="BA36" s="48">
        <f>+Integración!AO469</f>
        <v>0</v>
      </c>
      <c r="BB36" s="48">
        <f>+Integración!AP469</f>
        <v>0</v>
      </c>
      <c r="BC36" s="48">
        <f>+Integración!AQ469</f>
        <v>0</v>
      </c>
      <c r="BD36" s="48">
        <f>+Integración!AR469</f>
        <v>0</v>
      </c>
      <c r="BE36" s="48">
        <f>+Integración!AS469</f>
        <v>0</v>
      </c>
      <c r="BF36" s="48">
        <f>+Integración!AT469</f>
        <v>0</v>
      </c>
      <c r="BG36" s="48">
        <f>+Integración!AU469</f>
        <v>0</v>
      </c>
      <c r="BH36" s="48">
        <f>+Integración!AV469</f>
        <v>0</v>
      </c>
      <c r="BI36" s="48">
        <f>+Integración!AW469</f>
        <v>0</v>
      </c>
      <c r="BJ36" s="48">
        <f>+Integración!AX469</f>
        <v>0</v>
      </c>
      <c r="BK36" s="99">
        <f t="shared" si="24"/>
        <v>0</v>
      </c>
      <c r="BL36" s="48">
        <f t="shared" si="25"/>
        <v>0</v>
      </c>
      <c r="BM36" s="97">
        <f t="shared" si="26"/>
        <v>0</v>
      </c>
      <c r="BN36" s="200"/>
      <c r="BO36" s="200"/>
      <c r="BP36" s="200"/>
      <c r="BQ36" s="99">
        <f t="shared" si="57"/>
        <v>0</v>
      </c>
      <c r="BR36" s="48">
        <f t="shared" si="46"/>
        <v>0</v>
      </c>
      <c r="BS36" s="97">
        <f t="shared" si="47"/>
        <v>0</v>
      </c>
      <c r="BT36" s="100"/>
      <c r="BV36" s="27"/>
      <c r="BW36" s="130">
        <v>5270</v>
      </c>
      <c r="BX36" s="223" t="s">
        <v>451</v>
      </c>
      <c r="BY36" s="223"/>
      <c r="BZ36" s="215">
        <v>0</v>
      </c>
      <c r="CA36" s="215">
        <v>0</v>
      </c>
      <c r="CB36" s="215">
        <v>0</v>
      </c>
      <c r="CC36" s="215">
        <f>+Integración!BH469</f>
        <v>0</v>
      </c>
      <c r="CD36" s="215">
        <f>+Integración!BI469</f>
        <v>0</v>
      </c>
      <c r="CE36" s="215">
        <f>+Integración!BJ469</f>
        <v>0</v>
      </c>
      <c r="CF36" s="215">
        <f>+Integración!BK469</f>
        <v>0</v>
      </c>
      <c r="CG36" s="215">
        <f>+Integración!BL469</f>
        <v>0</v>
      </c>
      <c r="CH36" s="215">
        <f>+Integración!BM469</f>
        <v>0</v>
      </c>
      <c r="CI36" s="215">
        <f>+Integración!BN469</f>
        <v>0</v>
      </c>
      <c r="CJ36" s="215">
        <f>+Integración!BO469</f>
        <v>0</v>
      </c>
      <c r="CK36" s="215">
        <f>+Integración!BP469</f>
        <v>0</v>
      </c>
      <c r="CL36" s="215">
        <f>+Integración!BQ469</f>
        <v>0</v>
      </c>
      <c r="CM36" s="215">
        <f>+Integración!BR469</f>
        <v>0</v>
      </c>
      <c r="CN36" s="215">
        <f>+Integración!BS469</f>
        <v>0</v>
      </c>
      <c r="CO36" s="215">
        <f>+Integración!BT469</f>
        <v>0</v>
      </c>
      <c r="CP36" s="215">
        <f>+Integración!BU469</f>
        <v>0</v>
      </c>
      <c r="CQ36" s="215">
        <f>+Integración!BV469</f>
        <v>0</v>
      </c>
      <c r="CR36" s="215">
        <f>+Integración!BW469</f>
        <v>0</v>
      </c>
      <c r="CS36" s="215">
        <f>+Integración!BX469</f>
        <v>0</v>
      </c>
      <c r="CT36" s="215">
        <f>+Integración!BY469</f>
        <v>0</v>
      </c>
      <c r="CU36" s="216">
        <f t="shared" si="58"/>
        <v>0</v>
      </c>
      <c r="CV36" s="215">
        <f t="shared" si="59"/>
        <v>0</v>
      </c>
      <c r="CW36" s="217">
        <f t="shared" si="60"/>
        <v>0</v>
      </c>
      <c r="CX36" s="215"/>
      <c r="CY36" s="215"/>
      <c r="CZ36" s="215"/>
      <c r="DA36" s="216">
        <f t="shared" si="61"/>
        <v>0</v>
      </c>
      <c r="DB36" s="215">
        <f t="shared" si="48"/>
        <v>0</v>
      </c>
      <c r="DC36" s="217">
        <f t="shared" si="49"/>
        <v>0</v>
      </c>
      <c r="DD36" s="100"/>
      <c r="DF36" s="33"/>
      <c r="DG36" s="126"/>
      <c r="DH36" s="200"/>
      <c r="DI36" s="200"/>
      <c r="DJ36" s="200"/>
      <c r="DK36" s="200"/>
      <c r="DL36" s="200"/>
      <c r="DM36" s="143" t="s">
        <v>91</v>
      </c>
      <c r="DN36" s="319" t="s">
        <v>46</v>
      </c>
      <c r="DO36" s="319"/>
      <c r="DP36" s="54">
        <f t="shared" si="120"/>
        <v>0</v>
      </c>
      <c r="DQ36" s="54">
        <f t="shared" si="121"/>
        <v>0</v>
      </c>
      <c r="DR36" s="54">
        <f t="shared" si="121"/>
        <v>0</v>
      </c>
      <c r="DS36" s="51"/>
      <c r="DT36" s="26"/>
      <c r="DU36" s="1"/>
      <c r="DV36" s="27"/>
      <c r="DW36" s="130"/>
      <c r="DX36" s="201"/>
      <c r="DY36" s="201"/>
      <c r="DZ36" s="52"/>
      <c r="EA36" s="52"/>
      <c r="EB36" s="52"/>
      <c r="EC36" s="143" t="s">
        <v>188</v>
      </c>
      <c r="ED36" s="319" t="s">
        <v>0</v>
      </c>
      <c r="EE36" s="319"/>
      <c r="EF36" s="173">
        <f>+BQ51</f>
        <v>39755709.850000001</v>
      </c>
      <c r="EG36" s="173">
        <f>+BR51</f>
        <v>39755709.850000001</v>
      </c>
      <c r="EH36" s="173">
        <f>+BS51</f>
        <v>39755709.850000001</v>
      </c>
      <c r="EI36" s="42"/>
      <c r="EJ36" s="77"/>
      <c r="EK36" s="1"/>
      <c r="EL36" s="27"/>
      <c r="EM36" s="130"/>
      <c r="EN36" s="201"/>
      <c r="EO36" s="201"/>
      <c r="EP36" s="52"/>
      <c r="EQ36" s="52"/>
      <c r="ER36" s="52"/>
      <c r="ES36" s="52"/>
      <c r="ET36" s="143" t="s">
        <v>188</v>
      </c>
      <c r="EU36" s="319" t="s">
        <v>0</v>
      </c>
      <c r="EV36" s="319"/>
      <c r="EW36" s="54">
        <f t="shared" si="12"/>
        <v>0</v>
      </c>
      <c r="EX36" s="54">
        <f t="shared" si="13"/>
        <v>0</v>
      </c>
      <c r="EY36" s="54">
        <f t="shared" si="81"/>
        <v>0</v>
      </c>
      <c r="EZ36" s="54">
        <f t="shared" si="82"/>
        <v>0</v>
      </c>
      <c r="FA36" s="42"/>
      <c r="FB36" s="77"/>
      <c r="FC36" s="1"/>
      <c r="FD36" s="27"/>
      <c r="FE36" s="130" t="s">
        <v>82</v>
      </c>
      <c r="FF36" s="1"/>
      <c r="FG36" s="9" t="s">
        <v>29</v>
      </c>
      <c r="FH36" s="54">
        <f t="shared" si="109"/>
        <v>0</v>
      </c>
      <c r="FI36" s="54">
        <f t="shared" si="109"/>
        <v>0</v>
      </c>
      <c r="FJ36" s="163" t="s">
        <v>1</v>
      </c>
      <c r="FK36" s="1"/>
      <c r="FL36" s="9" t="s">
        <v>212</v>
      </c>
      <c r="FM36" s="54">
        <f>+EX15</f>
        <v>0</v>
      </c>
      <c r="FN36" s="54">
        <f>+EZ15</f>
        <v>0</v>
      </c>
      <c r="FO36" s="42"/>
      <c r="FP36" s="26"/>
      <c r="FQ36" s="1"/>
      <c r="FR36" s="27"/>
      <c r="FS36" s="130" t="s">
        <v>82</v>
      </c>
      <c r="FT36" s="1"/>
      <c r="FU36" s="9" t="s">
        <v>29</v>
      </c>
      <c r="FV36" s="54">
        <f t="shared" si="101"/>
        <v>0</v>
      </c>
      <c r="FW36" s="54">
        <f t="shared" si="102"/>
        <v>0</v>
      </c>
      <c r="FX36" s="163" t="s">
        <v>1</v>
      </c>
      <c r="FY36" s="1"/>
      <c r="FZ36" s="9" t="s">
        <v>212</v>
      </c>
      <c r="GA36" s="54">
        <f t="shared" ref="GA36:GB38" si="125">+DA62</f>
        <v>0</v>
      </c>
      <c r="GB36" s="54">
        <f t="shared" si="125"/>
        <v>0</v>
      </c>
      <c r="GC36" s="42"/>
      <c r="GD36" s="26"/>
      <c r="GE36" s="1"/>
      <c r="GF36" s="27"/>
      <c r="GG36" s="130" t="s">
        <v>193</v>
      </c>
      <c r="GH36" s="319" t="s">
        <v>237</v>
      </c>
      <c r="GI36" s="319"/>
      <c r="GJ36" s="179"/>
      <c r="GK36" s="179"/>
      <c r="GL36" s="173">
        <f>+EF43-EG43</f>
        <v>0</v>
      </c>
      <c r="GM36" s="68">
        <v>0</v>
      </c>
      <c r="GN36" s="62">
        <f>SUM(GJ36:GM36)</f>
        <v>0</v>
      </c>
      <c r="GO36" s="58"/>
      <c r="GP36" s="26"/>
    </row>
    <row r="37" spans="2:198" ht="13.9" customHeight="1" x14ac:dyDescent="0.2">
      <c r="B37" s="33"/>
      <c r="C37" s="127">
        <v>5200</v>
      </c>
      <c r="D37" s="233" t="s">
        <v>444</v>
      </c>
      <c r="E37" s="233"/>
      <c r="F37" s="210">
        <f>SUM(F38:F46)</f>
        <v>0</v>
      </c>
      <c r="G37" s="210">
        <f t="shared" ref="G37:H37" si="126">SUM(G38:G46)</f>
        <v>0</v>
      </c>
      <c r="H37" s="210">
        <f t="shared" si="126"/>
        <v>0</v>
      </c>
      <c r="I37" s="210">
        <f>+Integración!F470</f>
        <v>551385.56000000006</v>
      </c>
      <c r="J37" s="210">
        <f>+Integración!G470</f>
        <v>1882917.61</v>
      </c>
      <c r="K37" s="210">
        <f>+Integración!H470</f>
        <v>2115147.0199999996</v>
      </c>
      <c r="L37" s="210">
        <f>+Integración!I470</f>
        <v>0</v>
      </c>
      <c r="M37" s="210">
        <f>+Integración!J470</f>
        <v>0</v>
      </c>
      <c r="N37" s="210">
        <f>+Integración!K470</f>
        <v>0</v>
      </c>
      <c r="O37" s="210">
        <f>+Integración!L470</f>
        <v>0</v>
      </c>
      <c r="P37" s="210">
        <f>+Integración!M470</f>
        <v>0</v>
      </c>
      <c r="Q37" s="210">
        <f>+Integración!N470</f>
        <v>0</v>
      </c>
      <c r="R37" s="210">
        <f>+Integración!O470</f>
        <v>0</v>
      </c>
      <c r="S37" s="210">
        <f>+Integración!P470</f>
        <v>0</v>
      </c>
      <c r="T37" s="210">
        <f>+Integración!Q470</f>
        <v>0</v>
      </c>
      <c r="U37" s="210">
        <f>+Integración!R470</f>
        <v>0</v>
      </c>
      <c r="V37" s="210">
        <f>+Integración!S470</f>
        <v>0</v>
      </c>
      <c r="W37" s="210">
        <f>+Integración!T470</f>
        <v>0</v>
      </c>
      <c r="X37" s="210">
        <f>+Integración!U470</f>
        <v>0</v>
      </c>
      <c r="Y37" s="210">
        <f>+Integración!V470</f>
        <v>0</v>
      </c>
      <c r="Z37" s="210">
        <f>+Integración!W470</f>
        <v>0</v>
      </c>
      <c r="AA37" s="221">
        <f t="shared" si="31"/>
        <v>551385.56000000006</v>
      </c>
      <c r="AB37" s="210">
        <f t="shared" si="17"/>
        <v>1882917.61</v>
      </c>
      <c r="AC37" s="212">
        <f t="shared" si="18"/>
        <v>2115147.0199999996</v>
      </c>
      <c r="AD37" s="44"/>
      <c r="AE37" s="44"/>
      <c r="AF37" s="44"/>
      <c r="AG37" s="221">
        <f t="shared" si="54"/>
        <v>551385.56000000006</v>
      </c>
      <c r="AH37" s="210">
        <f t="shared" si="55"/>
        <v>1882917.61</v>
      </c>
      <c r="AI37" s="212">
        <f t="shared" si="56"/>
        <v>2115147.0199999996</v>
      </c>
      <c r="AJ37" s="26"/>
      <c r="AL37" s="27"/>
      <c r="AM37" s="130">
        <v>2140</v>
      </c>
      <c r="AN37" s="223" t="s">
        <v>490</v>
      </c>
      <c r="AO37" s="246"/>
      <c r="AP37" s="245">
        <v>0</v>
      </c>
      <c r="AQ37" s="245">
        <v>0</v>
      </c>
      <c r="AR37" s="245">
        <v>0</v>
      </c>
      <c r="AS37" s="284">
        <f>+Integración!AG470</f>
        <v>0</v>
      </c>
      <c r="AT37" s="284">
        <f>+Integración!AH470</f>
        <v>0</v>
      </c>
      <c r="AU37" s="284">
        <f>+Integración!AI470</f>
        <v>0</v>
      </c>
      <c r="AV37" s="284">
        <f>+Integración!AJ470</f>
        <v>0</v>
      </c>
      <c r="AW37" s="284">
        <f>+Integración!AK470</f>
        <v>0</v>
      </c>
      <c r="AX37" s="284">
        <f>+Integración!AL470</f>
        <v>0</v>
      </c>
      <c r="AY37" s="284">
        <f>+Integración!AM470</f>
        <v>0</v>
      </c>
      <c r="AZ37" s="284">
        <f>+Integración!AN470</f>
        <v>0</v>
      </c>
      <c r="BA37" s="284">
        <f>+Integración!AO470</f>
        <v>0</v>
      </c>
      <c r="BB37" s="284">
        <f>+Integración!AP470</f>
        <v>0</v>
      </c>
      <c r="BC37" s="284">
        <f>+Integración!AQ470</f>
        <v>0</v>
      </c>
      <c r="BD37" s="284">
        <f>+Integración!AR470</f>
        <v>0</v>
      </c>
      <c r="BE37" s="284">
        <f>+Integración!AS470</f>
        <v>0</v>
      </c>
      <c r="BF37" s="284">
        <f>+Integración!AT470</f>
        <v>0</v>
      </c>
      <c r="BG37" s="284">
        <f>+Integración!AU470</f>
        <v>0</v>
      </c>
      <c r="BH37" s="284">
        <f>+Integración!AV470</f>
        <v>0</v>
      </c>
      <c r="BI37" s="284">
        <f>+Integración!AW470</f>
        <v>0</v>
      </c>
      <c r="BJ37" s="284">
        <f>+Integración!AX470</f>
        <v>0</v>
      </c>
      <c r="BK37" s="285">
        <f t="shared" si="24"/>
        <v>0</v>
      </c>
      <c r="BL37" s="284">
        <f t="shared" si="25"/>
        <v>0</v>
      </c>
      <c r="BM37" s="286">
        <f t="shared" si="26"/>
        <v>0</v>
      </c>
      <c r="BN37" s="50"/>
      <c r="BO37" s="50"/>
      <c r="BP37" s="50"/>
      <c r="BQ37" s="285">
        <f t="shared" si="57"/>
        <v>0</v>
      </c>
      <c r="BR37" s="284">
        <f t="shared" si="46"/>
        <v>0</v>
      </c>
      <c r="BS37" s="286">
        <f t="shared" si="47"/>
        <v>0</v>
      </c>
      <c r="BT37" s="100"/>
      <c r="BV37" s="27"/>
      <c r="BW37" s="130">
        <v>5280</v>
      </c>
      <c r="BX37" s="223" t="s">
        <v>32</v>
      </c>
      <c r="BY37" s="247"/>
      <c r="BZ37" s="215">
        <v>0</v>
      </c>
      <c r="CA37" s="215">
        <v>0</v>
      </c>
      <c r="CB37" s="215">
        <v>0</v>
      </c>
      <c r="CC37" s="215">
        <f>+Integración!BH470</f>
        <v>0</v>
      </c>
      <c r="CD37" s="215">
        <f>+Integración!BI470</f>
        <v>0</v>
      </c>
      <c r="CE37" s="215">
        <f>+Integración!BJ470</f>
        <v>0</v>
      </c>
      <c r="CF37" s="215">
        <f>+Integración!BK470</f>
        <v>0</v>
      </c>
      <c r="CG37" s="215">
        <f>+Integración!BL470</f>
        <v>0</v>
      </c>
      <c r="CH37" s="215">
        <f>+Integración!BM470</f>
        <v>0</v>
      </c>
      <c r="CI37" s="215">
        <f>+Integración!BN470</f>
        <v>0</v>
      </c>
      <c r="CJ37" s="215">
        <f>+Integración!BO470</f>
        <v>0</v>
      </c>
      <c r="CK37" s="215">
        <f>+Integración!BP470</f>
        <v>0</v>
      </c>
      <c r="CL37" s="215">
        <f>+Integración!BQ470</f>
        <v>0</v>
      </c>
      <c r="CM37" s="215">
        <f>+Integración!BR470</f>
        <v>0</v>
      </c>
      <c r="CN37" s="215">
        <f>+Integración!BS470</f>
        <v>0</v>
      </c>
      <c r="CO37" s="215">
        <f>+Integración!BT470</f>
        <v>0</v>
      </c>
      <c r="CP37" s="215">
        <f>+Integración!BU470</f>
        <v>0</v>
      </c>
      <c r="CQ37" s="215">
        <f>+Integración!BV470</f>
        <v>0</v>
      </c>
      <c r="CR37" s="215">
        <f>+Integración!BW470</f>
        <v>0</v>
      </c>
      <c r="CS37" s="215">
        <f>+Integración!BX470</f>
        <v>0</v>
      </c>
      <c r="CT37" s="215">
        <f>+Integración!BY470</f>
        <v>0</v>
      </c>
      <c r="CU37" s="216">
        <f t="shared" si="58"/>
        <v>0</v>
      </c>
      <c r="CV37" s="215">
        <f t="shared" si="59"/>
        <v>0</v>
      </c>
      <c r="CW37" s="217">
        <f t="shared" si="60"/>
        <v>0</v>
      </c>
      <c r="CX37" s="215"/>
      <c r="CY37" s="215"/>
      <c r="CZ37" s="215"/>
      <c r="DA37" s="216">
        <f t="shared" si="61"/>
        <v>0</v>
      </c>
      <c r="DB37" s="215">
        <f t="shared" si="48"/>
        <v>0</v>
      </c>
      <c r="DC37" s="217">
        <f t="shared" si="49"/>
        <v>0</v>
      </c>
      <c r="DD37" s="100"/>
      <c r="DF37" s="33"/>
      <c r="DG37" s="126"/>
      <c r="DH37" s="200"/>
      <c r="DI37" s="200"/>
      <c r="DJ37" s="200"/>
      <c r="DK37" s="200"/>
      <c r="DL37" s="200"/>
      <c r="DM37" s="143" t="s">
        <v>92</v>
      </c>
      <c r="DN37" s="319" t="s">
        <v>47</v>
      </c>
      <c r="DO37" s="319"/>
      <c r="DP37" s="54">
        <f t="shared" si="120"/>
        <v>0</v>
      </c>
      <c r="DQ37" s="54">
        <f t="shared" si="121"/>
        <v>0</v>
      </c>
      <c r="DR37" s="54">
        <f t="shared" si="121"/>
        <v>0</v>
      </c>
      <c r="DS37" s="51"/>
      <c r="DT37" s="26"/>
      <c r="DU37" s="1"/>
      <c r="DV37" s="27"/>
      <c r="DW37" s="130"/>
      <c r="DX37" s="201"/>
      <c r="DY37" s="201"/>
      <c r="DZ37" s="72"/>
      <c r="EA37" s="72"/>
      <c r="EB37" s="72"/>
      <c r="EC37" s="143" t="s">
        <v>189</v>
      </c>
      <c r="ED37" s="319" t="s">
        <v>145</v>
      </c>
      <c r="EE37" s="319"/>
      <c r="EF37" s="173">
        <f t="shared" ref="EF37:EF38" si="127">+BQ52</f>
        <v>3953712.43</v>
      </c>
      <c r="EG37" s="173">
        <f>+BR52</f>
        <v>3953712.43</v>
      </c>
      <c r="EH37" s="173">
        <f>+BS52</f>
        <v>3953712.43</v>
      </c>
      <c r="EI37" s="42"/>
      <c r="EJ37" s="77"/>
      <c r="EK37" s="1"/>
      <c r="EL37" s="27"/>
      <c r="EM37" s="130"/>
      <c r="EN37" s="201"/>
      <c r="EO37" s="201"/>
      <c r="EP37" s="72"/>
      <c r="EQ37" s="72"/>
      <c r="ER37" s="72"/>
      <c r="ES37" s="72"/>
      <c r="ET37" s="143" t="s">
        <v>189</v>
      </c>
      <c r="EU37" s="319" t="s">
        <v>145</v>
      </c>
      <c r="EV37" s="319"/>
      <c r="EW37" s="54">
        <f t="shared" si="12"/>
        <v>0</v>
      </c>
      <c r="EX37" s="54">
        <f t="shared" si="13"/>
        <v>0</v>
      </c>
      <c r="EY37" s="54">
        <f t="shared" si="81"/>
        <v>0</v>
      </c>
      <c r="EZ37" s="54">
        <f t="shared" si="82"/>
        <v>0</v>
      </c>
      <c r="FA37" s="42"/>
      <c r="FB37" s="77"/>
      <c r="FC37" s="1"/>
      <c r="FD37" s="27"/>
      <c r="FE37" s="130" t="s">
        <v>83</v>
      </c>
      <c r="FF37" s="1"/>
      <c r="FG37" s="9" t="s">
        <v>31</v>
      </c>
      <c r="FH37" s="54">
        <f t="shared" si="109"/>
        <v>0</v>
      </c>
      <c r="FI37" s="54">
        <f t="shared" si="109"/>
        <v>0</v>
      </c>
      <c r="FJ37" s="120"/>
      <c r="FK37" s="1"/>
      <c r="FL37" s="9" t="s">
        <v>213</v>
      </c>
      <c r="FM37" s="53">
        <v>0</v>
      </c>
      <c r="FN37" s="53">
        <v>0</v>
      </c>
      <c r="FO37" s="42"/>
      <c r="FP37" s="26"/>
      <c r="FQ37" s="1"/>
      <c r="FR37" s="27"/>
      <c r="FS37" s="130" t="s">
        <v>83</v>
      </c>
      <c r="FT37" s="1"/>
      <c r="FU37" s="9" t="s">
        <v>31</v>
      </c>
      <c r="FV37" s="54">
        <f t="shared" si="101"/>
        <v>0</v>
      </c>
      <c r="FW37" s="54">
        <f t="shared" si="102"/>
        <v>0</v>
      </c>
      <c r="FX37" s="120"/>
      <c r="FY37" s="1"/>
      <c r="FZ37" s="9" t="s">
        <v>213</v>
      </c>
      <c r="GA37" s="54">
        <f t="shared" si="125"/>
        <v>0</v>
      </c>
      <c r="GB37" s="54">
        <f t="shared" si="125"/>
        <v>0</v>
      </c>
      <c r="GC37" s="42"/>
      <c r="GD37" s="26"/>
      <c r="GE37" s="1"/>
      <c r="GF37" s="27"/>
      <c r="GG37" s="130" t="s">
        <v>194</v>
      </c>
      <c r="GH37" s="319" t="s">
        <v>151</v>
      </c>
      <c r="GI37" s="319"/>
      <c r="GJ37" s="179"/>
      <c r="GK37" s="179"/>
      <c r="GL37" s="173">
        <f>+EF44-EG44</f>
        <v>0</v>
      </c>
      <c r="GM37" s="68">
        <v>0</v>
      </c>
      <c r="GN37" s="62">
        <f>SUM(GJ37:GM37)</f>
        <v>0</v>
      </c>
      <c r="GO37" s="58"/>
      <c r="GP37" s="26"/>
    </row>
    <row r="38" spans="2:198" ht="13.9" customHeight="1" x14ac:dyDescent="0.2">
      <c r="B38" s="33"/>
      <c r="C38" s="126">
        <v>5210</v>
      </c>
      <c r="D38" s="234" t="s">
        <v>445</v>
      </c>
      <c r="E38" s="234"/>
      <c r="F38" s="224">
        <v>0</v>
      </c>
      <c r="G38" s="224">
        <v>0</v>
      </c>
      <c r="H38" s="224">
        <v>0</v>
      </c>
      <c r="I38" s="224">
        <f>+Integración!F471</f>
        <v>12600</v>
      </c>
      <c r="J38" s="224">
        <f>+Integración!G471</f>
        <v>139023.78</v>
      </c>
      <c r="K38" s="224">
        <f>+Integración!H471</f>
        <v>177466.25</v>
      </c>
      <c r="L38" s="224">
        <f>+Integración!I471</f>
        <v>0</v>
      </c>
      <c r="M38" s="224">
        <f>+Integración!J471</f>
        <v>0</v>
      </c>
      <c r="N38" s="224">
        <f>+Integración!K471</f>
        <v>0</v>
      </c>
      <c r="O38" s="224">
        <f>+Integración!L471</f>
        <v>0</v>
      </c>
      <c r="P38" s="224">
        <f>+Integración!M471</f>
        <v>0</v>
      </c>
      <c r="Q38" s="224">
        <f>+Integración!N471</f>
        <v>0</v>
      </c>
      <c r="R38" s="224">
        <f>+Integración!O471</f>
        <v>0</v>
      </c>
      <c r="S38" s="224">
        <f>+Integración!P471</f>
        <v>0</v>
      </c>
      <c r="T38" s="224">
        <f>+Integración!Q471</f>
        <v>0</v>
      </c>
      <c r="U38" s="224">
        <f>+Integración!R471</f>
        <v>0</v>
      </c>
      <c r="V38" s="224">
        <f>+Integración!S471</f>
        <v>0</v>
      </c>
      <c r="W38" s="224">
        <f>+Integración!T471</f>
        <v>0</v>
      </c>
      <c r="X38" s="224">
        <f>+Integración!U471</f>
        <v>0</v>
      </c>
      <c r="Y38" s="224">
        <f>+Integración!V471</f>
        <v>0</v>
      </c>
      <c r="Z38" s="224">
        <f>+Integración!W471</f>
        <v>0</v>
      </c>
      <c r="AA38" s="216">
        <f t="shared" si="31"/>
        <v>12600</v>
      </c>
      <c r="AB38" s="224">
        <f t="shared" si="17"/>
        <v>139023.78</v>
      </c>
      <c r="AC38" s="226">
        <f t="shared" si="18"/>
        <v>177466.25</v>
      </c>
      <c r="AD38" s="50"/>
      <c r="AE38" s="50"/>
      <c r="AF38" s="50"/>
      <c r="AG38" s="216">
        <f t="shared" si="54"/>
        <v>12600</v>
      </c>
      <c r="AH38" s="224">
        <f t="shared" si="55"/>
        <v>139023.78</v>
      </c>
      <c r="AI38" s="226">
        <f t="shared" si="56"/>
        <v>177466.25</v>
      </c>
      <c r="AJ38" s="26"/>
      <c r="AL38" s="27"/>
      <c r="AM38" s="130">
        <v>2150</v>
      </c>
      <c r="AN38" s="223" t="s">
        <v>491</v>
      </c>
      <c r="AO38" s="223"/>
      <c r="AP38" s="245">
        <v>0</v>
      </c>
      <c r="AQ38" s="245">
        <v>0</v>
      </c>
      <c r="AR38" s="245">
        <v>0</v>
      </c>
      <c r="AS38" s="48">
        <f>+Integración!AG471</f>
        <v>0</v>
      </c>
      <c r="AT38" s="48">
        <f>+Integración!AH471</f>
        <v>0</v>
      </c>
      <c r="AU38" s="48">
        <f>+Integración!AI471</f>
        <v>0</v>
      </c>
      <c r="AV38" s="48">
        <f>+Integración!AJ471</f>
        <v>0</v>
      </c>
      <c r="AW38" s="48">
        <f>+Integración!AK471</f>
        <v>0</v>
      </c>
      <c r="AX38" s="48">
        <f>+Integración!AL471</f>
        <v>0</v>
      </c>
      <c r="AY38" s="48">
        <f>+Integración!AM471</f>
        <v>0</v>
      </c>
      <c r="AZ38" s="48">
        <f>+Integración!AN471</f>
        <v>0</v>
      </c>
      <c r="BA38" s="48">
        <f>+Integración!AO471</f>
        <v>0</v>
      </c>
      <c r="BB38" s="48">
        <f>+Integración!AP471</f>
        <v>0</v>
      </c>
      <c r="BC38" s="48">
        <f>+Integración!AQ471</f>
        <v>0</v>
      </c>
      <c r="BD38" s="48">
        <f>+Integración!AR471</f>
        <v>0</v>
      </c>
      <c r="BE38" s="48">
        <f>+Integración!AS471</f>
        <v>0</v>
      </c>
      <c r="BF38" s="48">
        <f>+Integración!AT471</f>
        <v>0</v>
      </c>
      <c r="BG38" s="48">
        <f>+Integración!AU471</f>
        <v>0</v>
      </c>
      <c r="BH38" s="48">
        <f>+Integración!AV471</f>
        <v>0</v>
      </c>
      <c r="BI38" s="48">
        <f>+Integración!AW471</f>
        <v>0</v>
      </c>
      <c r="BJ38" s="48">
        <f>+Integración!AX471</f>
        <v>0</v>
      </c>
      <c r="BK38" s="99">
        <f t="shared" si="24"/>
        <v>0</v>
      </c>
      <c r="BL38" s="48">
        <f t="shared" si="25"/>
        <v>0</v>
      </c>
      <c r="BM38" s="97">
        <f t="shared" si="26"/>
        <v>0</v>
      </c>
      <c r="BN38" s="50"/>
      <c r="BO38" s="50"/>
      <c r="BP38" s="50"/>
      <c r="BQ38" s="99">
        <f t="shared" si="57"/>
        <v>0</v>
      </c>
      <c r="BR38" s="48">
        <f t="shared" si="46"/>
        <v>0</v>
      </c>
      <c r="BS38" s="97">
        <f t="shared" si="47"/>
        <v>0</v>
      </c>
      <c r="BT38" s="100"/>
      <c r="BV38" s="27"/>
      <c r="BW38" s="130">
        <v>5290</v>
      </c>
      <c r="BX38" s="223" t="s">
        <v>452</v>
      </c>
      <c r="BY38" s="223"/>
      <c r="BZ38" s="215">
        <v>0</v>
      </c>
      <c r="CA38" s="215">
        <v>0</v>
      </c>
      <c r="CB38" s="215">
        <v>0</v>
      </c>
      <c r="CC38" s="215">
        <f>+Integración!BH471</f>
        <v>0</v>
      </c>
      <c r="CD38" s="215">
        <f>+Integración!BI471</f>
        <v>0</v>
      </c>
      <c r="CE38" s="215">
        <f>+Integración!BJ471</f>
        <v>0</v>
      </c>
      <c r="CF38" s="215">
        <f>+Integración!BK471</f>
        <v>0</v>
      </c>
      <c r="CG38" s="215">
        <f>+Integración!BL471</f>
        <v>0</v>
      </c>
      <c r="CH38" s="215">
        <f>+Integración!BM471</f>
        <v>0</v>
      </c>
      <c r="CI38" s="215">
        <f>+Integración!BN471</f>
        <v>0</v>
      </c>
      <c r="CJ38" s="215">
        <f>+Integración!BO471</f>
        <v>0</v>
      </c>
      <c r="CK38" s="215">
        <f>+Integración!BP471</f>
        <v>0</v>
      </c>
      <c r="CL38" s="215">
        <f>+Integración!BQ471</f>
        <v>0</v>
      </c>
      <c r="CM38" s="215">
        <f>+Integración!BR471</f>
        <v>0</v>
      </c>
      <c r="CN38" s="215">
        <f>+Integración!BS471</f>
        <v>0</v>
      </c>
      <c r="CO38" s="215">
        <f>+Integración!BT471</f>
        <v>0</v>
      </c>
      <c r="CP38" s="215">
        <f>+Integración!BU471</f>
        <v>0</v>
      </c>
      <c r="CQ38" s="215">
        <f>+Integración!BV471</f>
        <v>0</v>
      </c>
      <c r="CR38" s="215">
        <f>+Integración!BW471</f>
        <v>0</v>
      </c>
      <c r="CS38" s="215">
        <f>+Integración!BX471</f>
        <v>0</v>
      </c>
      <c r="CT38" s="215">
        <f>+Integración!BY471</f>
        <v>0</v>
      </c>
      <c r="CU38" s="216">
        <f t="shared" si="58"/>
        <v>0</v>
      </c>
      <c r="CV38" s="215">
        <f t="shared" si="59"/>
        <v>0</v>
      </c>
      <c r="CW38" s="217">
        <f t="shared" si="60"/>
        <v>0</v>
      </c>
      <c r="CX38" s="215"/>
      <c r="CY38" s="215"/>
      <c r="CZ38" s="215"/>
      <c r="DA38" s="216">
        <f t="shared" si="61"/>
        <v>0</v>
      </c>
      <c r="DB38" s="215">
        <f t="shared" si="48"/>
        <v>0</v>
      </c>
      <c r="DC38" s="217">
        <f t="shared" si="49"/>
        <v>0</v>
      </c>
      <c r="DD38" s="100"/>
      <c r="DF38" s="33"/>
      <c r="DG38" s="126"/>
      <c r="DH38" s="200"/>
      <c r="DI38" s="200"/>
      <c r="DJ38" s="200"/>
      <c r="DK38" s="200"/>
      <c r="DL38" s="200"/>
      <c r="DM38" s="143" t="s">
        <v>93</v>
      </c>
      <c r="DN38" s="319" t="s">
        <v>48</v>
      </c>
      <c r="DO38" s="319"/>
      <c r="DP38" s="54">
        <f t="shared" si="120"/>
        <v>0</v>
      </c>
      <c r="DQ38" s="54">
        <f t="shared" si="121"/>
        <v>0</v>
      </c>
      <c r="DR38" s="54">
        <f t="shared" si="121"/>
        <v>0</v>
      </c>
      <c r="DS38" s="51"/>
      <c r="DT38" s="26"/>
      <c r="DU38" s="1"/>
      <c r="DV38" s="27"/>
      <c r="DW38" s="130"/>
      <c r="DX38" s="201"/>
      <c r="DY38" s="73"/>
      <c r="DZ38" s="73"/>
      <c r="EA38" s="73"/>
      <c r="EB38" s="73"/>
      <c r="EC38" s="143" t="s">
        <v>190</v>
      </c>
      <c r="ED38" s="323" t="s">
        <v>146</v>
      </c>
      <c r="EE38" s="323"/>
      <c r="EF38" s="173">
        <f t="shared" si="127"/>
        <v>0</v>
      </c>
      <c r="EG38" s="173">
        <f>+BR53</f>
        <v>0</v>
      </c>
      <c r="EH38" s="173">
        <f>+BS53</f>
        <v>0</v>
      </c>
      <c r="EI38" s="42"/>
      <c r="EJ38" s="77"/>
      <c r="EK38" s="1"/>
      <c r="EL38" s="27"/>
      <c r="EM38" s="130"/>
      <c r="EN38" s="201"/>
      <c r="EO38" s="73"/>
      <c r="EP38" s="73"/>
      <c r="EQ38" s="72"/>
      <c r="ER38" s="73"/>
      <c r="ES38" s="72"/>
      <c r="ET38" s="143" t="s">
        <v>190</v>
      </c>
      <c r="EU38" s="323" t="s">
        <v>146</v>
      </c>
      <c r="EV38" s="323"/>
      <c r="EW38" s="54">
        <f t="shared" si="12"/>
        <v>0</v>
      </c>
      <c r="EX38" s="54">
        <f t="shared" si="13"/>
        <v>0</v>
      </c>
      <c r="EY38" s="54">
        <f t="shared" si="81"/>
        <v>0</v>
      </c>
      <c r="EZ38" s="54">
        <f t="shared" si="82"/>
        <v>0</v>
      </c>
      <c r="FA38" s="42"/>
      <c r="FB38" s="77"/>
      <c r="FC38" s="1"/>
      <c r="FD38" s="27"/>
      <c r="FE38" s="130" t="s">
        <v>84</v>
      </c>
      <c r="FF38" s="1"/>
      <c r="FG38" s="9" t="s">
        <v>32</v>
      </c>
      <c r="FH38" s="54">
        <f t="shared" si="109"/>
        <v>0</v>
      </c>
      <c r="FI38" s="54">
        <f t="shared" si="109"/>
        <v>0</v>
      </c>
      <c r="FJ38" s="160"/>
      <c r="FK38" s="1"/>
      <c r="FL38" s="9" t="s">
        <v>218</v>
      </c>
      <c r="FM38" s="54">
        <f>+EQ14+EQ15+EQ16+EQ17+EQ18+EQ19+EQ25+EQ29+EQ30+EQ31+EQ32+EX13+EX14+EX15+EX16+EX17+EX18+EX19+EX20+EX24+EX25+EX27+EX28+EX29+EX37+EX38+EX43+EX44+EX45+EX48+EX49+EX42</f>
        <v>2720057.8700000038</v>
      </c>
      <c r="FN38" s="54">
        <f>+ES14+ES15+ES16+ES17+ES18+ES19+ES25+ES29+ES30+ES31+ES32+EZ13+EZ14+EZ15+EZ16+EZ17+EZ18+EZ19+EZ20+EZ24+EZ25+EZ27+EZ28+EZ29+EZ37+EZ38+EZ43+EZ44+EZ45+EZ48+EZ49+EZ42</f>
        <v>2270553.16</v>
      </c>
      <c r="FO38" s="42"/>
      <c r="FP38" s="26"/>
      <c r="FQ38" s="1"/>
      <c r="FR38" s="27"/>
      <c r="FS38" s="130" t="s">
        <v>84</v>
      </c>
      <c r="FT38" s="1"/>
      <c r="FU38" s="9" t="s">
        <v>32</v>
      </c>
      <c r="FV38" s="54">
        <f t="shared" si="101"/>
        <v>0</v>
      </c>
      <c r="FW38" s="54">
        <f t="shared" si="102"/>
        <v>0</v>
      </c>
      <c r="FX38" s="160"/>
      <c r="FY38" s="1"/>
      <c r="FZ38" s="9" t="s">
        <v>218</v>
      </c>
      <c r="GA38" s="54">
        <f t="shared" si="125"/>
        <v>0</v>
      </c>
      <c r="GB38" s="54">
        <f t="shared" si="125"/>
        <v>0</v>
      </c>
      <c r="GC38" s="42"/>
      <c r="GD38" s="26"/>
      <c r="GE38" s="1"/>
      <c r="GF38" s="27"/>
      <c r="GG38" s="165"/>
      <c r="GH38" s="196"/>
      <c r="GI38" s="56"/>
      <c r="GJ38" s="177"/>
      <c r="GK38" s="177"/>
      <c r="GL38" s="173"/>
      <c r="GM38" s="62"/>
      <c r="GN38" s="62"/>
      <c r="GO38" s="58"/>
      <c r="GP38" s="26"/>
    </row>
    <row r="39" spans="2:198" ht="13.9" customHeight="1" x14ac:dyDescent="0.2">
      <c r="B39" s="33"/>
      <c r="C39" s="126">
        <v>5220</v>
      </c>
      <c r="D39" s="234" t="s">
        <v>446</v>
      </c>
      <c r="E39" s="234"/>
      <c r="F39" s="215">
        <v>0</v>
      </c>
      <c r="G39" s="215">
        <v>0</v>
      </c>
      <c r="H39" s="215">
        <v>0</v>
      </c>
      <c r="I39" s="215">
        <f>+Integración!F472</f>
        <v>0</v>
      </c>
      <c r="J39" s="215">
        <f>+Integración!G472</f>
        <v>0</v>
      </c>
      <c r="K39" s="215">
        <f>+Integración!H472</f>
        <v>0</v>
      </c>
      <c r="L39" s="215">
        <f>+Integración!I472</f>
        <v>0</v>
      </c>
      <c r="M39" s="215">
        <f>+Integración!J472</f>
        <v>0</v>
      </c>
      <c r="N39" s="215">
        <f>+Integración!K472</f>
        <v>0</v>
      </c>
      <c r="O39" s="215">
        <f>+Integración!L472</f>
        <v>0</v>
      </c>
      <c r="P39" s="215">
        <f>+Integración!M472</f>
        <v>0</v>
      </c>
      <c r="Q39" s="215">
        <f>+Integración!N472</f>
        <v>0</v>
      </c>
      <c r="R39" s="215">
        <f>+Integración!O472</f>
        <v>0</v>
      </c>
      <c r="S39" s="215">
        <f>+Integración!P472</f>
        <v>0</v>
      </c>
      <c r="T39" s="215">
        <f>+Integración!Q472</f>
        <v>0</v>
      </c>
      <c r="U39" s="215">
        <f>+Integración!R472</f>
        <v>0</v>
      </c>
      <c r="V39" s="215">
        <f>+Integración!S472</f>
        <v>0</v>
      </c>
      <c r="W39" s="215">
        <f>+Integración!T472</f>
        <v>0</v>
      </c>
      <c r="X39" s="215">
        <f>+Integración!U472</f>
        <v>0</v>
      </c>
      <c r="Y39" s="215">
        <f>+Integración!V472</f>
        <v>0</v>
      </c>
      <c r="Z39" s="215">
        <f>+Integración!W472</f>
        <v>0</v>
      </c>
      <c r="AA39" s="216">
        <f t="shared" si="31"/>
        <v>0</v>
      </c>
      <c r="AB39" s="224">
        <f t="shared" si="17"/>
        <v>0</v>
      </c>
      <c r="AC39" s="226">
        <f t="shared" si="18"/>
        <v>0</v>
      </c>
      <c r="AD39" s="54"/>
      <c r="AE39" s="54"/>
      <c r="AF39" s="54"/>
      <c r="AG39" s="216">
        <f t="shared" si="54"/>
        <v>0</v>
      </c>
      <c r="AH39" s="224">
        <f t="shared" si="55"/>
        <v>0</v>
      </c>
      <c r="AI39" s="226">
        <f t="shared" si="56"/>
        <v>0</v>
      </c>
      <c r="AJ39" s="26"/>
      <c r="AL39" s="27"/>
      <c r="AM39" s="130">
        <v>2160</v>
      </c>
      <c r="AN39" s="223" t="s">
        <v>492</v>
      </c>
      <c r="AO39" s="223"/>
      <c r="AP39" s="245">
        <v>0</v>
      </c>
      <c r="AQ39" s="245">
        <v>0</v>
      </c>
      <c r="AR39" s="245">
        <v>0</v>
      </c>
      <c r="AS39" s="48">
        <f>+Integración!AG472</f>
        <v>0</v>
      </c>
      <c r="AT39" s="48">
        <f>+Integración!AH472</f>
        <v>0</v>
      </c>
      <c r="AU39" s="48">
        <f>+Integración!AI472</f>
        <v>0</v>
      </c>
      <c r="AV39" s="48">
        <f>+Integración!AJ472</f>
        <v>0</v>
      </c>
      <c r="AW39" s="48">
        <f>+Integración!AK472</f>
        <v>0</v>
      </c>
      <c r="AX39" s="48">
        <f>+Integración!AL472</f>
        <v>0</v>
      </c>
      <c r="AY39" s="48">
        <f>+Integración!AM472</f>
        <v>0</v>
      </c>
      <c r="AZ39" s="48">
        <f>+Integración!AN472</f>
        <v>0</v>
      </c>
      <c r="BA39" s="48">
        <f>+Integración!AO472</f>
        <v>0</v>
      </c>
      <c r="BB39" s="48">
        <f>+Integración!AP472</f>
        <v>0</v>
      </c>
      <c r="BC39" s="48">
        <f>+Integración!AQ472</f>
        <v>0</v>
      </c>
      <c r="BD39" s="48">
        <f>+Integración!AR472</f>
        <v>0</v>
      </c>
      <c r="BE39" s="48">
        <f>+Integración!AS472</f>
        <v>0</v>
      </c>
      <c r="BF39" s="48">
        <f>+Integración!AT472</f>
        <v>0</v>
      </c>
      <c r="BG39" s="48">
        <f>+Integración!AU472</f>
        <v>0</v>
      </c>
      <c r="BH39" s="48">
        <f>+Integración!AV472</f>
        <v>0</v>
      </c>
      <c r="BI39" s="48">
        <f>+Integración!AW472</f>
        <v>0</v>
      </c>
      <c r="BJ39" s="48">
        <f>+Integración!AX472</f>
        <v>0</v>
      </c>
      <c r="BK39" s="99">
        <f t="shared" si="24"/>
        <v>0</v>
      </c>
      <c r="BL39" s="48">
        <f t="shared" si="25"/>
        <v>0</v>
      </c>
      <c r="BM39" s="97">
        <f t="shared" si="26"/>
        <v>0</v>
      </c>
      <c r="BN39" s="54"/>
      <c r="BO39" s="54"/>
      <c r="BP39" s="54"/>
      <c r="BQ39" s="99">
        <f t="shared" si="57"/>
        <v>0</v>
      </c>
      <c r="BR39" s="48">
        <f t="shared" si="46"/>
        <v>0</v>
      </c>
      <c r="BS39" s="97">
        <f t="shared" si="47"/>
        <v>0</v>
      </c>
      <c r="BT39" s="100"/>
      <c r="BV39" s="27"/>
      <c r="BW39" s="130">
        <v>5310</v>
      </c>
      <c r="BX39" s="223" t="s">
        <v>38</v>
      </c>
      <c r="BY39" s="223"/>
      <c r="BZ39" s="215">
        <v>0</v>
      </c>
      <c r="CA39" s="215">
        <v>0</v>
      </c>
      <c r="CB39" s="215">
        <v>0</v>
      </c>
      <c r="CC39" s="215">
        <f>+Integración!BH472</f>
        <v>0</v>
      </c>
      <c r="CD39" s="215">
        <f>+Integración!BI472</f>
        <v>0</v>
      </c>
      <c r="CE39" s="215">
        <f>+Integración!BJ472</f>
        <v>0</v>
      </c>
      <c r="CF39" s="215">
        <f>+Integración!BK472</f>
        <v>0</v>
      </c>
      <c r="CG39" s="215">
        <f>+Integración!BL472</f>
        <v>0</v>
      </c>
      <c r="CH39" s="215">
        <f>+Integración!BM472</f>
        <v>0</v>
      </c>
      <c r="CI39" s="215">
        <f>+Integración!BN472</f>
        <v>0</v>
      </c>
      <c r="CJ39" s="215">
        <f>+Integración!BO472</f>
        <v>0</v>
      </c>
      <c r="CK39" s="215">
        <f>+Integración!BP472</f>
        <v>0</v>
      </c>
      <c r="CL39" s="215">
        <f>+Integración!BQ472</f>
        <v>0</v>
      </c>
      <c r="CM39" s="215">
        <f>+Integración!BR472</f>
        <v>0</v>
      </c>
      <c r="CN39" s="215">
        <f>+Integración!BS472</f>
        <v>0</v>
      </c>
      <c r="CO39" s="215">
        <f>+Integración!BT472</f>
        <v>0</v>
      </c>
      <c r="CP39" s="215">
        <f>+Integración!BU472</f>
        <v>0</v>
      </c>
      <c r="CQ39" s="215">
        <f>+Integración!BV472</f>
        <v>0</v>
      </c>
      <c r="CR39" s="215">
        <f>+Integración!BW472</f>
        <v>0</v>
      </c>
      <c r="CS39" s="215">
        <f>+Integración!BX472</f>
        <v>0</v>
      </c>
      <c r="CT39" s="215">
        <f>+Integración!BY472</f>
        <v>0</v>
      </c>
      <c r="CU39" s="216">
        <f t="shared" si="58"/>
        <v>0</v>
      </c>
      <c r="CV39" s="215">
        <f t="shared" si="59"/>
        <v>0</v>
      </c>
      <c r="CW39" s="217">
        <f t="shared" si="60"/>
        <v>0</v>
      </c>
      <c r="CX39" s="215"/>
      <c r="CY39" s="215"/>
      <c r="CZ39" s="215"/>
      <c r="DA39" s="216">
        <f t="shared" si="61"/>
        <v>0</v>
      </c>
      <c r="DB39" s="215">
        <f t="shared" si="48"/>
        <v>0</v>
      </c>
      <c r="DC39" s="217">
        <f t="shared" si="49"/>
        <v>0</v>
      </c>
      <c r="DD39" s="100"/>
      <c r="DF39" s="33"/>
      <c r="DG39" s="126"/>
      <c r="DH39" s="200"/>
      <c r="DI39" s="200"/>
      <c r="DJ39" s="200"/>
      <c r="DK39" s="200"/>
      <c r="DL39" s="200"/>
      <c r="DM39" s="143"/>
      <c r="DN39" s="195"/>
      <c r="DO39" s="200"/>
      <c r="DP39" s="66"/>
      <c r="DQ39" s="66"/>
      <c r="DR39" s="66"/>
      <c r="DS39" s="51"/>
      <c r="DT39" s="26"/>
      <c r="DU39" s="1"/>
      <c r="DV39" s="27"/>
      <c r="DW39" s="130"/>
      <c r="DX39" s="201"/>
      <c r="DY39" s="73"/>
      <c r="DZ39" s="73"/>
      <c r="EA39" s="73"/>
      <c r="EB39" s="73"/>
      <c r="EC39" s="143"/>
      <c r="ED39" s="314"/>
      <c r="EE39" s="314"/>
      <c r="EF39" s="52"/>
      <c r="EG39" s="52"/>
      <c r="EH39" s="52"/>
      <c r="EI39" s="42"/>
      <c r="EJ39" s="77"/>
      <c r="EK39" s="1"/>
      <c r="EL39" s="27"/>
      <c r="EM39" s="130"/>
      <c r="EN39" s="201"/>
      <c r="EO39" s="73"/>
      <c r="EP39" s="73"/>
      <c r="EQ39" s="72"/>
      <c r="ER39" s="73"/>
      <c r="ES39" s="72"/>
      <c r="ET39" s="143"/>
      <c r="EU39" s="314"/>
      <c r="EV39" s="314"/>
      <c r="EW39" s="54"/>
      <c r="EX39" s="54"/>
      <c r="EY39" s="54"/>
      <c r="EZ39" s="54"/>
      <c r="FA39" s="42"/>
      <c r="FB39" s="77"/>
      <c r="FC39" s="1"/>
      <c r="FD39" s="27"/>
      <c r="FE39" s="130" t="s">
        <v>85</v>
      </c>
      <c r="FF39" s="1"/>
      <c r="FG39" s="9" t="s">
        <v>34</v>
      </c>
      <c r="FH39" s="54">
        <f t="shared" si="109"/>
        <v>0</v>
      </c>
      <c r="FI39" s="54">
        <f t="shared" si="109"/>
        <v>0</v>
      </c>
      <c r="FJ39" s="160"/>
      <c r="FK39" s="200"/>
      <c r="FL39" s="8"/>
      <c r="FM39" s="7"/>
      <c r="FN39" s="7"/>
      <c r="FO39" s="42"/>
      <c r="FP39" s="26"/>
      <c r="FQ39" s="1"/>
      <c r="FR39" s="27"/>
      <c r="FS39" s="130" t="s">
        <v>85</v>
      </c>
      <c r="FT39" s="1"/>
      <c r="FU39" s="9" t="s">
        <v>34</v>
      </c>
      <c r="FV39" s="54">
        <f t="shared" si="101"/>
        <v>0</v>
      </c>
      <c r="FW39" s="54">
        <f t="shared" si="102"/>
        <v>0</v>
      </c>
      <c r="FX39" s="160"/>
      <c r="FY39" s="200"/>
      <c r="FZ39" s="8"/>
      <c r="GA39" s="7"/>
      <c r="GB39" s="7"/>
      <c r="GC39" s="42"/>
      <c r="GD39" s="26"/>
      <c r="GE39" s="1"/>
      <c r="GF39" s="27"/>
      <c r="GG39" s="166"/>
      <c r="GH39" s="324" t="s">
        <v>260</v>
      </c>
      <c r="GI39" s="324"/>
      <c r="GJ39" s="74">
        <f>GJ26+GJ28+GJ33</f>
        <v>43709422.280000001</v>
      </c>
      <c r="GK39" s="74">
        <f>GK26+GK28+GK33</f>
        <v>15397234.58</v>
      </c>
      <c r="GL39" s="74">
        <f>GL26+GL28+GL33</f>
        <v>9010062.5300000012</v>
      </c>
      <c r="GM39" s="74">
        <f>GM26+GM28+GM33</f>
        <v>0</v>
      </c>
      <c r="GN39" s="74">
        <f>SUM(GJ39:GM39)</f>
        <v>68116719.390000001</v>
      </c>
      <c r="GO39" s="75"/>
      <c r="GP39" s="26"/>
    </row>
    <row r="40" spans="2:198" ht="13.9" customHeight="1" x14ac:dyDescent="0.2">
      <c r="B40" s="33"/>
      <c r="C40" s="126">
        <v>5230</v>
      </c>
      <c r="D40" s="234" t="s">
        <v>447</v>
      </c>
      <c r="E40" s="234"/>
      <c r="F40" s="215">
        <v>0</v>
      </c>
      <c r="G40" s="215">
        <v>0</v>
      </c>
      <c r="H40" s="215">
        <v>0</v>
      </c>
      <c r="I40" s="215">
        <f>+Integración!F473</f>
        <v>0</v>
      </c>
      <c r="J40" s="215">
        <f>+Integración!G473</f>
        <v>0</v>
      </c>
      <c r="K40" s="215">
        <f>+Integración!H473</f>
        <v>0</v>
      </c>
      <c r="L40" s="215">
        <f>+Integración!I473</f>
        <v>0</v>
      </c>
      <c r="M40" s="215">
        <f>+Integración!J473</f>
        <v>0</v>
      </c>
      <c r="N40" s="215">
        <f>+Integración!K473</f>
        <v>0</v>
      </c>
      <c r="O40" s="215">
        <f>+Integración!L473</f>
        <v>0</v>
      </c>
      <c r="P40" s="215">
        <f>+Integración!M473</f>
        <v>0</v>
      </c>
      <c r="Q40" s="215">
        <f>+Integración!N473</f>
        <v>0</v>
      </c>
      <c r="R40" s="215">
        <f>+Integración!O473</f>
        <v>0</v>
      </c>
      <c r="S40" s="215">
        <f>+Integración!P473</f>
        <v>0</v>
      </c>
      <c r="T40" s="215">
        <f>+Integración!Q473</f>
        <v>0</v>
      </c>
      <c r="U40" s="215">
        <f>+Integración!R473</f>
        <v>0</v>
      </c>
      <c r="V40" s="215">
        <f>+Integración!S473</f>
        <v>0</v>
      </c>
      <c r="W40" s="215">
        <f>+Integración!T473</f>
        <v>0</v>
      </c>
      <c r="X40" s="215">
        <f>+Integración!U473</f>
        <v>0</v>
      </c>
      <c r="Y40" s="215">
        <f>+Integración!V473</f>
        <v>0</v>
      </c>
      <c r="Z40" s="215">
        <f>+Integración!W473</f>
        <v>0</v>
      </c>
      <c r="AA40" s="216">
        <f t="shared" si="31"/>
        <v>0</v>
      </c>
      <c r="AB40" s="224">
        <f t="shared" si="17"/>
        <v>0</v>
      </c>
      <c r="AC40" s="226">
        <f t="shared" si="18"/>
        <v>0</v>
      </c>
      <c r="AD40" s="54"/>
      <c r="AE40" s="54"/>
      <c r="AF40" s="54"/>
      <c r="AG40" s="216">
        <f t="shared" si="54"/>
        <v>0</v>
      </c>
      <c r="AH40" s="224">
        <f t="shared" si="55"/>
        <v>0</v>
      </c>
      <c r="AI40" s="226">
        <f t="shared" si="56"/>
        <v>0</v>
      </c>
      <c r="AJ40" s="26"/>
      <c r="AL40" s="27"/>
      <c r="AM40" s="130">
        <v>2170</v>
      </c>
      <c r="AN40" s="223" t="s">
        <v>493</v>
      </c>
      <c r="AO40" s="223"/>
      <c r="AP40" s="215">
        <v>0</v>
      </c>
      <c r="AQ40" s="215">
        <v>0</v>
      </c>
      <c r="AR40" s="215">
        <v>0</v>
      </c>
      <c r="AS40" s="54">
        <f>+Integración!AG473</f>
        <v>0</v>
      </c>
      <c r="AT40" s="54">
        <f>+Integración!AH473</f>
        <v>0</v>
      </c>
      <c r="AU40" s="54">
        <f>+Integración!AI473</f>
        <v>0</v>
      </c>
      <c r="AV40" s="54">
        <f>+Integración!AJ473</f>
        <v>0</v>
      </c>
      <c r="AW40" s="54">
        <f>+Integración!AK473</f>
        <v>0</v>
      </c>
      <c r="AX40" s="54">
        <f>+Integración!AL473</f>
        <v>0</v>
      </c>
      <c r="AY40" s="54">
        <f>+Integración!AM473</f>
        <v>0</v>
      </c>
      <c r="AZ40" s="54">
        <f>+Integración!AN473</f>
        <v>0</v>
      </c>
      <c r="BA40" s="54">
        <f>+Integración!AO473</f>
        <v>0</v>
      </c>
      <c r="BB40" s="54">
        <f>+Integración!AP473</f>
        <v>0</v>
      </c>
      <c r="BC40" s="54">
        <f>+Integración!AQ473</f>
        <v>0</v>
      </c>
      <c r="BD40" s="54">
        <f>+Integración!AR473</f>
        <v>0</v>
      </c>
      <c r="BE40" s="54">
        <f>+Integración!AS473</f>
        <v>0</v>
      </c>
      <c r="BF40" s="54">
        <f>+Integración!AT473</f>
        <v>0</v>
      </c>
      <c r="BG40" s="54">
        <f>+Integración!AU473</f>
        <v>0</v>
      </c>
      <c r="BH40" s="54">
        <f>+Integración!AV473</f>
        <v>0</v>
      </c>
      <c r="BI40" s="54">
        <f>+Integración!AW473</f>
        <v>0</v>
      </c>
      <c r="BJ40" s="54">
        <f>+Integración!AX473</f>
        <v>0</v>
      </c>
      <c r="BK40" s="91">
        <f t="shared" si="24"/>
        <v>0</v>
      </c>
      <c r="BL40" s="54">
        <f t="shared" si="25"/>
        <v>0</v>
      </c>
      <c r="BM40" s="92">
        <f t="shared" si="26"/>
        <v>0</v>
      </c>
      <c r="BN40" s="54"/>
      <c r="BO40" s="54"/>
      <c r="BP40" s="54"/>
      <c r="BQ40" s="91">
        <f t="shared" si="57"/>
        <v>0</v>
      </c>
      <c r="BR40" s="54">
        <f t="shared" si="46"/>
        <v>0</v>
      </c>
      <c r="BS40" s="92">
        <f t="shared" si="47"/>
        <v>0</v>
      </c>
      <c r="BT40" s="100"/>
      <c r="BV40" s="27"/>
      <c r="BW40" s="130">
        <v>5320</v>
      </c>
      <c r="BX40" s="223" t="s">
        <v>0</v>
      </c>
      <c r="BY40" s="223"/>
      <c r="BZ40" s="215">
        <v>0</v>
      </c>
      <c r="CA40" s="215">
        <v>0</v>
      </c>
      <c r="CB40" s="215">
        <v>0</v>
      </c>
      <c r="CC40" s="215">
        <f>+Integración!BH473</f>
        <v>0</v>
      </c>
      <c r="CD40" s="215">
        <f>+Integración!BI473</f>
        <v>0</v>
      </c>
      <c r="CE40" s="215">
        <f>+Integración!BJ473</f>
        <v>0</v>
      </c>
      <c r="CF40" s="215">
        <f>+Integración!BK473</f>
        <v>0</v>
      </c>
      <c r="CG40" s="215">
        <f>+Integración!BL473</f>
        <v>0</v>
      </c>
      <c r="CH40" s="215">
        <f>+Integración!BM473</f>
        <v>0</v>
      </c>
      <c r="CI40" s="215">
        <f>+Integración!BN473</f>
        <v>0</v>
      </c>
      <c r="CJ40" s="215">
        <f>+Integración!BO473</f>
        <v>0</v>
      </c>
      <c r="CK40" s="215">
        <f>+Integración!BP473</f>
        <v>0</v>
      </c>
      <c r="CL40" s="215">
        <f>+Integración!BQ473</f>
        <v>0</v>
      </c>
      <c r="CM40" s="215">
        <f>+Integración!BR473</f>
        <v>0</v>
      </c>
      <c r="CN40" s="215">
        <f>+Integración!BS473</f>
        <v>0</v>
      </c>
      <c r="CO40" s="215">
        <f>+Integración!BT473</f>
        <v>0</v>
      </c>
      <c r="CP40" s="215">
        <f>+Integración!BU473</f>
        <v>0</v>
      </c>
      <c r="CQ40" s="215">
        <f>+Integración!BV473</f>
        <v>0</v>
      </c>
      <c r="CR40" s="215">
        <f>+Integración!BW473</f>
        <v>0</v>
      </c>
      <c r="CS40" s="215">
        <f>+Integración!BX473</f>
        <v>0</v>
      </c>
      <c r="CT40" s="215">
        <f>+Integración!BY473</f>
        <v>0</v>
      </c>
      <c r="CU40" s="216">
        <f t="shared" si="58"/>
        <v>0</v>
      </c>
      <c r="CV40" s="215">
        <f t="shared" si="59"/>
        <v>0</v>
      </c>
      <c r="CW40" s="217">
        <f t="shared" si="60"/>
        <v>0</v>
      </c>
      <c r="CX40" s="215"/>
      <c r="CY40" s="215"/>
      <c r="CZ40" s="215"/>
      <c r="DA40" s="216">
        <f t="shared" si="61"/>
        <v>0</v>
      </c>
      <c r="DB40" s="215">
        <f t="shared" si="48"/>
        <v>0</v>
      </c>
      <c r="DC40" s="217">
        <f t="shared" si="49"/>
        <v>0</v>
      </c>
      <c r="DD40" s="100"/>
      <c r="DF40" s="33"/>
      <c r="DG40" s="126"/>
      <c r="DH40" s="200"/>
      <c r="DI40" s="200"/>
      <c r="DJ40" s="200"/>
      <c r="DK40" s="200"/>
      <c r="DL40" s="200"/>
      <c r="DM40" s="143"/>
      <c r="DN40" s="322" t="s">
        <v>49</v>
      </c>
      <c r="DO40" s="322"/>
      <c r="DP40" s="50">
        <f>SUM(DP41:DP46)</f>
        <v>640239.36999999988</v>
      </c>
      <c r="DQ40" s="50">
        <f t="shared" ref="DQ40:DR40" si="128">SUM(DQ41:DQ46)</f>
        <v>953545.94000000006</v>
      </c>
      <c r="DR40" s="50">
        <f t="shared" si="128"/>
        <v>43493.77</v>
      </c>
      <c r="DS40" s="51"/>
      <c r="DT40" s="26"/>
      <c r="DU40" s="1"/>
      <c r="DV40" s="27"/>
      <c r="DW40" s="130"/>
      <c r="DX40" s="201"/>
      <c r="DY40" s="73"/>
      <c r="DZ40" s="73"/>
      <c r="EA40" s="73"/>
      <c r="EB40" s="73"/>
      <c r="EC40" s="143"/>
      <c r="ED40" s="308" t="s">
        <v>147</v>
      </c>
      <c r="EE40" s="308"/>
      <c r="EF40" s="48">
        <f>SUM(EF41:EF45)</f>
        <v>24407297.109999999</v>
      </c>
      <c r="EG40" s="48">
        <f t="shared" ref="EG40:EH40" si="129">SUM(EG41:EG45)</f>
        <v>15397234.58</v>
      </c>
      <c r="EH40" s="48">
        <f t="shared" si="129"/>
        <v>12689626.969999999</v>
      </c>
      <c r="EI40" s="42"/>
      <c r="EJ40" s="77"/>
      <c r="EK40" s="1"/>
      <c r="EL40" s="27"/>
      <c r="EM40" s="130"/>
      <c r="EN40" s="201"/>
      <c r="EO40" s="73"/>
      <c r="EP40" s="73"/>
      <c r="EQ40" s="72"/>
      <c r="ER40" s="73"/>
      <c r="ES40" s="72"/>
      <c r="ET40" s="143"/>
      <c r="EU40" s="308" t="s">
        <v>147</v>
      </c>
      <c r="EV40" s="308"/>
      <c r="EW40" s="49">
        <f t="shared" si="12"/>
        <v>9010062.5299999993</v>
      </c>
      <c r="EX40" s="49">
        <f t="shared" si="13"/>
        <v>0</v>
      </c>
      <c r="EY40" s="49">
        <f t="shared" si="81"/>
        <v>2707607.6100000013</v>
      </c>
      <c r="EZ40" s="49">
        <f t="shared" si="82"/>
        <v>0</v>
      </c>
      <c r="FA40" s="42"/>
      <c r="FB40" s="77"/>
      <c r="FC40" s="1"/>
      <c r="FD40" s="27"/>
      <c r="FE40" s="130" t="s">
        <v>86</v>
      </c>
      <c r="FF40" s="1"/>
      <c r="FG40" s="9" t="s">
        <v>219</v>
      </c>
      <c r="FH40" s="54">
        <f>+DP29</f>
        <v>0</v>
      </c>
      <c r="FI40" s="54">
        <f t="shared" ref="FI40:FI42" si="130">+DQ29</f>
        <v>0</v>
      </c>
      <c r="FJ40" s="160"/>
      <c r="FK40" s="312" t="s">
        <v>238</v>
      </c>
      <c r="FL40" s="312"/>
      <c r="FM40" s="50">
        <f>FM28-FM34</f>
        <v>-1347643.6000000015</v>
      </c>
      <c r="FN40" s="50">
        <f t="shared" ref="FN40" si="131">FN28-FN34</f>
        <v>-1639962.0499999984</v>
      </c>
      <c r="FO40" s="42"/>
      <c r="FP40" s="26"/>
      <c r="FQ40" s="1"/>
      <c r="FR40" s="27"/>
      <c r="FS40" s="130" t="s">
        <v>86</v>
      </c>
      <c r="FT40" s="1"/>
      <c r="FU40" s="9" t="s">
        <v>219</v>
      </c>
      <c r="FV40" s="54">
        <f t="shared" si="101"/>
        <v>0</v>
      </c>
      <c r="FW40" s="54">
        <f t="shared" si="102"/>
        <v>0</v>
      </c>
      <c r="FX40" s="160"/>
      <c r="FY40" s="312" t="s">
        <v>238</v>
      </c>
      <c r="FZ40" s="312"/>
      <c r="GA40" s="50">
        <f>GA28-GA34</f>
        <v>0</v>
      </c>
      <c r="GB40" s="50">
        <f t="shared" ref="GB40" si="132">GB28-GB34</f>
        <v>0</v>
      </c>
      <c r="GC40" s="42"/>
      <c r="GD40" s="26"/>
      <c r="GE40" s="1"/>
      <c r="GF40" s="27"/>
      <c r="GG40" s="120"/>
      <c r="GH40" s="76"/>
      <c r="GI40" s="76"/>
      <c r="GJ40" s="76"/>
      <c r="GK40" s="76"/>
      <c r="GL40" s="76"/>
      <c r="GM40" s="76"/>
      <c r="GN40" s="76"/>
      <c r="GO40" s="195"/>
      <c r="GP40" s="26"/>
    </row>
    <row r="41" spans="2:198" ht="13.9" customHeight="1" thickBot="1" x14ac:dyDescent="0.25">
      <c r="B41" s="33"/>
      <c r="C41" s="126">
        <v>5240</v>
      </c>
      <c r="D41" s="234" t="s">
        <v>448</v>
      </c>
      <c r="E41" s="234"/>
      <c r="F41" s="215">
        <v>0</v>
      </c>
      <c r="G41" s="215">
        <v>0</v>
      </c>
      <c r="H41" s="215">
        <v>0</v>
      </c>
      <c r="I41" s="215">
        <f>+Integración!F474</f>
        <v>538785.56000000006</v>
      </c>
      <c r="J41" s="215">
        <f>+Integración!G474</f>
        <v>1743893.83</v>
      </c>
      <c r="K41" s="215">
        <f>+Integración!H474</f>
        <v>1937680.7699999998</v>
      </c>
      <c r="L41" s="215">
        <f>+Integración!I474</f>
        <v>0</v>
      </c>
      <c r="M41" s="215">
        <f>+Integración!J474</f>
        <v>0</v>
      </c>
      <c r="N41" s="215">
        <f>+Integración!K474</f>
        <v>0</v>
      </c>
      <c r="O41" s="215">
        <f>+Integración!L474</f>
        <v>0</v>
      </c>
      <c r="P41" s="215">
        <f>+Integración!M474</f>
        <v>0</v>
      </c>
      <c r="Q41" s="215">
        <f>+Integración!N474</f>
        <v>0</v>
      </c>
      <c r="R41" s="215">
        <f>+Integración!O474</f>
        <v>0</v>
      </c>
      <c r="S41" s="215">
        <f>+Integración!P474</f>
        <v>0</v>
      </c>
      <c r="T41" s="215">
        <f>+Integración!Q474</f>
        <v>0</v>
      </c>
      <c r="U41" s="215">
        <f>+Integración!R474</f>
        <v>0</v>
      </c>
      <c r="V41" s="215">
        <f>+Integración!S474</f>
        <v>0</v>
      </c>
      <c r="W41" s="215">
        <f>+Integración!T474</f>
        <v>0</v>
      </c>
      <c r="X41" s="215">
        <f>+Integración!U474</f>
        <v>0</v>
      </c>
      <c r="Y41" s="215">
        <f>+Integración!V474</f>
        <v>0</v>
      </c>
      <c r="Z41" s="215">
        <f>+Integración!W474</f>
        <v>0</v>
      </c>
      <c r="AA41" s="216">
        <f t="shared" si="31"/>
        <v>538785.56000000006</v>
      </c>
      <c r="AB41" s="224">
        <f t="shared" si="17"/>
        <v>1743893.83</v>
      </c>
      <c r="AC41" s="226">
        <f t="shared" si="18"/>
        <v>1937680.7699999998</v>
      </c>
      <c r="AD41" s="54"/>
      <c r="AE41" s="54"/>
      <c r="AF41" s="54"/>
      <c r="AG41" s="216">
        <f t="shared" si="54"/>
        <v>538785.56000000006</v>
      </c>
      <c r="AH41" s="224">
        <f t="shared" si="55"/>
        <v>1743893.83</v>
      </c>
      <c r="AI41" s="226">
        <f t="shared" si="56"/>
        <v>1937680.7699999998</v>
      </c>
      <c r="AJ41" s="26"/>
      <c r="AL41" s="27"/>
      <c r="AM41" s="130">
        <v>2190</v>
      </c>
      <c r="AN41" s="223" t="s">
        <v>494</v>
      </c>
      <c r="AO41" s="223"/>
      <c r="AP41" s="215">
        <v>0</v>
      </c>
      <c r="AQ41" s="215">
        <v>0</v>
      </c>
      <c r="AR41" s="215">
        <v>0</v>
      </c>
      <c r="AS41" s="54">
        <f>+Integración!AG474</f>
        <v>0</v>
      </c>
      <c r="AT41" s="54">
        <f>+Integración!AH474</f>
        <v>0</v>
      </c>
      <c r="AU41" s="54">
        <f>+Integración!AI474</f>
        <v>0</v>
      </c>
      <c r="AV41" s="54">
        <f>+Integración!AJ474</f>
        <v>0</v>
      </c>
      <c r="AW41" s="54">
        <f>+Integración!AK474</f>
        <v>0</v>
      </c>
      <c r="AX41" s="54">
        <f>+Integración!AL474</f>
        <v>0</v>
      </c>
      <c r="AY41" s="54">
        <f>+Integración!AM474</f>
        <v>0</v>
      </c>
      <c r="AZ41" s="54">
        <f>+Integración!AN474</f>
        <v>0</v>
      </c>
      <c r="BA41" s="54">
        <f>+Integración!AO474</f>
        <v>0</v>
      </c>
      <c r="BB41" s="54">
        <f>+Integración!AP474</f>
        <v>0</v>
      </c>
      <c r="BC41" s="54">
        <f>+Integración!AQ474</f>
        <v>0</v>
      </c>
      <c r="BD41" s="54">
        <f>+Integración!AR474</f>
        <v>0</v>
      </c>
      <c r="BE41" s="54">
        <f>+Integración!AS474</f>
        <v>0</v>
      </c>
      <c r="BF41" s="54">
        <f>+Integración!AT474</f>
        <v>0</v>
      </c>
      <c r="BG41" s="54">
        <f>+Integración!AU474</f>
        <v>0</v>
      </c>
      <c r="BH41" s="54">
        <f>+Integración!AV474</f>
        <v>0</v>
      </c>
      <c r="BI41" s="54">
        <f>+Integración!AW474</f>
        <v>0</v>
      </c>
      <c r="BJ41" s="54">
        <f>+Integración!AX474</f>
        <v>0</v>
      </c>
      <c r="BK41" s="91">
        <f t="shared" si="24"/>
        <v>0</v>
      </c>
      <c r="BL41" s="54">
        <f t="shared" si="25"/>
        <v>0</v>
      </c>
      <c r="BM41" s="92">
        <f t="shared" si="26"/>
        <v>0</v>
      </c>
      <c r="BN41" s="54"/>
      <c r="BO41" s="54"/>
      <c r="BP41" s="54"/>
      <c r="BQ41" s="91">
        <f t="shared" si="57"/>
        <v>0</v>
      </c>
      <c r="BR41" s="54">
        <f t="shared" si="46"/>
        <v>0</v>
      </c>
      <c r="BS41" s="92">
        <f t="shared" si="47"/>
        <v>0</v>
      </c>
      <c r="BT41" s="100"/>
      <c r="BV41" s="27"/>
      <c r="BW41" s="130">
        <v>5330</v>
      </c>
      <c r="BX41" s="223" t="s">
        <v>41</v>
      </c>
      <c r="BY41" s="223"/>
      <c r="BZ41" s="215">
        <v>0</v>
      </c>
      <c r="CA41" s="215">
        <v>0</v>
      </c>
      <c r="CB41" s="215">
        <v>0</v>
      </c>
      <c r="CC41" s="215">
        <f>+Integración!BH474</f>
        <v>0</v>
      </c>
      <c r="CD41" s="215">
        <f>+Integración!BI474</f>
        <v>0</v>
      </c>
      <c r="CE41" s="215">
        <f>+Integración!BJ474</f>
        <v>0</v>
      </c>
      <c r="CF41" s="215">
        <f>+Integración!BK474</f>
        <v>0</v>
      </c>
      <c r="CG41" s="215">
        <f>+Integración!BL474</f>
        <v>0</v>
      </c>
      <c r="CH41" s="215">
        <f>+Integración!BM474</f>
        <v>0</v>
      </c>
      <c r="CI41" s="215">
        <f>+Integración!BN474</f>
        <v>0</v>
      </c>
      <c r="CJ41" s="215">
        <f>+Integración!BO474</f>
        <v>0</v>
      </c>
      <c r="CK41" s="215">
        <f>+Integración!BP474</f>
        <v>0</v>
      </c>
      <c r="CL41" s="215">
        <f>+Integración!BQ474</f>
        <v>0</v>
      </c>
      <c r="CM41" s="215">
        <f>+Integración!BR474</f>
        <v>0</v>
      </c>
      <c r="CN41" s="215">
        <f>+Integración!BS474</f>
        <v>0</v>
      </c>
      <c r="CO41" s="215">
        <f>+Integración!BT474</f>
        <v>0</v>
      </c>
      <c r="CP41" s="215">
        <f>+Integración!BU474</f>
        <v>0</v>
      </c>
      <c r="CQ41" s="215">
        <f>+Integración!BV474</f>
        <v>0</v>
      </c>
      <c r="CR41" s="215">
        <f>+Integración!BW474</f>
        <v>0</v>
      </c>
      <c r="CS41" s="215">
        <f>+Integración!BX474</f>
        <v>0</v>
      </c>
      <c r="CT41" s="215">
        <f>+Integración!BY474</f>
        <v>0</v>
      </c>
      <c r="CU41" s="216">
        <f t="shared" si="58"/>
        <v>0</v>
      </c>
      <c r="CV41" s="215">
        <f t="shared" si="59"/>
        <v>0</v>
      </c>
      <c r="CW41" s="217">
        <f t="shared" si="60"/>
        <v>0</v>
      </c>
      <c r="CX41" s="215"/>
      <c r="CY41" s="215"/>
      <c r="CZ41" s="215"/>
      <c r="DA41" s="216">
        <f t="shared" si="61"/>
        <v>0</v>
      </c>
      <c r="DB41" s="215">
        <f t="shared" si="48"/>
        <v>0</v>
      </c>
      <c r="DC41" s="217">
        <f t="shared" si="49"/>
        <v>0</v>
      </c>
      <c r="DD41" s="100"/>
      <c r="DF41" s="33"/>
      <c r="DG41" s="126"/>
      <c r="DH41" s="200"/>
      <c r="DI41" s="200"/>
      <c r="DJ41" s="200"/>
      <c r="DK41" s="200"/>
      <c r="DL41" s="200"/>
      <c r="DM41" s="143" t="s">
        <v>94</v>
      </c>
      <c r="DN41" s="321" t="s">
        <v>50</v>
      </c>
      <c r="DO41" s="321"/>
      <c r="DP41" s="54">
        <f>+AG58</f>
        <v>640239.36999999988</v>
      </c>
      <c r="DQ41" s="54">
        <f>+AH58</f>
        <v>953545.94000000006</v>
      </c>
      <c r="DR41" s="54">
        <f>+AI58</f>
        <v>43493.77</v>
      </c>
      <c r="DS41" s="51"/>
      <c r="DT41" s="26"/>
      <c r="DU41" s="1"/>
      <c r="DV41" s="27"/>
      <c r="DW41" s="130"/>
      <c r="DX41" s="201"/>
      <c r="DY41" s="73"/>
      <c r="DZ41" s="73"/>
      <c r="EA41" s="73"/>
      <c r="EB41" s="73"/>
      <c r="EC41" s="143" t="s">
        <v>191</v>
      </c>
      <c r="ED41" s="319" t="s">
        <v>148</v>
      </c>
      <c r="EE41" s="319"/>
      <c r="EF41" s="54">
        <f>+BQ55</f>
        <v>9003660.6500000004</v>
      </c>
      <c r="EG41" s="54">
        <f>+BR55</f>
        <v>2695329.8900000006</v>
      </c>
      <c r="EH41" s="54">
        <f>+BS55</f>
        <v>502147.22999999765</v>
      </c>
      <c r="EI41" s="42"/>
      <c r="EJ41" s="77"/>
      <c r="EK41" s="1"/>
      <c r="EL41" s="27"/>
      <c r="EM41" s="130"/>
      <c r="EN41" s="201"/>
      <c r="EO41" s="73"/>
      <c r="EP41" s="73"/>
      <c r="EQ41" s="72"/>
      <c r="ER41" s="73"/>
      <c r="ES41" s="72"/>
      <c r="ET41" s="143" t="s">
        <v>191</v>
      </c>
      <c r="EU41" s="319" t="s">
        <v>148</v>
      </c>
      <c r="EV41" s="319"/>
      <c r="EW41" s="54">
        <f t="shared" si="12"/>
        <v>6308330.7599999998</v>
      </c>
      <c r="EX41" s="54">
        <f t="shared" si="13"/>
        <v>0</v>
      </c>
      <c r="EY41" s="54">
        <f t="shared" si="81"/>
        <v>2193182.6600000029</v>
      </c>
      <c r="EZ41" s="54">
        <f t="shared" si="82"/>
        <v>0</v>
      </c>
      <c r="FA41" s="42"/>
      <c r="FB41" s="77"/>
      <c r="FC41" s="1"/>
      <c r="FD41" s="27"/>
      <c r="FE41" s="130" t="s">
        <v>87</v>
      </c>
      <c r="FF41" s="1"/>
      <c r="FG41" s="9" t="s">
        <v>220</v>
      </c>
      <c r="FH41" s="54">
        <f>+DP30</f>
        <v>0</v>
      </c>
      <c r="FI41" s="54">
        <f t="shared" si="130"/>
        <v>0</v>
      </c>
      <c r="FJ41" s="160"/>
      <c r="FK41" s="200"/>
      <c r="FL41" s="8"/>
      <c r="FM41" s="7"/>
      <c r="FN41" s="7"/>
      <c r="FO41" s="42"/>
      <c r="FP41" s="26"/>
      <c r="FQ41" s="1"/>
      <c r="FR41" s="27"/>
      <c r="FS41" s="130" t="s">
        <v>87</v>
      </c>
      <c r="FT41" s="1"/>
      <c r="FU41" s="9" t="s">
        <v>220</v>
      </c>
      <c r="FV41" s="54">
        <f t="shared" si="101"/>
        <v>0</v>
      </c>
      <c r="FW41" s="54">
        <f t="shared" si="102"/>
        <v>0</v>
      </c>
      <c r="FX41" s="160"/>
      <c r="FY41" s="200"/>
      <c r="FZ41" s="8"/>
      <c r="GA41" s="7"/>
      <c r="GB41" s="7"/>
      <c r="GC41" s="42"/>
      <c r="GD41" s="26"/>
      <c r="GE41" s="1"/>
      <c r="GF41" s="63"/>
      <c r="GG41" s="129"/>
      <c r="GH41" s="17"/>
      <c r="GI41" s="17"/>
      <c r="GJ41" s="17"/>
      <c r="GK41" s="17"/>
      <c r="GL41" s="17"/>
      <c r="GM41" s="17"/>
      <c r="GN41" s="17"/>
      <c r="GO41" s="80"/>
      <c r="GP41" s="81"/>
    </row>
    <row r="42" spans="2:198" ht="13.9" customHeight="1" x14ac:dyDescent="0.2">
      <c r="B42" s="33"/>
      <c r="C42" s="126">
        <v>5250</v>
      </c>
      <c r="D42" s="234" t="s">
        <v>449</v>
      </c>
      <c r="E42" s="234"/>
      <c r="F42" s="224">
        <v>0</v>
      </c>
      <c r="G42" s="224">
        <v>0</v>
      </c>
      <c r="H42" s="224">
        <v>0</v>
      </c>
      <c r="I42" s="224">
        <f>+Integración!F475</f>
        <v>0</v>
      </c>
      <c r="J42" s="224">
        <f>+Integración!G475</f>
        <v>0</v>
      </c>
      <c r="K42" s="224">
        <f>+Integración!H475</f>
        <v>0</v>
      </c>
      <c r="L42" s="224">
        <f>+Integración!I475</f>
        <v>0</v>
      </c>
      <c r="M42" s="224">
        <f>+Integración!J475</f>
        <v>0</v>
      </c>
      <c r="N42" s="224">
        <f>+Integración!K475</f>
        <v>0</v>
      </c>
      <c r="O42" s="224">
        <f>+Integración!L475</f>
        <v>0</v>
      </c>
      <c r="P42" s="224">
        <f>+Integración!M475</f>
        <v>0</v>
      </c>
      <c r="Q42" s="224">
        <f>+Integración!N475</f>
        <v>0</v>
      </c>
      <c r="R42" s="224">
        <f>+Integración!O475</f>
        <v>0</v>
      </c>
      <c r="S42" s="224">
        <f>+Integración!P475</f>
        <v>0</v>
      </c>
      <c r="T42" s="224">
        <f>+Integración!Q475</f>
        <v>0</v>
      </c>
      <c r="U42" s="224">
        <f>+Integración!R475</f>
        <v>0</v>
      </c>
      <c r="V42" s="224">
        <f>+Integración!S475</f>
        <v>0</v>
      </c>
      <c r="W42" s="224">
        <f>+Integración!T475</f>
        <v>0</v>
      </c>
      <c r="X42" s="224">
        <f>+Integración!U475</f>
        <v>0</v>
      </c>
      <c r="Y42" s="224">
        <f>+Integración!V475</f>
        <v>0</v>
      </c>
      <c r="Z42" s="224">
        <f>+Integración!W475</f>
        <v>0</v>
      </c>
      <c r="AA42" s="216">
        <f t="shared" si="31"/>
        <v>0</v>
      </c>
      <c r="AB42" s="224">
        <f t="shared" si="17"/>
        <v>0</v>
      </c>
      <c r="AC42" s="226">
        <f t="shared" si="18"/>
        <v>0</v>
      </c>
      <c r="AD42" s="52"/>
      <c r="AE42" s="52"/>
      <c r="AF42" s="52"/>
      <c r="AG42" s="216">
        <f t="shared" si="54"/>
        <v>0</v>
      </c>
      <c r="AH42" s="224">
        <f t="shared" si="55"/>
        <v>0</v>
      </c>
      <c r="AI42" s="226">
        <f t="shared" si="56"/>
        <v>0</v>
      </c>
      <c r="AJ42" s="26"/>
      <c r="AL42" s="27"/>
      <c r="AM42" s="131">
        <v>2200</v>
      </c>
      <c r="AN42" s="232" t="s">
        <v>495</v>
      </c>
      <c r="AO42" s="232"/>
      <c r="AP42" s="220">
        <f>SUM(AP43:AP48)</f>
        <v>0</v>
      </c>
      <c r="AQ42" s="220">
        <f t="shared" ref="AQ42:AR42" si="133">SUM(AQ43:AQ48)</f>
        <v>0</v>
      </c>
      <c r="AR42" s="220">
        <f t="shared" si="133"/>
        <v>0</v>
      </c>
      <c r="AS42" s="54">
        <f>+Integración!AG475</f>
        <v>0</v>
      </c>
      <c r="AT42" s="54">
        <f>+Integración!AH475</f>
        <v>0</v>
      </c>
      <c r="AU42" s="54">
        <f>+Integración!AI475</f>
        <v>0</v>
      </c>
      <c r="AV42" s="54">
        <f>+Integración!AJ475</f>
        <v>0</v>
      </c>
      <c r="AW42" s="54">
        <f>+Integración!AK475</f>
        <v>0</v>
      </c>
      <c r="AX42" s="54">
        <f>+Integración!AL475</f>
        <v>0</v>
      </c>
      <c r="AY42" s="54">
        <f>+Integración!AM475</f>
        <v>0</v>
      </c>
      <c r="AZ42" s="54">
        <f>+Integración!AN475</f>
        <v>0</v>
      </c>
      <c r="BA42" s="54">
        <f>+Integración!AO475</f>
        <v>0</v>
      </c>
      <c r="BB42" s="54">
        <f>+Integración!AP475</f>
        <v>0</v>
      </c>
      <c r="BC42" s="54">
        <f>+Integración!AQ475</f>
        <v>0</v>
      </c>
      <c r="BD42" s="54">
        <f>+Integración!AR475</f>
        <v>0</v>
      </c>
      <c r="BE42" s="54">
        <f>+Integración!AS475</f>
        <v>0</v>
      </c>
      <c r="BF42" s="54">
        <f>+Integración!AT475</f>
        <v>0</v>
      </c>
      <c r="BG42" s="54">
        <f>+Integración!AU475</f>
        <v>0</v>
      </c>
      <c r="BH42" s="54">
        <f>+Integración!AV475</f>
        <v>0</v>
      </c>
      <c r="BI42" s="54">
        <f>+Integración!AW475</f>
        <v>0</v>
      </c>
      <c r="BJ42" s="54">
        <f>+Integración!AX475</f>
        <v>0</v>
      </c>
      <c r="BK42" s="91">
        <f t="shared" si="24"/>
        <v>0</v>
      </c>
      <c r="BL42" s="54">
        <f t="shared" si="25"/>
        <v>0</v>
      </c>
      <c r="BM42" s="92">
        <f t="shared" si="26"/>
        <v>0</v>
      </c>
      <c r="BN42" s="54"/>
      <c r="BO42" s="54"/>
      <c r="BP42" s="54"/>
      <c r="BQ42" s="91">
        <f t="shared" si="57"/>
        <v>0</v>
      </c>
      <c r="BR42" s="54">
        <f t="shared" si="46"/>
        <v>0</v>
      </c>
      <c r="BS42" s="92">
        <f t="shared" si="47"/>
        <v>0</v>
      </c>
      <c r="BT42" s="100"/>
      <c r="BV42" s="27"/>
      <c r="BW42" s="130">
        <v>4500</v>
      </c>
      <c r="BX42" s="223" t="s">
        <v>518</v>
      </c>
      <c r="BY42" s="223"/>
      <c r="BZ42" s="215">
        <v>0</v>
      </c>
      <c r="CA42" s="215">
        <v>0</v>
      </c>
      <c r="CB42" s="215">
        <v>0</v>
      </c>
      <c r="CC42" s="215">
        <f>+Integración!BH475</f>
        <v>0</v>
      </c>
      <c r="CD42" s="215">
        <f>+Integración!BI475</f>
        <v>0</v>
      </c>
      <c r="CE42" s="215">
        <f>+Integración!BJ475</f>
        <v>0</v>
      </c>
      <c r="CF42" s="215">
        <f>+Integración!BK475</f>
        <v>0</v>
      </c>
      <c r="CG42" s="215">
        <f>+Integración!BL475</f>
        <v>0</v>
      </c>
      <c r="CH42" s="215">
        <f>+Integración!BM475</f>
        <v>0</v>
      </c>
      <c r="CI42" s="215">
        <f>+Integración!BN475</f>
        <v>0</v>
      </c>
      <c r="CJ42" s="215">
        <f>+Integración!BO475</f>
        <v>0</v>
      </c>
      <c r="CK42" s="215">
        <f>+Integración!BP475</f>
        <v>0</v>
      </c>
      <c r="CL42" s="215">
        <f>+Integración!BQ475</f>
        <v>0</v>
      </c>
      <c r="CM42" s="215">
        <f>+Integración!BR475</f>
        <v>0</v>
      </c>
      <c r="CN42" s="215">
        <f>+Integración!BS475</f>
        <v>0</v>
      </c>
      <c r="CO42" s="215">
        <f>+Integración!BT475</f>
        <v>0</v>
      </c>
      <c r="CP42" s="215">
        <f>+Integración!BU475</f>
        <v>0</v>
      </c>
      <c r="CQ42" s="215">
        <f>+Integración!BV475</f>
        <v>0</v>
      </c>
      <c r="CR42" s="215">
        <f>+Integración!BW475</f>
        <v>0</v>
      </c>
      <c r="CS42" s="215">
        <f>+Integración!BX475</f>
        <v>0</v>
      </c>
      <c r="CT42" s="215">
        <f>+Integración!BY475</f>
        <v>0</v>
      </c>
      <c r="CU42" s="216">
        <f t="shared" si="58"/>
        <v>0</v>
      </c>
      <c r="CV42" s="215">
        <f t="shared" si="59"/>
        <v>0</v>
      </c>
      <c r="CW42" s="217">
        <f t="shared" si="60"/>
        <v>0</v>
      </c>
      <c r="CX42" s="215"/>
      <c r="CY42" s="215"/>
      <c r="CZ42" s="215"/>
      <c r="DA42" s="216">
        <f t="shared" si="61"/>
        <v>0</v>
      </c>
      <c r="DB42" s="215">
        <f t="shared" si="48"/>
        <v>0</v>
      </c>
      <c r="DC42" s="217">
        <f t="shared" si="49"/>
        <v>0</v>
      </c>
      <c r="DD42" s="100"/>
      <c r="DF42" s="33"/>
      <c r="DG42" s="126"/>
      <c r="DH42" s="200"/>
      <c r="DI42" s="200"/>
      <c r="DJ42" s="200"/>
      <c r="DK42" s="200"/>
      <c r="DL42" s="200"/>
      <c r="DM42" s="143" t="s">
        <v>95</v>
      </c>
      <c r="DN42" s="319" t="s">
        <v>51</v>
      </c>
      <c r="DO42" s="319"/>
      <c r="DP42" s="54">
        <f t="shared" ref="DP42:DP46" si="134">+AG59</f>
        <v>0</v>
      </c>
      <c r="DQ42" s="54">
        <f t="shared" ref="DQ42:DR46" si="135">+AH59</f>
        <v>0</v>
      </c>
      <c r="DR42" s="54">
        <f t="shared" si="135"/>
        <v>0</v>
      </c>
      <c r="DS42" s="51"/>
      <c r="DT42" s="26"/>
      <c r="DU42" s="1"/>
      <c r="DV42" s="27"/>
      <c r="DW42" s="130"/>
      <c r="DX42" s="201"/>
      <c r="DY42" s="73"/>
      <c r="DZ42" s="73"/>
      <c r="EA42" s="73"/>
      <c r="EB42" s="73"/>
      <c r="EC42" s="143" t="s">
        <v>192</v>
      </c>
      <c r="ED42" s="319" t="s">
        <v>149</v>
      </c>
      <c r="EE42" s="319"/>
      <c r="EF42" s="54">
        <f t="shared" ref="EF42:EF45" si="136">+BQ56</f>
        <v>15403636.460000001</v>
      </c>
      <c r="EG42" s="54">
        <f t="shared" ref="EG42:EH45" si="137">+BR56</f>
        <v>12701904.689999999</v>
      </c>
      <c r="EH42" s="54">
        <f t="shared" si="137"/>
        <v>12187479.74</v>
      </c>
      <c r="EI42" s="42"/>
      <c r="EJ42" s="77"/>
      <c r="EK42" s="1"/>
      <c r="EL42" s="27"/>
      <c r="EM42" s="130"/>
      <c r="EN42" s="201"/>
      <c r="EO42" s="73"/>
      <c r="EP42" s="73"/>
      <c r="EQ42" s="72"/>
      <c r="ER42" s="73"/>
      <c r="ES42" s="72"/>
      <c r="ET42" s="143" t="s">
        <v>192</v>
      </c>
      <c r="EU42" s="319" t="s">
        <v>149</v>
      </c>
      <c r="EV42" s="319"/>
      <c r="EW42" s="54">
        <f t="shared" si="12"/>
        <v>2701731.7700000014</v>
      </c>
      <c r="EX42" s="54">
        <f t="shared" si="13"/>
        <v>0</v>
      </c>
      <c r="EY42" s="54">
        <f t="shared" si="81"/>
        <v>514424.94999999925</v>
      </c>
      <c r="EZ42" s="54">
        <f t="shared" si="82"/>
        <v>0</v>
      </c>
      <c r="FA42" s="42"/>
      <c r="FB42" s="77"/>
      <c r="FC42" s="1"/>
      <c r="FD42" s="27"/>
      <c r="FE42" s="130" t="s">
        <v>88</v>
      </c>
      <c r="FF42" s="1"/>
      <c r="FG42" s="9" t="s">
        <v>41</v>
      </c>
      <c r="FH42" s="54">
        <f>+DP31</f>
        <v>70000</v>
      </c>
      <c r="FI42" s="54">
        <f t="shared" si="130"/>
        <v>0</v>
      </c>
      <c r="FJ42" s="160"/>
      <c r="FK42" s="200"/>
      <c r="FL42" s="8"/>
      <c r="FM42" s="7"/>
      <c r="FN42" s="7"/>
      <c r="FO42" s="42"/>
      <c r="FP42" s="26"/>
      <c r="FQ42" s="1"/>
      <c r="FR42" s="27"/>
      <c r="FS42" s="130" t="s">
        <v>88</v>
      </c>
      <c r="FT42" s="1"/>
      <c r="FU42" s="9" t="s">
        <v>41</v>
      </c>
      <c r="FV42" s="54">
        <f t="shared" si="101"/>
        <v>0</v>
      </c>
      <c r="FW42" s="54">
        <f t="shared" si="102"/>
        <v>0</v>
      </c>
      <c r="FX42" s="160"/>
      <c r="FY42" s="200"/>
      <c r="FZ42" s="8"/>
      <c r="GA42" s="7"/>
      <c r="GB42" s="7"/>
      <c r="GC42" s="42"/>
      <c r="GD42" s="26"/>
      <c r="GE42" s="1"/>
      <c r="GF42" s="1"/>
      <c r="GG42" s="20"/>
      <c r="GH42" s="1"/>
      <c r="GI42" s="1"/>
      <c r="GJ42" s="1"/>
      <c r="GK42" s="1"/>
      <c r="GL42" s="1"/>
      <c r="GM42" s="1"/>
      <c r="GN42" s="175">
        <f>+GN26-EG34</f>
        <v>0</v>
      </c>
      <c r="GO42" s="1"/>
      <c r="GP42" s="1"/>
    </row>
    <row r="43" spans="2:198" ht="13.9" customHeight="1" x14ac:dyDescent="0.2">
      <c r="B43" s="33"/>
      <c r="C43" s="126">
        <v>5260</v>
      </c>
      <c r="D43" s="234" t="s">
        <v>450</v>
      </c>
      <c r="E43" s="234"/>
      <c r="F43" s="224">
        <v>0</v>
      </c>
      <c r="G43" s="224">
        <v>0</v>
      </c>
      <c r="H43" s="224">
        <v>0</v>
      </c>
      <c r="I43" s="224">
        <f>+Integración!F476</f>
        <v>0</v>
      </c>
      <c r="J43" s="224">
        <f>+Integración!G476</f>
        <v>0</v>
      </c>
      <c r="K43" s="224">
        <f>+Integración!H476</f>
        <v>0</v>
      </c>
      <c r="L43" s="224">
        <f>+Integración!I476</f>
        <v>0</v>
      </c>
      <c r="M43" s="224">
        <f>+Integración!J476</f>
        <v>0</v>
      </c>
      <c r="N43" s="224">
        <f>+Integración!K476</f>
        <v>0</v>
      </c>
      <c r="O43" s="224">
        <f>+Integración!L476</f>
        <v>0</v>
      </c>
      <c r="P43" s="224">
        <f>+Integración!M476</f>
        <v>0</v>
      </c>
      <c r="Q43" s="224">
        <f>+Integración!N476</f>
        <v>0</v>
      </c>
      <c r="R43" s="224">
        <f>+Integración!O476</f>
        <v>0</v>
      </c>
      <c r="S43" s="224">
        <f>+Integración!P476</f>
        <v>0</v>
      </c>
      <c r="T43" s="224">
        <f>+Integración!Q476</f>
        <v>0</v>
      </c>
      <c r="U43" s="224">
        <f>+Integración!R476</f>
        <v>0</v>
      </c>
      <c r="V43" s="224">
        <f>+Integración!S476</f>
        <v>0</v>
      </c>
      <c r="W43" s="224">
        <f>+Integración!T476</f>
        <v>0</v>
      </c>
      <c r="X43" s="224">
        <f>+Integración!U476</f>
        <v>0</v>
      </c>
      <c r="Y43" s="224">
        <f>+Integración!V476</f>
        <v>0</v>
      </c>
      <c r="Z43" s="224">
        <f>+Integración!W476</f>
        <v>0</v>
      </c>
      <c r="AA43" s="216">
        <f t="shared" si="31"/>
        <v>0</v>
      </c>
      <c r="AB43" s="224">
        <f t="shared" si="17"/>
        <v>0</v>
      </c>
      <c r="AC43" s="226">
        <f t="shared" si="18"/>
        <v>0</v>
      </c>
      <c r="AD43" s="50"/>
      <c r="AE43" s="50"/>
      <c r="AF43" s="50"/>
      <c r="AG43" s="216">
        <f t="shared" si="54"/>
        <v>0</v>
      </c>
      <c r="AH43" s="224">
        <f t="shared" si="55"/>
        <v>0</v>
      </c>
      <c r="AI43" s="226">
        <f t="shared" si="56"/>
        <v>0</v>
      </c>
      <c r="AJ43" s="26"/>
      <c r="AL43" s="27"/>
      <c r="AM43" s="130">
        <v>2210</v>
      </c>
      <c r="AN43" s="223" t="s">
        <v>496</v>
      </c>
      <c r="AO43" s="223"/>
      <c r="AP43" s="215">
        <v>0</v>
      </c>
      <c r="AQ43" s="215">
        <v>0</v>
      </c>
      <c r="AR43" s="215">
        <v>0</v>
      </c>
      <c r="AS43" s="54">
        <f>+Integración!AG476</f>
        <v>0</v>
      </c>
      <c r="AT43" s="54">
        <f>+Integración!AH476</f>
        <v>0</v>
      </c>
      <c r="AU43" s="54">
        <f>+Integración!AI476</f>
        <v>0</v>
      </c>
      <c r="AV43" s="54">
        <f>+Integración!AJ476</f>
        <v>0</v>
      </c>
      <c r="AW43" s="54">
        <f>+Integración!AK476</f>
        <v>0</v>
      </c>
      <c r="AX43" s="54">
        <f>+Integración!AL476</f>
        <v>0</v>
      </c>
      <c r="AY43" s="54">
        <f>+Integración!AM476</f>
        <v>0</v>
      </c>
      <c r="AZ43" s="54">
        <f>+Integración!AN476</f>
        <v>0</v>
      </c>
      <c r="BA43" s="54">
        <f>+Integración!AO476</f>
        <v>0</v>
      </c>
      <c r="BB43" s="54">
        <f>+Integración!AP476</f>
        <v>0</v>
      </c>
      <c r="BC43" s="54">
        <f>+Integración!AQ476</f>
        <v>0</v>
      </c>
      <c r="BD43" s="54">
        <f>+Integración!AR476</f>
        <v>0</v>
      </c>
      <c r="BE43" s="54">
        <f>+Integración!AS476</f>
        <v>0</v>
      </c>
      <c r="BF43" s="54">
        <f>+Integración!AT476</f>
        <v>0</v>
      </c>
      <c r="BG43" s="54">
        <f>+Integración!AU476</f>
        <v>0</v>
      </c>
      <c r="BH43" s="54">
        <f>+Integración!AV476</f>
        <v>0</v>
      </c>
      <c r="BI43" s="54">
        <f>+Integración!AW476</f>
        <v>0</v>
      </c>
      <c r="BJ43" s="54">
        <f>+Integración!AX476</f>
        <v>0</v>
      </c>
      <c r="BK43" s="91">
        <f t="shared" si="24"/>
        <v>0</v>
      </c>
      <c r="BL43" s="54">
        <f t="shared" si="25"/>
        <v>0</v>
      </c>
      <c r="BM43" s="92">
        <f t="shared" si="26"/>
        <v>0</v>
      </c>
      <c r="BN43" s="54"/>
      <c r="BO43" s="54"/>
      <c r="BP43" s="54"/>
      <c r="BQ43" s="91">
        <f t="shared" si="57"/>
        <v>0</v>
      </c>
      <c r="BR43" s="54">
        <f t="shared" si="46"/>
        <v>0</v>
      </c>
      <c r="BS43" s="92">
        <f t="shared" si="47"/>
        <v>0</v>
      </c>
      <c r="BT43" s="100"/>
      <c r="BV43" s="27"/>
      <c r="BW43" s="131"/>
      <c r="BX43" s="232" t="s">
        <v>519</v>
      </c>
      <c r="BY43" s="232"/>
      <c r="BZ43" s="220">
        <f>+BZ14-BZ26</f>
        <v>0</v>
      </c>
      <c r="CA43" s="220">
        <f t="shared" ref="CA43:CB43" si="138">+CA14-CA26</f>
        <v>0</v>
      </c>
      <c r="CB43" s="220">
        <f t="shared" si="138"/>
        <v>0</v>
      </c>
      <c r="CC43" s="220">
        <f>+Integración!BH476</f>
        <v>0</v>
      </c>
      <c r="CD43" s="220">
        <f>+Integración!BI476</f>
        <v>0</v>
      </c>
      <c r="CE43" s="220">
        <f>+Integración!BJ476</f>
        <v>0</v>
      </c>
      <c r="CF43" s="220">
        <f>+Integración!BK476</f>
        <v>0</v>
      </c>
      <c r="CG43" s="220">
        <f>+Integración!BL476</f>
        <v>0</v>
      </c>
      <c r="CH43" s="220">
        <f>+Integración!BM476</f>
        <v>0</v>
      </c>
      <c r="CI43" s="220">
        <f>+Integración!BN476</f>
        <v>0</v>
      </c>
      <c r="CJ43" s="220">
        <f>+Integración!BO476</f>
        <v>0</v>
      </c>
      <c r="CK43" s="220">
        <f>+Integración!BP476</f>
        <v>0</v>
      </c>
      <c r="CL43" s="220">
        <f>+Integración!BQ476</f>
        <v>0</v>
      </c>
      <c r="CM43" s="220">
        <f>+Integración!BR476</f>
        <v>0</v>
      </c>
      <c r="CN43" s="220">
        <f>+Integración!BS476</f>
        <v>0</v>
      </c>
      <c r="CO43" s="220">
        <f>+Integración!BT476</f>
        <v>0</v>
      </c>
      <c r="CP43" s="220">
        <f>+Integración!BU476</f>
        <v>0</v>
      </c>
      <c r="CQ43" s="220">
        <f>+Integración!BV476</f>
        <v>0</v>
      </c>
      <c r="CR43" s="220">
        <f>+Integración!BW476</f>
        <v>0</v>
      </c>
      <c r="CS43" s="220">
        <f>+Integración!BX476</f>
        <v>0</v>
      </c>
      <c r="CT43" s="220">
        <f>+Integración!BY476</f>
        <v>0</v>
      </c>
      <c r="CU43" s="221">
        <f t="shared" si="58"/>
        <v>0</v>
      </c>
      <c r="CV43" s="220">
        <f t="shared" si="59"/>
        <v>0</v>
      </c>
      <c r="CW43" s="222">
        <f t="shared" si="60"/>
        <v>0</v>
      </c>
      <c r="CX43" s="220"/>
      <c r="CY43" s="220"/>
      <c r="CZ43" s="220"/>
      <c r="DA43" s="221">
        <f t="shared" si="61"/>
        <v>0</v>
      </c>
      <c r="DB43" s="220">
        <f t="shared" si="48"/>
        <v>0</v>
      </c>
      <c r="DC43" s="222">
        <f t="shared" si="49"/>
        <v>0</v>
      </c>
      <c r="DD43" s="100"/>
      <c r="DF43" s="33"/>
      <c r="DG43" s="126"/>
      <c r="DH43" s="200"/>
      <c r="DI43" s="200"/>
      <c r="DJ43" s="200"/>
      <c r="DK43" s="200"/>
      <c r="DL43" s="200"/>
      <c r="DM43" s="143" t="s">
        <v>96</v>
      </c>
      <c r="DN43" s="319" t="s">
        <v>52</v>
      </c>
      <c r="DO43" s="319"/>
      <c r="DP43" s="54">
        <f t="shared" si="134"/>
        <v>0</v>
      </c>
      <c r="DQ43" s="54">
        <f t="shared" si="135"/>
        <v>0</v>
      </c>
      <c r="DR43" s="54">
        <f t="shared" si="135"/>
        <v>0</v>
      </c>
      <c r="DS43" s="51"/>
      <c r="DT43" s="26"/>
      <c r="DU43" s="1"/>
      <c r="DV43" s="27"/>
      <c r="DW43" s="130"/>
      <c r="DX43" s="201"/>
      <c r="DY43" s="73"/>
      <c r="DZ43" s="73"/>
      <c r="EA43" s="73"/>
      <c r="EB43" s="73"/>
      <c r="EC43" s="143" t="s">
        <v>193</v>
      </c>
      <c r="ED43" s="319" t="s">
        <v>150</v>
      </c>
      <c r="EE43" s="319"/>
      <c r="EF43" s="54">
        <f t="shared" si="136"/>
        <v>0</v>
      </c>
      <c r="EG43" s="54">
        <f t="shared" si="137"/>
        <v>0</v>
      </c>
      <c r="EH43" s="54">
        <f t="shared" si="137"/>
        <v>0</v>
      </c>
      <c r="EI43" s="42"/>
      <c r="EJ43" s="77"/>
      <c r="EK43" s="1"/>
      <c r="EL43" s="27"/>
      <c r="EM43" s="130"/>
      <c r="EN43" s="201"/>
      <c r="EO43" s="73"/>
      <c r="EP43" s="73"/>
      <c r="EQ43" s="72"/>
      <c r="ER43" s="73"/>
      <c r="ES43" s="72"/>
      <c r="ET43" s="143" t="s">
        <v>193</v>
      </c>
      <c r="EU43" s="319" t="s">
        <v>150</v>
      </c>
      <c r="EV43" s="319"/>
      <c r="EW43" s="54">
        <f t="shared" si="12"/>
        <v>0</v>
      </c>
      <c r="EX43" s="54">
        <f t="shared" si="13"/>
        <v>0</v>
      </c>
      <c r="EY43" s="54">
        <f t="shared" si="81"/>
        <v>0</v>
      </c>
      <c r="EZ43" s="54">
        <f t="shared" si="82"/>
        <v>0</v>
      </c>
      <c r="FA43" s="42"/>
      <c r="FB43" s="77"/>
      <c r="FC43" s="1"/>
      <c r="FD43" s="27"/>
      <c r="FE43" s="130" t="s">
        <v>225</v>
      </c>
      <c r="FF43" s="1"/>
      <c r="FG43" s="9" t="s">
        <v>222</v>
      </c>
      <c r="FH43" s="54">
        <f>+DP33</f>
        <v>0</v>
      </c>
      <c r="FI43" s="54">
        <f t="shared" ref="FI43" si="139">+DQ33</f>
        <v>0</v>
      </c>
      <c r="FJ43" s="160"/>
      <c r="FK43" s="313" t="s">
        <v>221</v>
      </c>
      <c r="FL43" s="313"/>
      <c r="FM43" s="78">
        <f>+FH48+FM23+FM40</f>
        <v>5117315.9799999893</v>
      </c>
      <c r="FN43" s="78">
        <f>+FI48+FN23+FN40</f>
        <v>521210.61000000359</v>
      </c>
      <c r="FO43" s="42"/>
      <c r="FP43" s="26"/>
      <c r="FQ43" s="1"/>
      <c r="FR43" s="27"/>
      <c r="FS43" s="130" t="s">
        <v>225</v>
      </c>
      <c r="FT43" s="1"/>
      <c r="FU43" s="9" t="s">
        <v>222</v>
      </c>
      <c r="FV43" s="54">
        <f t="shared" si="101"/>
        <v>0</v>
      </c>
      <c r="FW43" s="54">
        <f t="shared" si="102"/>
        <v>0</v>
      </c>
      <c r="FX43" s="160"/>
      <c r="FY43" s="313" t="s">
        <v>221</v>
      </c>
      <c r="FZ43" s="313"/>
      <c r="GA43" s="78">
        <f>+FV48+GA23+GA40</f>
        <v>0</v>
      </c>
      <c r="GB43" s="78">
        <f>+FW48+GB23+GB40</f>
        <v>0</v>
      </c>
      <c r="GC43" s="42"/>
      <c r="GD43" s="26"/>
      <c r="GE43" s="1"/>
      <c r="GF43" s="1"/>
      <c r="GG43" s="20"/>
      <c r="GH43" s="1"/>
      <c r="GI43" s="1"/>
      <c r="GJ43" s="1"/>
      <c r="GK43" s="1"/>
      <c r="GL43" s="1"/>
      <c r="GM43" s="1"/>
      <c r="GN43" s="175">
        <f>+GN39-EF34</f>
        <v>0</v>
      </c>
      <c r="GO43" s="1"/>
      <c r="GP43" s="1"/>
    </row>
    <row r="44" spans="2:198" ht="14.45" customHeight="1" x14ac:dyDescent="0.2">
      <c r="B44" s="33"/>
      <c r="C44" s="126">
        <v>5270</v>
      </c>
      <c r="D44" s="234" t="s">
        <v>451</v>
      </c>
      <c r="E44" s="234"/>
      <c r="F44" s="215">
        <v>0</v>
      </c>
      <c r="G44" s="215">
        <v>0</v>
      </c>
      <c r="H44" s="215">
        <v>0</v>
      </c>
      <c r="I44" s="215">
        <f>+Integración!F477</f>
        <v>0</v>
      </c>
      <c r="J44" s="215">
        <f>+Integración!G477</f>
        <v>0</v>
      </c>
      <c r="K44" s="215">
        <f>+Integración!H477</f>
        <v>0</v>
      </c>
      <c r="L44" s="215">
        <f>+Integración!I477</f>
        <v>0</v>
      </c>
      <c r="M44" s="215">
        <f>+Integración!J477</f>
        <v>0</v>
      </c>
      <c r="N44" s="215">
        <f>+Integración!K477</f>
        <v>0</v>
      </c>
      <c r="O44" s="215">
        <f>+Integración!L477</f>
        <v>0</v>
      </c>
      <c r="P44" s="215">
        <f>+Integración!M477</f>
        <v>0</v>
      </c>
      <c r="Q44" s="215">
        <f>+Integración!N477</f>
        <v>0</v>
      </c>
      <c r="R44" s="215">
        <f>+Integración!O477</f>
        <v>0</v>
      </c>
      <c r="S44" s="215">
        <f>+Integración!P477</f>
        <v>0</v>
      </c>
      <c r="T44" s="215">
        <f>+Integración!Q477</f>
        <v>0</v>
      </c>
      <c r="U44" s="215">
        <f>+Integración!R477</f>
        <v>0</v>
      </c>
      <c r="V44" s="215">
        <f>+Integración!S477</f>
        <v>0</v>
      </c>
      <c r="W44" s="215">
        <f>+Integración!T477</f>
        <v>0</v>
      </c>
      <c r="X44" s="215">
        <f>+Integración!U477</f>
        <v>0</v>
      </c>
      <c r="Y44" s="215">
        <f>+Integración!V477</f>
        <v>0</v>
      </c>
      <c r="Z44" s="215">
        <f>+Integración!W477</f>
        <v>0</v>
      </c>
      <c r="AA44" s="216">
        <f t="shared" si="31"/>
        <v>0</v>
      </c>
      <c r="AB44" s="224">
        <f t="shared" si="17"/>
        <v>0</v>
      </c>
      <c r="AC44" s="226">
        <f t="shared" si="18"/>
        <v>0</v>
      </c>
      <c r="AD44" s="54"/>
      <c r="AE44" s="54"/>
      <c r="AF44" s="54"/>
      <c r="AG44" s="216">
        <f t="shared" si="54"/>
        <v>0</v>
      </c>
      <c r="AH44" s="224">
        <f t="shared" si="55"/>
        <v>0</v>
      </c>
      <c r="AI44" s="226">
        <f t="shared" si="56"/>
        <v>0</v>
      </c>
      <c r="AJ44" s="26"/>
      <c r="AL44" s="27"/>
      <c r="AM44" s="130">
        <v>2220</v>
      </c>
      <c r="AN44" s="223" t="s">
        <v>497</v>
      </c>
      <c r="AO44" s="223"/>
      <c r="AP44" s="215">
        <v>0</v>
      </c>
      <c r="AQ44" s="215">
        <v>0</v>
      </c>
      <c r="AR44" s="215">
        <v>0</v>
      </c>
      <c r="AS44" s="54">
        <f>+Integración!AG477</f>
        <v>0</v>
      </c>
      <c r="AT44" s="54">
        <f>+Integración!AH477</f>
        <v>0</v>
      </c>
      <c r="AU44" s="54">
        <f>+Integración!AI477</f>
        <v>0</v>
      </c>
      <c r="AV44" s="54">
        <f>+Integración!AJ477</f>
        <v>0</v>
      </c>
      <c r="AW44" s="54">
        <f>+Integración!AK477</f>
        <v>0</v>
      </c>
      <c r="AX44" s="54">
        <f>+Integración!AL477</f>
        <v>0</v>
      </c>
      <c r="AY44" s="54">
        <f>+Integración!AM477</f>
        <v>0</v>
      </c>
      <c r="AZ44" s="54">
        <f>+Integración!AN477</f>
        <v>0</v>
      </c>
      <c r="BA44" s="54">
        <f>+Integración!AO477</f>
        <v>0</v>
      </c>
      <c r="BB44" s="54">
        <f>+Integración!AP477</f>
        <v>0</v>
      </c>
      <c r="BC44" s="54">
        <f>+Integración!AQ477</f>
        <v>0</v>
      </c>
      <c r="BD44" s="54">
        <f>+Integración!AR477</f>
        <v>0</v>
      </c>
      <c r="BE44" s="54">
        <f>+Integración!AS477</f>
        <v>0</v>
      </c>
      <c r="BF44" s="54">
        <f>+Integración!AT477</f>
        <v>0</v>
      </c>
      <c r="BG44" s="54">
        <f>+Integración!AU477</f>
        <v>0</v>
      </c>
      <c r="BH44" s="54">
        <f>+Integración!AV477</f>
        <v>0</v>
      </c>
      <c r="BI44" s="54">
        <f>+Integración!AW477</f>
        <v>0</v>
      </c>
      <c r="BJ44" s="54">
        <f>+Integración!AX477</f>
        <v>0</v>
      </c>
      <c r="BK44" s="91">
        <f t="shared" si="24"/>
        <v>0</v>
      </c>
      <c r="BL44" s="54">
        <f t="shared" si="25"/>
        <v>0</v>
      </c>
      <c r="BM44" s="92">
        <f t="shared" si="26"/>
        <v>0</v>
      </c>
      <c r="BN44" s="54"/>
      <c r="BO44" s="54"/>
      <c r="BP44" s="54"/>
      <c r="BQ44" s="91">
        <f t="shared" si="57"/>
        <v>0</v>
      </c>
      <c r="BR44" s="54">
        <f t="shared" si="46"/>
        <v>0</v>
      </c>
      <c r="BS44" s="92">
        <f t="shared" si="47"/>
        <v>0</v>
      </c>
      <c r="BT44" s="100"/>
      <c r="BV44" s="27"/>
      <c r="BW44" s="131"/>
      <c r="BX44" s="232" t="s">
        <v>520</v>
      </c>
      <c r="BY44" s="232"/>
      <c r="BZ44" s="220"/>
      <c r="CA44" s="220"/>
      <c r="CB44" s="220"/>
      <c r="CC44" s="220">
        <f>+Integración!BH477</f>
        <v>0</v>
      </c>
      <c r="CD44" s="220">
        <f>+Integración!BI477</f>
        <v>0</v>
      </c>
      <c r="CE44" s="220">
        <f>+Integración!BJ477</f>
        <v>0</v>
      </c>
      <c r="CF44" s="220">
        <f>+Integración!BK477</f>
        <v>0</v>
      </c>
      <c r="CG44" s="220">
        <f>+Integración!BL477</f>
        <v>0</v>
      </c>
      <c r="CH44" s="220">
        <f>+Integración!BM477</f>
        <v>0</v>
      </c>
      <c r="CI44" s="220">
        <f>+Integración!BN477</f>
        <v>0</v>
      </c>
      <c r="CJ44" s="220">
        <f>+Integración!BO477</f>
        <v>0</v>
      </c>
      <c r="CK44" s="220">
        <f>+Integración!BP477</f>
        <v>0</v>
      </c>
      <c r="CL44" s="220">
        <f>+Integración!BQ477</f>
        <v>0</v>
      </c>
      <c r="CM44" s="220">
        <f>+Integración!BR477</f>
        <v>0</v>
      </c>
      <c r="CN44" s="220">
        <f>+Integración!BS477</f>
        <v>0</v>
      </c>
      <c r="CO44" s="220">
        <f>+Integración!BT477</f>
        <v>0</v>
      </c>
      <c r="CP44" s="220">
        <f>+Integración!BU477</f>
        <v>0</v>
      </c>
      <c r="CQ44" s="220">
        <f>+Integración!BV477</f>
        <v>0</v>
      </c>
      <c r="CR44" s="220">
        <f>+Integración!BW477</f>
        <v>0</v>
      </c>
      <c r="CS44" s="220">
        <f>+Integración!BX477</f>
        <v>0</v>
      </c>
      <c r="CT44" s="220">
        <f>+Integración!BY477</f>
        <v>0</v>
      </c>
      <c r="CU44" s="221">
        <f t="shared" si="58"/>
        <v>0</v>
      </c>
      <c r="CV44" s="220">
        <f t="shared" si="59"/>
        <v>0</v>
      </c>
      <c r="CW44" s="222">
        <f t="shared" si="60"/>
        <v>0</v>
      </c>
      <c r="CX44" s="220"/>
      <c r="CY44" s="220"/>
      <c r="CZ44" s="220"/>
      <c r="DA44" s="221">
        <f t="shared" si="61"/>
        <v>0</v>
      </c>
      <c r="DB44" s="220">
        <f t="shared" si="48"/>
        <v>0</v>
      </c>
      <c r="DC44" s="222">
        <f t="shared" si="49"/>
        <v>0</v>
      </c>
      <c r="DD44" s="100"/>
      <c r="DF44" s="33"/>
      <c r="DG44" s="126"/>
      <c r="DH44" s="200"/>
      <c r="DI44" s="200"/>
      <c r="DJ44" s="200"/>
      <c r="DK44" s="200"/>
      <c r="DL44" s="200"/>
      <c r="DM44" s="143" t="s">
        <v>97</v>
      </c>
      <c r="DN44" s="321" t="s">
        <v>53</v>
      </c>
      <c r="DO44" s="321"/>
      <c r="DP44" s="54">
        <f t="shared" si="134"/>
        <v>0</v>
      </c>
      <c r="DQ44" s="54">
        <f t="shared" si="135"/>
        <v>0</v>
      </c>
      <c r="DR44" s="54">
        <f t="shared" si="135"/>
        <v>0</v>
      </c>
      <c r="DS44" s="51"/>
      <c r="DT44" s="26"/>
      <c r="DU44" s="1"/>
      <c r="DV44" s="27"/>
      <c r="DW44" s="130"/>
      <c r="DX44" s="201"/>
      <c r="DY44" s="73"/>
      <c r="DZ44" s="73"/>
      <c r="EA44" s="73"/>
      <c r="EB44" s="73"/>
      <c r="EC44" s="143" t="s">
        <v>194</v>
      </c>
      <c r="ED44" s="319" t="s">
        <v>151</v>
      </c>
      <c r="EE44" s="319"/>
      <c r="EF44" s="54">
        <f t="shared" si="136"/>
        <v>0</v>
      </c>
      <c r="EG44" s="54">
        <f t="shared" si="137"/>
        <v>0</v>
      </c>
      <c r="EH44" s="54">
        <f t="shared" si="137"/>
        <v>0</v>
      </c>
      <c r="EI44" s="42"/>
      <c r="EJ44" s="77"/>
      <c r="EK44" s="1"/>
      <c r="EL44" s="27"/>
      <c r="EM44" s="130"/>
      <c r="EN44" s="201"/>
      <c r="EO44" s="73"/>
      <c r="EP44" s="73"/>
      <c r="EQ44" s="72"/>
      <c r="ER44" s="73"/>
      <c r="ES44" s="72"/>
      <c r="ET44" s="143" t="s">
        <v>194</v>
      </c>
      <c r="EU44" s="319" t="s">
        <v>151</v>
      </c>
      <c r="EV44" s="319"/>
      <c r="EW44" s="54">
        <f t="shared" si="12"/>
        <v>0</v>
      </c>
      <c r="EX44" s="54">
        <f t="shared" si="13"/>
        <v>0</v>
      </c>
      <c r="EY44" s="54">
        <f t="shared" si="81"/>
        <v>0</v>
      </c>
      <c r="EZ44" s="54">
        <f t="shared" si="82"/>
        <v>0</v>
      </c>
      <c r="FA44" s="42"/>
      <c r="FB44" s="77"/>
      <c r="FC44" s="1"/>
      <c r="FD44" s="27"/>
      <c r="FE44" s="158"/>
      <c r="FF44" s="1"/>
      <c r="FG44" s="273"/>
      <c r="FH44" s="1"/>
      <c r="FI44" s="1"/>
      <c r="FJ44" s="160"/>
      <c r="FK44" s="8"/>
      <c r="FL44" s="8"/>
      <c r="FM44" s="7"/>
      <c r="FN44" s="7"/>
      <c r="FO44" s="42"/>
      <c r="FP44" s="26"/>
      <c r="FQ44" s="1"/>
      <c r="FR44" s="27"/>
      <c r="FS44" s="158"/>
      <c r="FT44" s="1"/>
      <c r="FU44" s="273"/>
      <c r="FV44" s="1"/>
      <c r="FW44" s="1"/>
      <c r="FX44" s="160"/>
      <c r="FY44" s="8"/>
      <c r="FZ44" s="8"/>
      <c r="GA44" s="7"/>
      <c r="GB44" s="7"/>
      <c r="GC44" s="42"/>
      <c r="GD44" s="26"/>
      <c r="GE44" s="1"/>
      <c r="GF44" s="1"/>
      <c r="GG44" s="20"/>
      <c r="GH44" s="1"/>
      <c r="GI44" s="1"/>
      <c r="GJ44" s="1"/>
      <c r="GK44" s="1"/>
      <c r="GL44" s="1"/>
      <c r="GM44" s="1"/>
      <c r="GN44" s="1"/>
      <c r="GO44" s="1"/>
      <c r="GP44" s="1"/>
    </row>
    <row r="45" spans="2:198" ht="13.9" customHeight="1" x14ac:dyDescent="0.2">
      <c r="B45" s="33"/>
      <c r="C45" s="126">
        <v>5280</v>
      </c>
      <c r="D45" s="234" t="s">
        <v>32</v>
      </c>
      <c r="E45" s="234"/>
      <c r="F45" s="215">
        <v>0</v>
      </c>
      <c r="G45" s="215">
        <v>0</v>
      </c>
      <c r="H45" s="215">
        <v>0</v>
      </c>
      <c r="I45" s="215">
        <f>+Integración!F478</f>
        <v>0</v>
      </c>
      <c r="J45" s="215">
        <f>+Integración!G478</f>
        <v>0</v>
      </c>
      <c r="K45" s="215">
        <f>+Integración!H478</f>
        <v>0</v>
      </c>
      <c r="L45" s="215">
        <f>+Integración!I478</f>
        <v>0</v>
      </c>
      <c r="M45" s="215">
        <f>+Integración!J478</f>
        <v>0</v>
      </c>
      <c r="N45" s="215">
        <f>+Integración!K478</f>
        <v>0</v>
      </c>
      <c r="O45" s="215">
        <f>+Integración!L478</f>
        <v>0</v>
      </c>
      <c r="P45" s="215">
        <f>+Integración!M478</f>
        <v>0</v>
      </c>
      <c r="Q45" s="215">
        <f>+Integración!N478</f>
        <v>0</v>
      </c>
      <c r="R45" s="215">
        <f>+Integración!O478</f>
        <v>0</v>
      </c>
      <c r="S45" s="215">
        <f>+Integración!P478</f>
        <v>0</v>
      </c>
      <c r="T45" s="215">
        <f>+Integración!Q478</f>
        <v>0</v>
      </c>
      <c r="U45" s="215">
        <f>+Integración!R478</f>
        <v>0</v>
      </c>
      <c r="V45" s="215">
        <f>+Integración!S478</f>
        <v>0</v>
      </c>
      <c r="W45" s="215">
        <f>+Integración!T478</f>
        <v>0</v>
      </c>
      <c r="X45" s="215">
        <f>+Integración!U478</f>
        <v>0</v>
      </c>
      <c r="Y45" s="215">
        <f>+Integración!V478</f>
        <v>0</v>
      </c>
      <c r="Z45" s="215">
        <f>+Integración!W478</f>
        <v>0</v>
      </c>
      <c r="AA45" s="216">
        <f t="shared" si="31"/>
        <v>0</v>
      </c>
      <c r="AB45" s="224">
        <f t="shared" si="17"/>
        <v>0</v>
      </c>
      <c r="AC45" s="226">
        <f t="shared" si="18"/>
        <v>0</v>
      </c>
      <c r="AD45" s="54"/>
      <c r="AE45" s="54"/>
      <c r="AF45" s="54"/>
      <c r="AG45" s="216">
        <f t="shared" si="54"/>
        <v>0</v>
      </c>
      <c r="AH45" s="224">
        <f t="shared" si="55"/>
        <v>0</v>
      </c>
      <c r="AI45" s="226">
        <f t="shared" si="56"/>
        <v>0</v>
      </c>
      <c r="AJ45" s="26"/>
      <c r="AL45" s="27"/>
      <c r="AM45" s="130">
        <v>2230</v>
      </c>
      <c r="AN45" s="223" t="s">
        <v>498</v>
      </c>
      <c r="AO45" s="223"/>
      <c r="AP45" s="215">
        <v>0</v>
      </c>
      <c r="AQ45" s="215">
        <v>0</v>
      </c>
      <c r="AR45" s="215">
        <v>0</v>
      </c>
      <c r="AS45" s="54">
        <f>+Integración!AG478</f>
        <v>0</v>
      </c>
      <c r="AT45" s="54">
        <f>+Integración!AH478</f>
        <v>0</v>
      </c>
      <c r="AU45" s="54">
        <f>+Integración!AI478</f>
        <v>0</v>
      </c>
      <c r="AV45" s="54">
        <f>+Integración!AJ478</f>
        <v>0</v>
      </c>
      <c r="AW45" s="54">
        <f>+Integración!AK478</f>
        <v>0</v>
      </c>
      <c r="AX45" s="54">
        <f>+Integración!AL478</f>
        <v>0</v>
      </c>
      <c r="AY45" s="54">
        <f>+Integración!AM478</f>
        <v>0</v>
      </c>
      <c r="AZ45" s="54">
        <f>+Integración!AN478</f>
        <v>0</v>
      </c>
      <c r="BA45" s="54">
        <f>+Integración!AO478</f>
        <v>0</v>
      </c>
      <c r="BB45" s="54">
        <f>+Integración!AP478</f>
        <v>0</v>
      </c>
      <c r="BC45" s="54">
        <f>+Integración!AQ478</f>
        <v>0</v>
      </c>
      <c r="BD45" s="54">
        <f>+Integración!AR478</f>
        <v>0</v>
      </c>
      <c r="BE45" s="54">
        <f>+Integración!AS478</f>
        <v>0</v>
      </c>
      <c r="BF45" s="54">
        <f>+Integración!AT478</f>
        <v>0</v>
      </c>
      <c r="BG45" s="54">
        <f>+Integración!AU478</f>
        <v>0</v>
      </c>
      <c r="BH45" s="54">
        <f>+Integración!AV478</f>
        <v>0</v>
      </c>
      <c r="BI45" s="54">
        <f>+Integración!AW478</f>
        <v>0</v>
      </c>
      <c r="BJ45" s="54">
        <f>+Integración!AX478</f>
        <v>0</v>
      </c>
      <c r="BK45" s="91">
        <f t="shared" si="24"/>
        <v>0</v>
      </c>
      <c r="BL45" s="54">
        <f t="shared" si="25"/>
        <v>0</v>
      </c>
      <c r="BM45" s="92">
        <f t="shared" si="26"/>
        <v>0</v>
      </c>
      <c r="BN45" s="54"/>
      <c r="BO45" s="54"/>
      <c r="BP45" s="54"/>
      <c r="BQ45" s="91">
        <f t="shared" si="57"/>
        <v>0</v>
      </c>
      <c r="BR45" s="54">
        <f t="shared" si="46"/>
        <v>0</v>
      </c>
      <c r="BS45" s="92">
        <f t="shared" si="47"/>
        <v>0</v>
      </c>
      <c r="BT45" s="100"/>
      <c r="BV45" s="27"/>
      <c r="BW45" s="131"/>
      <c r="BX45" s="232" t="s">
        <v>514</v>
      </c>
      <c r="BY45" s="232"/>
      <c r="BZ45" s="220">
        <f>SUM(BZ46:BZ48)</f>
        <v>0</v>
      </c>
      <c r="CA45" s="220">
        <f t="shared" ref="CA45:CB45" si="140">SUM(CA46:CA48)</f>
        <v>0</v>
      </c>
      <c r="CB45" s="220">
        <f t="shared" si="140"/>
        <v>0</v>
      </c>
      <c r="CC45" s="220">
        <f>+Integración!BH478</f>
        <v>0</v>
      </c>
      <c r="CD45" s="220">
        <f>+Integración!BI478</f>
        <v>0</v>
      </c>
      <c r="CE45" s="220">
        <f>+Integración!BJ478</f>
        <v>0</v>
      </c>
      <c r="CF45" s="220">
        <f>+Integración!BK478</f>
        <v>0</v>
      </c>
      <c r="CG45" s="220">
        <f>+Integración!BL478</f>
        <v>0</v>
      </c>
      <c r="CH45" s="220">
        <f>+Integración!BM478</f>
        <v>0</v>
      </c>
      <c r="CI45" s="220">
        <f>+Integración!BN478</f>
        <v>0</v>
      </c>
      <c r="CJ45" s="220">
        <f>+Integración!BO478</f>
        <v>0</v>
      </c>
      <c r="CK45" s="220">
        <f>+Integración!BP478</f>
        <v>0</v>
      </c>
      <c r="CL45" s="220">
        <f>+Integración!BQ478</f>
        <v>0</v>
      </c>
      <c r="CM45" s="220">
        <f>+Integración!BR478</f>
        <v>0</v>
      </c>
      <c r="CN45" s="220">
        <f>+Integración!BS478</f>
        <v>0</v>
      </c>
      <c r="CO45" s="220">
        <f>+Integración!BT478</f>
        <v>0</v>
      </c>
      <c r="CP45" s="220">
        <f>+Integración!BU478</f>
        <v>0</v>
      </c>
      <c r="CQ45" s="220">
        <f>+Integración!BV478</f>
        <v>0</v>
      </c>
      <c r="CR45" s="220">
        <f>+Integración!BW478</f>
        <v>0</v>
      </c>
      <c r="CS45" s="220">
        <f>+Integración!BX478</f>
        <v>0</v>
      </c>
      <c r="CT45" s="220">
        <f>+Integración!BY478</f>
        <v>0</v>
      </c>
      <c r="CU45" s="221">
        <f t="shared" si="58"/>
        <v>0</v>
      </c>
      <c r="CV45" s="220">
        <f t="shared" si="59"/>
        <v>0</v>
      </c>
      <c r="CW45" s="222">
        <f t="shared" si="60"/>
        <v>0</v>
      </c>
      <c r="CX45" s="220"/>
      <c r="CY45" s="220"/>
      <c r="CZ45" s="220"/>
      <c r="DA45" s="221">
        <f t="shared" si="61"/>
        <v>0</v>
      </c>
      <c r="DB45" s="220">
        <f t="shared" si="48"/>
        <v>0</v>
      </c>
      <c r="DC45" s="222">
        <f t="shared" si="49"/>
        <v>0</v>
      </c>
      <c r="DD45" s="100"/>
      <c r="DF45" s="33"/>
      <c r="DG45" s="126"/>
      <c r="DH45" s="200"/>
      <c r="DI45" s="200"/>
      <c r="DJ45" s="200"/>
      <c r="DK45" s="200"/>
      <c r="DL45" s="200"/>
      <c r="DM45" s="143" t="s">
        <v>98</v>
      </c>
      <c r="DN45" s="319" t="s">
        <v>54</v>
      </c>
      <c r="DO45" s="319"/>
      <c r="DP45" s="54">
        <f t="shared" si="134"/>
        <v>0</v>
      </c>
      <c r="DQ45" s="54">
        <f t="shared" si="135"/>
        <v>0</v>
      </c>
      <c r="DR45" s="54">
        <f t="shared" si="135"/>
        <v>0</v>
      </c>
      <c r="DS45" s="51"/>
      <c r="DT45" s="26"/>
      <c r="DU45" s="1"/>
      <c r="DV45" s="27"/>
      <c r="DW45" s="130"/>
      <c r="DX45" s="201"/>
      <c r="DY45" s="201"/>
      <c r="DZ45" s="72"/>
      <c r="EA45" s="72"/>
      <c r="EB45" s="72"/>
      <c r="EC45" s="143" t="s">
        <v>195</v>
      </c>
      <c r="ED45" s="319" t="s">
        <v>152</v>
      </c>
      <c r="EE45" s="319"/>
      <c r="EF45" s="54">
        <f t="shared" si="136"/>
        <v>0</v>
      </c>
      <c r="EG45" s="54">
        <f t="shared" si="137"/>
        <v>0</v>
      </c>
      <c r="EH45" s="54">
        <f t="shared" si="137"/>
        <v>0</v>
      </c>
      <c r="EI45" s="42"/>
      <c r="EJ45" s="77"/>
      <c r="EK45" s="1"/>
      <c r="EL45" s="27"/>
      <c r="EM45" s="130"/>
      <c r="EN45" s="201"/>
      <c r="EO45" s="201"/>
      <c r="EP45" s="72"/>
      <c r="EQ45" s="72"/>
      <c r="ER45" s="72"/>
      <c r="ES45" s="72"/>
      <c r="ET45" s="143" t="s">
        <v>195</v>
      </c>
      <c r="EU45" s="319" t="s">
        <v>152</v>
      </c>
      <c r="EV45" s="319"/>
      <c r="EW45" s="54">
        <f t="shared" si="12"/>
        <v>0</v>
      </c>
      <c r="EX45" s="54">
        <f t="shared" si="13"/>
        <v>0</v>
      </c>
      <c r="EY45" s="54">
        <f t="shared" si="81"/>
        <v>0</v>
      </c>
      <c r="EZ45" s="54">
        <f t="shared" si="82"/>
        <v>0</v>
      </c>
      <c r="FA45" s="42"/>
      <c r="FB45" s="77"/>
      <c r="FC45" s="1"/>
      <c r="FD45" s="27"/>
      <c r="FE45" s="157"/>
      <c r="FF45" s="200"/>
      <c r="FG45" s="5"/>
      <c r="FH45" s="54"/>
      <c r="FI45" s="54"/>
      <c r="FJ45" s="160"/>
      <c r="FK45" s="8"/>
      <c r="FL45" s="8"/>
      <c r="FM45" s="7"/>
      <c r="FN45" s="7"/>
      <c r="FO45" s="42"/>
      <c r="FP45" s="26"/>
      <c r="FQ45" s="1"/>
      <c r="FR45" s="27"/>
      <c r="FS45" s="157"/>
      <c r="FT45" s="200"/>
      <c r="FU45" s="5"/>
      <c r="FV45" s="54"/>
      <c r="FW45" s="54"/>
      <c r="FX45" s="160"/>
      <c r="FY45" s="8"/>
      <c r="FZ45" s="8"/>
      <c r="GA45" s="7"/>
      <c r="GB45" s="7"/>
      <c r="GC45" s="42"/>
      <c r="GD45" s="26"/>
      <c r="GE45" s="1"/>
      <c r="GF45" s="1"/>
      <c r="GG45" s="20"/>
      <c r="GH45" s="1"/>
      <c r="GI45" s="1"/>
      <c r="GJ45" s="1"/>
      <c r="GK45" s="1"/>
      <c r="GL45" s="1"/>
      <c r="GM45" s="1"/>
      <c r="GN45" s="1"/>
      <c r="GO45" s="1"/>
      <c r="GP45" s="1"/>
    </row>
    <row r="46" spans="2:198" ht="13.9" customHeight="1" x14ac:dyDescent="0.2">
      <c r="B46" s="33"/>
      <c r="C46" s="126">
        <v>5290</v>
      </c>
      <c r="D46" s="234" t="s">
        <v>452</v>
      </c>
      <c r="E46" s="234"/>
      <c r="F46" s="215">
        <v>0</v>
      </c>
      <c r="G46" s="215">
        <v>0</v>
      </c>
      <c r="H46" s="215">
        <v>0</v>
      </c>
      <c r="I46" s="215">
        <f>+Integración!F479</f>
        <v>0</v>
      </c>
      <c r="J46" s="215">
        <f>+Integración!G479</f>
        <v>0</v>
      </c>
      <c r="K46" s="215">
        <f>+Integración!H479</f>
        <v>0</v>
      </c>
      <c r="L46" s="215">
        <f>+Integración!I479</f>
        <v>0</v>
      </c>
      <c r="M46" s="215">
        <f>+Integración!J479</f>
        <v>0</v>
      </c>
      <c r="N46" s="215">
        <f>+Integración!K479</f>
        <v>0</v>
      </c>
      <c r="O46" s="215">
        <f>+Integración!L479</f>
        <v>0</v>
      </c>
      <c r="P46" s="215">
        <f>+Integración!M479</f>
        <v>0</v>
      </c>
      <c r="Q46" s="215">
        <f>+Integración!N479</f>
        <v>0</v>
      </c>
      <c r="R46" s="215">
        <f>+Integración!O479</f>
        <v>0</v>
      </c>
      <c r="S46" s="215">
        <f>+Integración!P479</f>
        <v>0</v>
      </c>
      <c r="T46" s="215">
        <f>+Integración!Q479</f>
        <v>0</v>
      </c>
      <c r="U46" s="215">
        <f>+Integración!R479</f>
        <v>0</v>
      </c>
      <c r="V46" s="215">
        <f>+Integración!S479</f>
        <v>0</v>
      </c>
      <c r="W46" s="215">
        <f>+Integración!T479</f>
        <v>0</v>
      </c>
      <c r="X46" s="215">
        <f>+Integración!U479</f>
        <v>0</v>
      </c>
      <c r="Y46" s="215">
        <f>+Integración!V479</f>
        <v>0</v>
      </c>
      <c r="Z46" s="215">
        <f>+Integración!W479</f>
        <v>0</v>
      </c>
      <c r="AA46" s="216">
        <f t="shared" si="31"/>
        <v>0</v>
      </c>
      <c r="AB46" s="224">
        <f t="shared" si="17"/>
        <v>0</v>
      </c>
      <c r="AC46" s="226">
        <f t="shared" si="18"/>
        <v>0</v>
      </c>
      <c r="AD46" s="54"/>
      <c r="AE46" s="54"/>
      <c r="AF46" s="54"/>
      <c r="AG46" s="216">
        <f t="shared" si="54"/>
        <v>0</v>
      </c>
      <c r="AH46" s="224">
        <f t="shared" si="55"/>
        <v>0</v>
      </c>
      <c r="AI46" s="226">
        <f t="shared" si="56"/>
        <v>0</v>
      </c>
      <c r="AJ46" s="26"/>
      <c r="AL46" s="27"/>
      <c r="AM46" s="130">
        <v>2240</v>
      </c>
      <c r="AN46" s="223" t="s">
        <v>499</v>
      </c>
      <c r="AO46" s="223"/>
      <c r="AP46" s="215">
        <v>0</v>
      </c>
      <c r="AQ46" s="215">
        <v>0</v>
      </c>
      <c r="AR46" s="215">
        <v>0</v>
      </c>
      <c r="AS46" s="54">
        <f>+Integración!AG479</f>
        <v>0</v>
      </c>
      <c r="AT46" s="54">
        <f>+Integración!AH479</f>
        <v>0</v>
      </c>
      <c r="AU46" s="54">
        <f>+Integración!AI479</f>
        <v>0</v>
      </c>
      <c r="AV46" s="54">
        <f>+Integración!AJ479</f>
        <v>0</v>
      </c>
      <c r="AW46" s="54">
        <f>+Integración!AK479</f>
        <v>0</v>
      </c>
      <c r="AX46" s="54">
        <f>+Integración!AL479</f>
        <v>0</v>
      </c>
      <c r="AY46" s="54">
        <f>+Integración!AM479</f>
        <v>0</v>
      </c>
      <c r="AZ46" s="54">
        <f>+Integración!AN479</f>
        <v>0</v>
      </c>
      <c r="BA46" s="54">
        <f>+Integración!AO479</f>
        <v>0</v>
      </c>
      <c r="BB46" s="54">
        <f>+Integración!AP479</f>
        <v>0</v>
      </c>
      <c r="BC46" s="54">
        <f>+Integración!AQ479</f>
        <v>0</v>
      </c>
      <c r="BD46" s="54">
        <f>+Integración!AR479</f>
        <v>0</v>
      </c>
      <c r="BE46" s="54">
        <f>+Integración!AS479</f>
        <v>0</v>
      </c>
      <c r="BF46" s="54">
        <f>+Integración!AT479</f>
        <v>0</v>
      </c>
      <c r="BG46" s="54">
        <f>+Integración!AU479</f>
        <v>0</v>
      </c>
      <c r="BH46" s="54">
        <f>+Integración!AV479</f>
        <v>0</v>
      </c>
      <c r="BI46" s="54">
        <f>+Integración!AW479</f>
        <v>0</v>
      </c>
      <c r="BJ46" s="54">
        <f>+Integración!AX479</f>
        <v>0</v>
      </c>
      <c r="BK46" s="91">
        <f t="shared" si="24"/>
        <v>0</v>
      </c>
      <c r="BL46" s="54">
        <f t="shared" si="25"/>
        <v>0</v>
      </c>
      <c r="BM46" s="92">
        <f t="shared" si="26"/>
        <v>0</v>
      </c>
      <c r="BN46" s="54"/>
      <c r="BO46" s="54"/>
      <c r="BP46" s="54"/>
      <c r="BQ46" s="91">
        <f t="shared" si="57"/>
        <v>0</v>
      </c>
      <c r="BR46" s="54">
        <f t="shared" si="46"/>
        <v>0</v>
      </c>
      <c r="BS46" s="92">
        <f t="shared" si="47"/>
        <v>0</v>
      </c>
      <c r="BT46" s="100"/>
      <c r="BV46" s="27"/>
      <c r="BW46" s="130"/>
      <c r="BX46" s="223" t="s">
        <v>479</v>
      </c>
      <c r="BY46" s="223"/>
      <c r="BZ46" s="215">
        <v>0</v>
      </c>
      <c r="CA46" s="215">
        <v>0</v>
      </c>
      <c r="CB46" s="215">
        <v>0</v>
      </c>
      <c r="CC46" s="215">
        <f>+Integración!BH479</f>
        <v>0</v>
      </c>
      <c r="CD46" s="215">
        <f>+Integración!BI479</f>
        <v>0</v>
      </c>
      <c r="CE46" s="215">
        <f>+Integración!BJ479</f>
        <v>0</v>
      </c>
      <c r="CF46" s="215">
        <f>+Integración!BK479</f>
        <v>0</v>
      </c>
      <c r="CG46" s="215">
        <f>+Integración!BL479</f>
        <v>0</v>
      </c>
      <c r="CH46" s="215">
        <f>+Integración!BM479</f>
        <v>0</v>
      </c>
      <c r="CI46" s="215">
        <f>+Integración!BN479</f>
        <v>0</v>
      </c>
      <c r="CJ46" s="215">
        <f>+Integración!BO479</f>
        <v>0</v>
      </c>
      <c r="CK46" s="215">
        <f>+Integración!BP479</f>
        <v>0</v>
      </c>
      <c r="CL46" s="215">
        <f>+Integración!BQ479</f>
        <v>0</v>
      </c>
      <c r="CM46" s="215">
        <f>+Integración!BR479</f>
        <v>0</v>
      </c>
      <c r="CN46" s="215">
        <f>+Integración!BS479</f>
        <v>0</v>
      </c>
      <c r="CO46" s="215">
        <f>+Integración!BT479</f>
        <v>0</v>
      </c>
      <c r="CP46" s="215">
        <f>+Integración!BU479</f>
        <v>0</v>
      </c>
      <c r="CQ46" s="215">
        <f>+Integración!BV479</f>
        <v>0</v>
      </c>
      <c r="CR46" s="215">
        <f>+Integración!BW479</f>
        <v>0</v>
      </c>
      <c r="CS46" s="215">
        <f>+Integración!BX479</f>
        <v>0</v>
      </c>
      <c r="CT46" s="215">
        <f>+Integración!BY479</f>
        <v>0</v>
      </c>
      <c r="CU46" s="216">
        <f t="shared" si="58"/>
        <v>0</v>
      </c>
      <c r="CV46" s="215">
        <f t="shared" si="59"/>
        <v>0</v>
      </c>
      <c r="CW46" s="217">
        <f t="shared" si="60"/>
        <v>0</v>
      </c>
      <c r="CX46" s="215"/>
      <c r="CY46" s="215"/>
      <c r="CZ46" s="215"/>
      <c r="DA46" s="216">
        <f t="shared" si="61"/>
        <v>0</v>
      </c>
      <c r="DB46" s="215">
        <f t="shared" si="48"/>
        <v>0</v>
      </c>
      <c r="DC46" s="217">
        <f t="shared" si="49"/>
        <v>0</v>
      </c>
      <c r="DD46" s="100"/>
      <c r="DF46" s="33"/>
      <c r="DG46" s="126"/>
      <c r="DH46" s="200"/>
      <c r="DI46" s="200"/>
      <c r="DJ46" s="200"/>
      <c r="DK46" s="200"/>
      <c r="DL46" s="200"/>
      <c r="DM46" s="143" t="s">
        <v>99</v>
      </c>
      <c r="DN46" s="319" t="s">
        <v>55</v>
      </c>
      <c r="DO46" s="319"/>
      <c r="DP46" s="54">
        <f t="shared" si="134"/>
        <v>0</v>
      </c>
      <c r="DQ46" s="54">
        <f t="shared" si="135"/>
        <v>0</v>
      </c>
      <c r="DR46" s="54">
        <f t="shared" si="135"/>
        <v>0</v>
      </c>
      <c r="DS46" s="51"/>
      <c r="DT46" s="26"/>
      <c r="DU46" s="1"/>
      <c r="DV46" s="27"/>
      <c r="DW46" s="130"/>
      <c r="DX46" s="201"/>
      <c r="DY46" s="201"/>
      <c r="DZ46" s="72"/>
      <c r="EA46" s="72"/>
      <c r="EB46" s="72"/>
      <c r="EC46" s="143"/>
      <c r="ED46" s="314"/>
      <c r="EE46" s="314"/>
      <c r="EF46" s="52"/>
      <c r="EG46" s="52"/>
      <c r="EH46" s="52"/>
      <c r="EI46" s="42"/>
      <c r="EJ46" s="77"/>
      <c r="EK46" s="1"/>
      <c r="EL46" s="27"/>
      <c r="EM46" s="130"/>
      <c r="EN46" s="201"/>
      <c r="EO46" s="201"/>
      <c r="EP46" s="72"/>
      <c r="EQ46" s="72"/>
      <c r="ER46" s="72"/>
      <c r="ES46" s="72"/>
      <c r="ET46" s="143"/>
      <c r="EU46" s="314"/>
      <c r="EV46" s="314"/>
      <c r="EW46" s="54"/>
      <c r="EX46" s="54"/>
      <c r="EY46" s="54"/>
      <c r="EZ46" s="54"/>
      <c r="FA46" s="42"/>
      <c r="FB46" s="77"/>
      <c r="FC46" s="1"/>
      <c r="FD46" s="27"/>
      <c r="FE46" s="157"/>
      <c r="FF46" s="1"/>
      <c r="FG46" s="273"/>
      <c r="FH46" s="1"/>
      <c r="FI46" s="1"/>
      <c r="FJ46" s="160"/>
      <c r="FK46" s="8"/>
      <c r="FL46" s="8"/>
      <c r="FM46" s="7"/>
      <c r="FN46" s="7"/>
      <c r="FO46" s="42"/>
      <c r="FP46" s="26"/>
      <c r="FQ46" s="1"/>
      <c r="FR46" s="27"/>
      <c r="FS46" s="157"/>
      <c r="FT46" s="1"/>
      <c r="FU46" s="273"/>
      <c r="FV46" s="1"/>
      <c r="FW46" s="1"/>
      <c r="FX46" s="160"/>
      <c r="FY46" s="8"/>
      <c r="FZ46" s="8"/>
      <c r="GA46" s="7"/>
      <c r="GB46" s="7"/>
      <c r="GC46" s="42"/>
      <c r="GD46" s="26"/>
      <c r="GE46" s="1"/>
      <c r="GF46" s="1"/>
      <c r="GG46" s="20"/>
      <c r="GH46" s="1"/>
      <c r="GI46" s="1"/>
      <c r="GJ46" s="1"/>
      <c r="GK46" s="1"/>
      <c r="GL46" s="1"/>
      <c r="GM46" s="1"/>
      <c r="GN46" s="1"/>
      <c r="GO46" s="1"/>
      <c r="GP46" s="1"/>
    </row>
    <row r="47" spans="2:198" ht="14.45" customHeight="1" x14ac:dyDescent="0.2">
      <c r="B47" s="33"/>
      <c r="C47" s="127">
        <v>5300</v>
      </c>
      <c r="D47" s="233" t="s">
        <v>453</v>
      </c>
      <c r="E47" s="233"/>
      <c r="F47" s="220">
        <f>SUM(F48:F50)</f>
        <v>0</v>
      </c>
      <c r="G47" s="220">
        <f t="shared" ref="G47:H47" si="141">SUM(G48:G50)</f>
        <v>0</v>
      </c>
      <c r="H47" s="220">
        <f t="shared" si="141"/>
        <v>0</v>
      </c>
      <c r="I47" s="220">
        <f>+Integración!F480</f>
        <v>70000</v>
      </c>
      <c r="J47" s="220">
        <f>+Integración!G480</f>
        <v>0</v>
      </c>
      <c r="K47" s="220">
        <f>+Integración!H480</f>
        <v>59503.31</v>
      </c>
      <c r="L47" s="220">
        <f>+Integración!I480</f>
        <v>0</v>
      </c>
      <c r="M47" s="220">
        <f>+Integración!J480</f>
        <v>0</v>
      </c>
      <c r="N47" s="220">
        <f>+Integración!K480</f>
        <v>0</v>
      </c>
      <c r="O47" s="220">
        <f>+Integración!L480</f>
        <v>0</v>
      </c>
      <c r="P47" s="220">
        <f>+Integración!M480</f>
        <v>0</v>
      </c>
      <c r="Q47" s="220">
        <f>+Integración!N480</f>
        <v>0</v>
      </c>
      <c r="R47" s="220">
        <f>+Integración!O480</f>
        <v>0</v>
      </c>
      <c r="S47" s="220">
        <f>+Integración!P480</f>
        <v>0</v>
      </c>
      <c r="T47" s="220">
        <f>+Integración!Q480</f>
        <v>0</v>
      </c>
      <c r="U47" s="220">
        <f>+Integración!R480</f>
        <v>0</v>
      </c>
      <c r="V47" s="220">
        <f>+Integración!S480</f>
        <v>0</v>
      </c>
      <c r="W47" s="220">
        <f>+Integración!T480</f>
        <v>0</v>
      </c>
      <c r="X47" s="220">
        <f>+Integración!U480</f>
        <v>0</v>
      </c>
      <c r="Y47" s="220">
        <f>+Integración!V480</f>
        <v>0</v>
      </c>
      <c r="Z47" s="220">
        <f>+Integración!W480</f>
        <v>0</v>
      </c>
      <c r="AA47" s="221">
        <f t="shared" si="31"/>
        <v>70000</v>
      </c>
      <c r="AB47" s="210">
        <f t="shared" si="17"/>
        <v>0</v>
      </c>
      <c r="AC47" s="212">
        <f t="shared" si="18"/>
        <v>59503.31</v>
      </c>
      <c r="AD47" s="49"/>
      <c r="AE47" s="49"/>
      <c r="AF47" s="49"/>
      <c r="AG47" s="221">
        <f t="shared" si="54"/>
        <v>70000</v>
      </c>
      <c r="AH47" s="210">
        <f t="shared" si="55"/>
        <v>0</v>
      </c>
      <c r="AI47" s="212">
        <f t="shared" si="56"/>
        <v>59503.31</v>
      </c>
      <c r="AJ47" s="264"/>
      <c r="AL47" s="27"/>
      <c r="AM47" s="130">
        <v>2250</v>
      </c>
      <c r="AN47" s="223" t="s">
        <v>500</v>
      </c>
      <c r="AO47" s="223"/>
      <c r="AP47" s="215">
        <v>0</v>
      </c>
      <c r="AQ47" s="215">
        <v>0</v>
      </c>
      <c r="AR47" s="215">
        <v>0</v>
      </c>
      <c r="AS47" s="54">
        <f>+Integración!AG480</f>
        <v>0</v>
      </c>
      <c r="AT47" s="54">
        <f>+Integración!AH480</f>
        <v>0</v>
      </c>
      <c r="AU47" s="54">
        <f>+Integración!AI480</f>
        <v>0</v>
      </c>
      <c r="AV47" s="54">
        <f>+Integración!AJ480</f>
        <v>0</v>
      </c>
      <c r="AW47" s="54">
        <f>+Integración!AK480</f>
        <v>0</v>
      </c>
      <c r="AX47" s="54">
        <f>+Integración!AL480</f>
        <v>0</v>
      </c>
      <c r="AY47" s="54">
        <f>+Integración!AM480</f>
        <v>0</v>
      </c>
      <c r="AZ47" s="54">
        <f>+Integración!AN480</f>
        <v>0</v>
      </c>
      <c r="BA47" s="54">
        <f>+Integración!AO480</f>
        <v>0</v>
      </c>
      <c r="BB47" s="54">
        <f>+Integración!AP480</f>
        <v>0</v>
      </c>
      <c r="BC47" s="54">
        <f>+Integración!AQ480</f>
        <v>0</v>
      </c>
      <c r="BD47" s="54">
        <f>+Integración!AR480</f>
        <v>0</v>
      </c>
      <c r="BE47" s="54">
        <f>+Integración!AS480</f>
        <v>0</v>
      </c>
      <c r="BF47" s="54">
        <f>+Integración!AT480</f>
        <v>0</v>
      </c>
      <c r="BG47" s="54">
        <f>+Integración!AU480</f>
        <v>0</v>
      </c>
      <c r="BH47" s="54">
        <f>+Integración!AV480</f>
        <v>0</v>
      </c>
      <c r="BI47" s="54">
        <f>+Integración!AW480</f>
        <v>0</v>
      </c>
      <c r="BJ47" s="54">
        <f>+Integración!AX480</f>
        <v>0</v>
      </c>
      <c r="BK47" s="91">
        <f t="shared" si="24"/>
        <v>0</v>
      </c>
      <c r="BL47" s="54">
        <f t="shared" si="25"/>
        <v>0</v>
      </c>
      <c r="BM47" s="92">
        <f t="shared" si="26"/>
        <v>0</v>
      </c>
      <c r="BN47" s="54"/>
      <c r="BO47" s="54"/>
      <c r="BP47" s="54"/>
      <c r="BQ47" s="91">
        <f t="shared" si="57"/>
        <v>0</v>
      </c>
      <c r="BR47" s="54">
        <f t="shared" si="46"/>
        <v>0</v>
      </c>
      <c r="BS47" s="92">
        <f t="shared" si="47"/>
        <v>0</v>
      </c>
      <c r="BT47" s="100"/>
      <c r="BV47" s="27"/>
      <c r="BW47" s="130"/>
      <c r="BX47" s="223" t="s">
        <v>480</v>
      </c>
      <c r="BY47" s="223"/>
      <c r="BZ47" s="215">
        <v>0</v>
      </c>
      <c r="CA47" s="215">
        <v>0</v>
      </c>
      <c r="CB47" s="215">
        <v>0</v>
      </c>
      <c r="CC47" s="215">
        <f>+Integración!BH480</f>
        <v>0</v>
      </c>
      <c r="CD47" s="215">
        <f>+Integración!BI480</f>
        <v>0</v>
      </c>
      <c r="CE47" s="215">
        <f>+Integración!BJ480</f>
        <v>0</v>
      </c>
      <c r="CF47" s="215">
        <f>+Integración!BK480</f>
        <v>0</v>
      </c>
      <c r="CG47" s="215">
        <f>+Integración!BL480</f>
        <v>0</v>
      </c>
      <c r="CH47" s="215">
        <f>+Integración!BM480</f>
        <v>0</v>
      </c>
      <c r="CI47" s="215">
        <f>+Integración!BN480</f>
        <v>0</v>
      </c>
      <c r="CJ47" s="215">
        <f>+Integración!BO480</f>
        <v>0</v>
      </c>
      <c r="CK47" s="215">
        <f>+Integración!BP480</f>
        <v>0</v>
      </c>
      <c r="CL47" s="215">
        <f>+Integración!BQ480</f>
        <v>0</v>
      </c>
      <c r="CM47" s="215">
        <f>+Integración!BR480</f>
        <v>0</v>
      </c>
      <c r="CN47" s="215">
        <f>+Integración!BS480</f>
        <v>0</v>
      </c>
      <c r="CO47" s="215">
        <f>+Integración!BT480</f>
        <v>0</v>
      </c>
      <c r="CP47" s="215">
        <f>+Integración!BU480</f>
        <v>0</v>
      </c>
      <c r="CQ47" s="215">
        <f>+Integración!BV480</f>
        <v>0</v>
      </c>
      <c r="CR47" s="215">
        <f>+Integración!BW480</f>
        <v>0</v>
      </c>
      <c r="CS47" s="215">
        <f>+Integración!BX480</f>
        <v>0</v>
      </c>
      <c r="CT47" s="215">
        <f>+Integración!BY480</f>
        <v>0</v>
      </c>
      <c r="CU47" s="216">
        <f t="shared" si="58"/>
        <v>0</v>
      </c>
      <c r="CV47" s="215">
        <f t="shared" si="59"/>
        <v>0</v>
      </c>
      <c r="CW47" s="217">
        <f t="shared" si="60"/>
        <v>0</v>
      </c>
      <c r="CX47" s="215"/>
      <c r="CY47" s="215"/>
      <c r="CZ47" s="215"/>
      <c r="DA47" s="216">
        <f t="shared" si="61"/>
        <v>0</v>
      </c>
      <c r="DB47" s="215">
        <f t="shared" si="48"/>
        <v>0</v>
      </c>
      <c r="DC47" s="217">
        <f t="shared" si="49"/>
        <v>0</v>
      </c>
      <c r="DD47" s="100"/>
      <c r="DF47" s="33"/>
      <c r="DG47" s="126"/>
      <c r="DH47" s="200"/>
      <c r="DI47" s="200"/>
      <c r="DJ47" s="200"/>
      <c r="DK47" s="200"/>
      <c r="DL47" s="200"/>
      <c r="DM47" s="143"/>
      <c r="DN47" s="195"/>
      <c r="DO47" s="200"/>
      <c r="DP47" s="66"/>
      <c r="DQ47" s="66"/>
      <c r="DR47" s="66"/>
      <c r="DS47" s="51"/>
      <c r="DT47" s="26"/>
      <c r="DU47" s="1"/>
      <c r="DV47" s="27"/>
      <c r="DW47" s="130"/>
      <c r="DX47" s="201"/>
      <c r="DY47" s="201"/>
      <c r="DZ47" s="72"/>
      <c r="EA47" s="72"/>
      <c r="EB47" s="72"/>
      <c r="EC47" s="143"/>
      <c r="ED47" s="308" t="s">
        <v>153</v>
      </c>
      <c r="EE47" s="308"/>
      <c r="EF47" s="48">
        <f>SUM(EF48:EF49)</f>
        <v>0</v>
      </c>
      <c r="EG47" s="48">
        <f t="shared" ref="EG47:EH47" si="142">SUM(EG48:EG49)</f>
        <v>0</v>
      </c>
      <c r="EH47" s="48">
        <f t="shared" si="142"/>
        <v>0</v>
      </c>
      <c r="EI47" s="42"/>
      <c r="EJ47" s="77"/>
      <c r="EK47" s="1"/>
      <c r="EL47" s="27"/>
      <c r="EM47" s="130"/>
      <c r="EN47" s="201"/>
      <c r="EO47" s="201"/>
      <c r="EP47" s="72"/>
      <c r="EQ47" s="72"/>
      <c r="ER47" s="72"/>
      <c r="ES47" s="72"/>
      <c r="ET47" s="143"/>
      <c r="EU47" s="308" t="s">
        <v>153</v>
      </c>
      <c r="EV47" s="308"/>
      <c r="EW47" s="49">
        <f t="shared" si="12"/>
        <v>0</v>
      </c>
      <c r="EX47" s="49">
        <f t="shared" si="13"/>
        <v>0</v>
      </c>
      <c r="EY47" s="49">
        <f t="shared" si="81"/>
        <v>0</v>
      </c>
      <c r="EZ47" s="49">
        <f t="shared" si="82"/>
        <v>0</v>
      </c>
      <c r="FA47" s="42"/>
      <c r="FB47" s="77"/>
      <c r="FC47" s="1"/>
      <c r="FD47" s="27"/>
      <c r="FE47" s="157"/>
      <c r="FF47" s="200"/>
      <c r="FG47" s="200"/>
      <c r="FH47" s="52"/>
      <c r="FI47" s="52"/>
      <c r="FJ47" s="163" t="s">
        <v>158</v>
      </c>
      <c r="FK47" s="313" t="s">
        <v>243</v>
      </c>
      <c r="FL47" s="313"/>
      <c r="FM47" s="184">
        <f>+EA13</f>
        <v>2188080.34</v>
      </c>
      <c r="FN47" s="184">
        <f>+EB13</f>
        <v>1666869.73</v>
      </c>
      <c r="FO47" s="42"/>
      <c r="FP47" s="26"/>
      <c r="FQ47" s="1"/>
      <c r="FR47" s="27"/>
      <c r="FS47" s="157"/>
      <c r="FT47" s="200"/>
      <c r="FU47" s="200"/>
      <c r="FV47" s="52"/>
      <c r="FW47" s="52"/>
      <c r="FX47" s="163" t="s">
        <v>158</v>
      </c>
      <c r="FY47" s="313" t="s">
        <v>243</v>
      </c>
      <c r="FZ47" s="313"/>
      <c r="GA47" s="184">
        <f>+DA67</f>
        <v>0</v>
      </c>
      <c r="GB47" s="184">
        <f>+DB67</f>
        <v>0</v>
      </c>
      <c r="GC47" s="42"/>
      <c r="GD47" s="26"/>
      <c r="GE47" s="1"/>
      <c r="GF47" s="1"/>
      <c r="GG47" s="20"/>
      <c r="GH47" s="1"/>
      <c r="GI47" s="1"/>
      <c r="GJ47" s="1"/>
      <c r="GK47" s="1"/>
      <c r="GL47" s="1"/>
      <c r="GM47" s="1"/>
      <c r="GN47" s="1"/>
      <c r="GO47" s="1"/>
      <c r="GP47" s="1"/>
    </row>
    <row r="48" spans="2:198" ht="13.9" customHeight="1" x14ac:dyDescent="0.2">
      <c r="B48" s="33"/>
      <c r="C48" s="126">
        <v>5310</v>
      </c>
      <c r="D48" s="234" t="s">
        <v>38</v>
      </c>
      <c r="E48" s="234"/>
      <c r="F48" s="215">
        <v>0</v>
      </c>
      <c r="G48" s="215">
        <v>0</v>
      </c>
      <c r="H48" s="215">
        <v>0</v>
      </c>
      <c r="I48" s="215">
        <f>+Integración!F481</f>
        <v>0</v>
      </c>
      <c r="J48" s="215">
        <f>+Integración!G481</f>
        <v>0</v>
      </c>
      <c r="K48" s="215">
        <f>+Integración!H481</f>
        <v>0</v>
      </c>
      <c r="L48" s="215">
        <f>+Integración!I481</f>
        <v>0</v>
      </c>
      <c r="M48" s="215">
        <f>+Integración!J481</f>
        <v>0</v>
      </c>
      <c r="N48" s="215">
        <f>+Integración!K481</f>
        <v>0</v>
      </c>
      <c r="O48" s="215">
        <f>+Integración!L481</f>
        <v>0</v>
      </c>
      <c r="P48" s="215">
        <f>+Integración!M481</f>
        <v>0</v>
      </c>
      <c r="Q48" s="215">
        <f>+Integración!N481</f>
        <v>0</v>
      </c>
      <c r="R48" s="215">
        <f>+Integración!O481</f>
        <v>0</v>
      </c>
      <c r="S48" s="215">
        <f>+Integración!P481</f>
        <v>0</v>
      </c>
      <c r="T48" s="215">
        <f>+Integración!Q481</f>
        <v>0</v>
      </c>
      <c r="U48" s="215">
        <f>+Integración!R481</f>
        <v>0</v>
      </c>
      <c r="V48" s="215">
        <f>+Integración!S481</f>
        <v>0</v>
      </c>
      <c r="W48" s="215">
        <f>+Integración!T481</f>
        <v>0</v>
      </c>
      <c r="X48" s="215">
        <f>+Integración!U481</f>
        <v>0</v>
      </c>
      <c r="Y48" s="215">
        <f>+Integración!V481</f>
        <v>0</v>
      </c>
      <c r="Z48" s="215">
        <f>+Integración!W481</f>
        <v>0</v>
      </c>
      <c r="AA48" s="216">
        <f t="shared" si="31"/>
        <v>0</v>
      </c>
      <c r="AB48" s="224">
        <f t="shared" si="17"/>
        <v>0</v>
      </c>
      <c r="AC48" s="226">
        <f t="shared" si="18"/>
        <v>0</v>
      </c>
      <c r="AD48" s="54"/>
      <c r="AE48" s="54"/>
      <c r="AF48" s="54"/>
      <c r="AG48" s="216">
        <f t="shared" si="54"/>
        <v>0</v>
      </c>
      <c r="AH48" s="224">
        <f t="shared" si="55"/>
        <v>0</v>
      </c>
      <c r="AI48" s="226">
        <f t="shared" si="56"/>
        <v>0</v>
      </c>
      <c r="AJ48" s="26"/>
      <c r="AL48" s="27"/>
      <c r="AM48" s="130">
        <v>2260</v>
      </c>
      <c r="AN48" s="223" t="s">
        <v>501</v>
      </c>
      <c r="AO48" s="223"/>
      <c r="AP48" s="215">
        <v>0</v>
      </c>
      <c r="AQ48" s="215">
        <v>0</v>
      </c>
      <c r="AR48" s="215">
        <v>0</v>
      </c>
      <c r="AS48" s="48">
        <f>+Integración!AG481</f>
        <v>0</v>
      </c>
      <c r="AT48" s="48">
        <f>+Integración!AH481</f>
        <v>0</v>
      </c>
      <c r="AU48" s="48">
        <f>+Integración!AI481</f>
        <v>0</v>
      </c>
      <c r="AV48" s="48">
        <f>+Integración!AJ481</f>
        <v>0</v>
      </c>
      <c r="AW48" s="48">
        <f>+Integración!AK481</f>
        <v>0</v>
      </c>
      <c r="AX48" s="48">
        <f>+Integración!AL481</f>
        <v>0</v>
      </c>
      <c r="AY48" s="48">
        <f>+Integración!AM481</f>
        <v>0</v>
      </c>
      <c r="AZ48" s="48">
        <f>+Integración!AN481</f>
        <v>0</v>
      </c>
      <c r="BA48" s="48">
        <f>+Integración!AO481</f>
        <v>0</v>
      </c>
      <c r="BB48" s="48">
        <f>+Integración!AP481</f>
        <v>0</v>
      </c>
      <c r="BC48" s="48">
        <f>+Integración!AQ481</f>
        <v>0</v>
      </c>
      <c r="BD48" s="48">
        <f>+Integración!AR481</f>
        <v>0</v>
      </c>
      <c r="BE48" s="48">
        <f>+Integración!AS481</f>
        <v>0</v>
      </c>
      <c r="BF48" s="48">
        <f>+Integración!AT481</f>
        <v>0</v>
      </c>
      <c r="BG48" s="48">
        <f>+Integración!AU481</f>
        <v>0</v>
      </c>
      <c r="BH48" s="48">
        <f>+Integración!AV481</f>
        <v>0</v>
      </c>
      <c r="BI48" s="48">
        <f>+Integración!AW481</f>
        <v>0</v>
      </c>
      <c r="BJ48" s="48">
        <f>+Integración!AX481</f>
        <v>0</v>
      </c>
      <c r="BK48" s="99">
        <f t="shared" si="24"/>
        <v>0</v>
      </c>
      <c r="BL48" s="48">
        <f t="shared" si="25"/>
        <v>0</v>
      </c>
      <c r="BM48" s="97">
        <f t="shared" si="26"/>
        <v>0</v>
      </c>
      <c r="BN48" s="54"/>
      <c r="BO48" s="54"/>
      <c r="BP48" s="54"/>
      <c r="BQ48" s="99">
        <f t="shared" si="57"/>
        <v>0</v>
      </c>
      <c r="BR48" s="48">
        <f t="shared" si="46"/>
        <v>0</v>
      </c>
      <c r="BS48" s="97">
        <f t="shared" si="47"/>
        <v>0</v>
      </c>
      <c r="BT48" s="100"/>
      <c r="BV48" s="27"/>
      <c r="BW48" s="130"/>
      <c r="BX48" s="223" t="s">
        <v>521</v>
      </c>
      <c r="BY48" s="223"/>
      <c r="BZ48" s="245">
        <v>0</v>
      </c>
      <c r="CA48" s="245">
        <v>0</v>
      </c>
      <c r="CB48" s="245">
        <v>0</v>
      </c>
      <c r="CC48" s="245">
        <f>+Integración!BH481</f>
        <v>0</v>
      </c>
      <c r="CD48" s="245">
        <f>+Integración!BI481</f>
        <v>0</v>
      </c>
      <c r="CE48" s="245">
        <f>+Integración!BJ481</f>
        <v>0</v>
      </c>
      <c r="CF48" s="245">
        <f>+Integración!BK481</f>
        <v>0</v>
      </c>
      <c r="CG48" s="245">
        <f>+Integración!BL481</f>
        <v>0</v>
      </c>
      <c r="CH48" s="245">
        <f>+Integración!BM481</f>
        <v>0</v>
      </c>
      <c r="CI48" s="245">
        <f>+Integración!BN481</f>
        <v>0</v>
      </c>
      <c r="CJ48" s="245">
        <f>+Integración!BO481</f>
        <v>0</v>
      </c>
      <c r="CK48" s="245">
        <f>+Integración!BP481</f>
        <v>0</v>
      </c>
      <c r="CL48" s="245">
        <f>+Integración!BQ481</f>
        <v>0</v>
      </c>
      <c r="CM48" s="245">
        <f>+Integración!BR481</f>
        <v>0</v>
      </c>
      <c r="CN48" s="245">
        <f>+Integración!BS481</f>
        <v>0</v>
      </c>
      <c r="CO48" s="245">
        <f>+Integración!BT481</f>
        <v>0</v>
      </c>
      <c r="CP48" s="245">
        <f>+Integración!BU481</f>
        <v>0</v>
      </c>
      <c r="CQ48" s="245">
        <f>+Integración!BV481</f>
        <v>0</v>
      </c>
      <c r="CR48" s="245">
        <f>+Integración!BW481</f>
        <v>0</v>
      </c>
      <c r="CS48" s="245">
        <f>+Integración!BX481</f>
        <v>0</v>
      </c>
      <c r="CT48" s="245">
        <f>+Integración!BY481</f>
        <v>0</v>
      </c>
      <c r="CU48" s="287">
        <f t="shared" si="58"/>
        <v>0</v>
      </c>
      <c r="CV48" s="245">
        <f t="shared" si="59"/>
        <v>0</v>
      </c>
      <c r="CW48" s="288">
        <f t="shared" si="60"/>
        <v>0</v>
      </c>
      <c r="CX48" s="245"/>
      <c r="CY48" s="245"/>
      <c r="CZ48" s="245"/>
      <c r="DA48" s="287">
        <f t="shared" si="61"/>
        <v>0</v>
      </c>
      <c r="DB48" s="245">
        <f t="shared" si="48"/>
        <v>0</v>
      </c>
      <c r="DC48" s="288">
        <f t="shared" si="49"/>
        <v>0</v>
      </c>
      <c r="DD48" s="100"/>
      <c r="DF48" s="33"/>
      <c r="DG48" s="126"/>
      <c r="DH48" s="200"/>
      <c r="DI48" s="200"/>
      <c r="DJ48" s="200"/>
      <c r="DK48" s="200"/>
      <c r="DL48" s="200"/>
      <c r="DM48" s="143"/>
      <c r="DN48" s="322" t="s">
        <v>56</v>
      </c>
      <c r="DO48" s="322"/>
      <c r="DP48" s="50">
        <f>SUM(DP49)</f>
        <v>0</v>
      </c>
      <c r="DQ48" s="50">
        <f t="shared" ref="DQ48:DR48" si="143">SUM(DQ49)</f>
        <v>0</v>
      </c>
      <c r="DR48" s="50">
        <f t="shared" si="143"/>
        <v>0</v>
      </c>
      <c r="DS48" s="51"/>
      <c r="DT48" s="26"/>
      <c r="DU48" s="1"/>
      <c r="DV48" s="27"/>
      <c r="DW48" s="130"/>
      <c r="DX48" s="201"/>
      <c r="DY48" s="201"/>
      <c r="DZ48" s="72"/>
      <c r="EA48" s="72"/>
      <c r="EB48" s="72"/>
      <c r="EC48" s="143" t="s">
        <v>196</v>
      </c>
      <c r="ED48" s="319" t="s">
        <v>154</v>
      </c>
      <c r="EE48" s="319"/>
      <c r="EF48" s="54">
        <f>+BQ61</f>
        <v>0</v>
      </c>
      <c r="EG48" s="54">
        <f>+BR61</f>
        <v>0</v>
      </c>
      <c r="EH48" s="54">
        <f>+BS61</f>
        <v>0</v>
      </c>
      <c r="EI48" s="42"/>
      <c r="EJ48" s="77"/>
      <c r="EK48" s="1"/>
      <c r="EL48" s="27"/>
      <c r="EM48" s="130"/>
      <c r="EN48" s="201"/>
      <c r="EO48" s="201"/>
      <c r="EP48" s="72"/>
      <c r="EQ48" s="72"/>
      <c r="ER48" s="72"/>
      <c r="ES48" s="72"/>
      <c r="ET48" s="143" t="s">
        <v>196</v>
      </c>
      <c r="EU48" s="319" t="s">
        <v>154</v>
      </c>
      <c r="EV48" s="319"/>
      <c r="EW48" s="54">
        <f t="shared" si="12"/>
        <v>0</v>
      </c>
      <c r="EX48" s="54">
        <f t="shared" si="13"/>
        <v>0</v>
      </c>
      <c r="EY48" s="54">
        <f t="shared" si="81"/>
        <v>0</v>
      </c>
      <c r="EZ48" s="54">
        <f t="shared" si="82"/>
        <v>0</v>
      </c>
      <c r="FA48" s="42"/>
      <c r="FB48" s="77"/>
      <c r="FC48" s="1"/>
      <c r="FD48" s="27"/>
      <c r="FE48" s="159"/>
      <c r="FF48" s="312" t="s">
        <v>223</v>
      </c>
      <c r="FG48" s="312"/>
      <c r="FH48" s="78">
        <f>FH14-FH27</f>
        <v>9643900.0199999958</v>
      </c>
      <c r="FI48" s="78">
        <f t="shared" ref="FI48" si="144">FI14-FI27</f>
        <v>3648875.8299999982</v>
      </c>
      <c r="FJ48" s="163" t="s">
        <v>158</v>
      </c>
      <c r="FK48" s="313" t="s">
        <v>244</v>
      </c>
      <c r="FL48" s="313"/>
      <c r="FM48" s="49">
        <f>+DZ13</f>
        <v>7305396.3200000003</v>
      </c>
      <c r="FN48" s="49">
        <f>+EA13</f>
        <v>2188080.34</v>
      </c>
      <c r="FO48" s="83"/>
      <c r="FP48" s="84"/>
      <c r="FQ48" s="1"/>
      <c r="FR48" s="27"/>
      <c r="FS48" s="159"/>
      <c r="FT48" s="312" t="s">
        <v>223</v>
      </c>
      <c r="FU48" s="312"/>
      <c r="FV48" s="78">
        <f>FV14-FV27</f>
        <v>0</v>
      </c>
      <c r="FW48" s="78">
        <f t="shared" ref="FW48" si="145">FW14-FW27</f>
        <v>0</v>
      </c>
      <c r="FX48" s="163" t="s">
        <v>158</v>
      </c>
      <c r="FY48" s="313" t="s">
        <v>244</v>
      </c>
      <c r="FZ48" s="313"/>
      <c r="GA48" s="184">
        <f t="shared" ref="GA48" si="146">+DA68</f>
        <v>0</v>
      </c>
      <c r="GB48" s="184">
        <f>+DB68</f>
        <v>0</v>
      </c>
      <c r="GC48" s="83"/>
      <c r="GD48" s="84"/>
      <c r="GE48" s="1"/>
      <c r="GF48" s="1"/>
      <c r="GG48" s="20"/>
      <c r="GH48" s="1"/>
      <c r="GI48" s="1"/>
      <c r="GJ48" s="1"/>
      <c r="GK48" s="1"/>
      <c r="GL48" s="1"/>
      <c r="GM48" s="1"/>
      <c r="GN48" s="1"/>
      <c r="GO48" s="1"/>
      <c r="GP48" s="1"/>
    </row>
    <row r="49" spans="2:198" ht="13.9" customHeight="1" x14ac:dyDescent="0.2">
      <c r="B49" s="33"/>
      <c r="C49" s="126">
        <v>5320</v>
      </c>
      <c r="D49" s="234" t="s">
        <v>0</v>
      </c>
      <c r="E49" s="234"/>
      <c r="F49" s="215">
        <v>0</v>
      </c>
      <c r="G49" s="215">
        <v>0</v>
      </c>
      <c r="H49" s="215">
        <v>0</v>
      </c>
      <c r="I49" s="215">
        <f>+Integración!F482</f>
        <v>0</v>
      </c>
      <c r="J49" s="215">
        <f>+Integración!G482</f>
        <v>0</v>
      </c>
      <c r="K49" s="215">
        <f>+Integración!H482</f>
        <v>0</v>
      </c>
      <c r="L49" s="215">
        <f>+Integración!I482</f>
        <v>0</v>
      </c>
      <c r="M49" s="215">
        <f>+Integración!J482</f>
        <v>0</v>
      </c>
      <c r="N49" s="215">
        <f>+Integración!K482</f>
        <v>0</v>
      </c>
      <c r="O49" s="215">
        <f>+Integración!L482</f>
        <v>0</v>
      </c>
      <c r="P49" s="215">
        <f>+Integración!M482</f>
        <v>0</v>
      </c>
      <c r="Q49" s="215">
        <f>+Integración!N482</f>
        <v>0</v>
      </c>
      <c r="R49" s="215">
        <f>+Integración!O482</f>
        <v>0</v>
      </c>
      <c r="S49" s="215">
        <f>+Integración!P482</f>
        <v>0</v>
      </c>
      <c r="T49" s="215">
        <f>+Integración!Q482</f>
        <v>0</v>
      </c>
      <c r="U49" s="215">
        <f>+Integración!R482</f>
        <v>0</v>
      </c>
      <c r="V49" s="215">
        <f>+Integración!S482</f>
        <v>0</v>
      </c>
      <c r="W49" s="215">
        <f>+Integración!T482</f>
        <v>0</v>
      </c>
      <c r="X49" s="215">
        <f>+Integración!U482</f>
        <v>0</v>
      </c>
      <c r="Y49" s="215">
        <f>+Integración!V482</f>
        <v>0</v>
      </c>
      <c r="Z49" s="215">
        <f>+Integración!W482</f>
        <v>0</v>
      </c>
      <c r="AA49" s="216">
        <f t="shared" si="31"/>
        <v>0</v>
      </c>
      <c r="AB49" s="224">
        <f t="shared" si="17"/>
        <v>0</v>
      </c>
      <c r="AC49" s="226">
        <f t="shared" si="18"/>
        <v>0</v>
      </c>
      <c r="AD49" s="54"/>
      <c r="AE49" s="54"/>
      <c r="AF49" s="54"/>
      <c r="AG49" s="216">
        <f t="shared" si="54"/>
        <v>0</v>
      </c>
      <c r="AH49" s="224">
        <f t="shared" si="55"/>
        <v>0</v>
      </c>
      <c r="AI49" s="226">
        <f t="shared" si="56"/>
        <v>0</v>
      </c>
      <c r="AJ49" s="26"/>
      <c r="AL49" s="27"/>
      <c r="AM49" s="131">
        <v>3000</v>
      </c>
      <c r="AN49" s="248" t="s">
        <v>143</v>
      </c>
      <c r="AO49" s="248"/>
      <c r="AP49" s="258">
        <f>+AP50+AP54+AP60</f>
        <v>0</v>
      </c>
      <c r="AQ49" s="258">
        <f t="shared" ref="AQ49:AR49" si="147">+AQ50+AQ54+AQ60</f>
        <v>0</v>
      </c>
      <c r="AR49" s="258">
        <f t="shared" si="147"/>
        <v>0</v>
      </c>
      <c r="AS49" s="260">
        <f>+Integración!AG482</f>
        <v>68116719.390000001</v>
      </c>
      <c r="AT49" s="260">
        <f>+Integración!AH482</f>
        <v>59106656.860000007</v>
      </c>
      <c r="AU49" s="260">
        <f>+Integración!AI482</f>
        <v>56399049.25</v>
      </c>
      <c r="AV49" s="260">
        <f>+Integración!AJ482</f>
        <v>0</v>
      </c>
      <c r="AW49" s="260">
        <f>+Integración!AK482</f>
        <v>0</v>
      </c>
      <c r="AX49" s="260">
        <f>+Integración!AL482</f>
        <v>0</v>
      </c>
      <c r="AY49" s="260">
        <f>+Integración!AM482</f>
        <v>0</v>
      </c>
      <c r="AZ49" s="260">
        <f>+Integración!AN482</f>
        <v>0</v>
      </c>
      <c r="BA49" s="260">
        <f>+Integración!AO482</f>
        <v>0</v>
      </c>
      <c r="BB49" s="260">
        <f>+Integración!AP482</f>
        <v>0</v>
      </c>
      <c r="BC49" s="260">
        <f>+Integración!AQ482</f>
        <v>0</v>
      </c>
      <c r="BD49" s="260">
        <f>+Integración!AR482</f>
        <v>0</v>
      </c>
      <c r="BE49" s="260">
        <f>+Integración!AS482</f>
        <v>0</v>
      </c>
      <c r="BF49" s="260">
        <f>+Integración!AT482</f>
        <v>0</v>
      </c>
      <c r="BG49" s="260">
        <f>+Integración!AU482</f>
        <v>0</v>
      </c>
      <c r="BH49" s="260">
        <f>+Integración!AV482</f>
        <v>0</v>
      </c>
      <c r="BI49" s="260">
        <f>+Integración!AW482</f>
        <v>0</v>
      </c>
      <c r="BJ49" s="260">
        <f>+Integración!AX482</f>
        <v>0</v>
      </c>
      <c r="BK49" s="269">
        <f t="shared" si="24"/>
        <v>68116719.390000001</v>
      </c>
      <c r="BL49" s="260">
        <f t="shared" si="25"/>
        <v>59106656.860000007</v>
      </c>
      <c r="BM49" s="271">
        <f t="shared" si="26"/>
        <v>56399049.25</v>
      </c>
      <c r="BN49" s="54"/>
      <c r="BO49" s="54"/>
      <c r="BP49" s="54"/>
      <c r="BQ49" s="269">
        <f t="shared" si="57"/>
        <v>68116719.390000001</v>
      </c>
      <c r="BR49" s="260">
        <f t="shared" si="46"/>
        <v>59106656.860000007</v>
      </c>
      <c r="BS49" s="271">
        <f t="shared" si="47"/>
        <v>56399049.25</v>
      </c>
      <c r="BT49" s="100"/>
      <c r="BV49" s="27"/>
      <c r="BW49" s="131"/>
      <c r="BX49" s="248" t="s">
        <v>517</v>
      </c>
      <c r="BY49" s="248"/>
      <c r="BZ49" s="220">
        <f>SUM(BZ50:BZ52)</f>
        <v>0</v>
      </c>
      <c r="CA49" s="220">
        <f t="shared" ref="CA49:CB49" si="148">SUM(CA50:CA52)</f>
        <v>0</v>
      </c>
      <c r="CB49" s="220">
        <f t="shared" si="148"/>
        <v>0</v>
      </c>
      <c r="CC49" s="220">
        <f>+Integración!BH482</f>
        <v>0</v>
      </c>
      <c r="CD49" s="220">
        <f>+Integración!BI482</f>
        <v>0</v>
      </c>
      <c r="CE49" s="220">
        <f>+Integración!BJ482</f>
        <v>0</v>
      </c>
      <c r="CF49" s="220">
        <f>+Integración!BK482</f>
        <v>0</v>
      </c>
      <c r="CG49" s="220">
        <f>+Integración!BL482</f>
        <v>0</v>
      </c>
      <c r="CH49" s="220">
        <f>+Integración!BM482</f>
        <v>0</v>
      </c>
      <c r="CI49" s="220">
        <f>+Integración!BN482</f>
        <v>0</v>
      </c>
      <c r="CJ49" s="220">
        <f>+Integración!BO482</f>
        <v>0</v>
      </c>
      <c r="CK49" s="220">
        <f>+Integración!BP482</f>
        <v>0</v>
      </c>
      <c r="CL49" s="220">
        <f>+Integración!BQ482</f>
        <v>0</v>
      </c>
      <c r="CM49" s="220">
        <f>+Integración!BR482</f>
        <v>0</v>
      </c>
      <c r="CN49" s="220">
        <f>+Integración!BS482</f>
        <v>0</v>
      </c>
      <c r="CO49" s="220">
        <f>+Integración!BT482</f>
        <v>0</v>
      </c>
      <c r="CP49" s="220">
        <f>+Integración!BU482</f>
        <v>0</v>
      </c>
      <c r="CQ49" s="220">
        <f>+Integración!BV482</f>
        <v>0</v>
      </c>
      <c r="CR49" s="220">
        <f>+Integración!BW482</f>
        <v>0</v>
      </c>
      <c r="CS49" s="220">
        <f>+Integración!BX482</f>
        <v>0</v>
      </c>
      <c r="CT49" s="220">
        <f>+Integración!BY482</f>
        <v>0</v>
      </c>
      <c r="CU49" s="221">
        <f t="shared" si="58"/>
        <v>0</v>
      </c>
      <c r="CV49" s="220">
        <f t="shared" si="59"/>
        <v>0</v>
      </c>
      <c r="CW49" s="222">
        <f t="shared" si="60"/>
        <v>0</v>
      </c>
      <c r="CX49" s="220"/>
      <c r="CY49" s="220"/>
      <c r="CZ49" s="220"/>
      <c r="DA49" s="221">
        <f t="shared" si="61"/>
        <v>0</v>
      </c>
      <c r="DB49" s="220">
        <f t="shared" si="48"/>
        <v>0</v>
      </c>
      <c r="DC49" s="222">
        <f t="shared" si="49"/>
        <v>0</v>
      </c>
      <c r="DD49" s="100"/>
      <c r="DF49" s="33"/>
      <c r="DG49" s="126"/>
      <c r="DH49" s="200"/>
      <c r="DI49" s="200"/>
      <c r="DJ49" s="200"/>
      <c r="DK49" s="200"/>
      <c r="DL49" s="200"/>
      <c r="DM49" s="143" t="s">
        <v>100</v>
      </c>
      <c r="DN49" s="319" t="s">
        <v>57</v>
      </c>
      <c r="DO49" s="319"/>
      <c r="DP49" s="54">
        <f>+AG65</f>
        <v>0</v>
      </c>
      <c r="DQ49" s="54">
        <f>+AH65</f>
        <v>0</v>
      </c>
      <c r="DR49" s="54">
        <f>+AI65</f>
        <v>0</v>
      </c>
      <c r="DS49" s="51"/>
      <c r="DT49" s="26"/>
      <c r="DU49" s="1"/>
      <c r="DV49" s="27"/>
      <c r="DW49" s="130"/>
      <c r="DX49" s="201"/>
      <c r="DY49" s="201"/>
      <c r="DZ49" s="72"/>
      <c r="EA49" s="72"/>
      <c r="EB49" s="72"/>
      <c r="EC49" s="143" t="s">
        <v>197</v>
      </c>
      <c r="ED49" s="319" t="s">
        <v>155</v>
      </c>
      <c r="EE49" s="319"/>
      <c r="EF49" s="54">
        <f t="shared" ref="EF49" si="149">+BQ62</f>
        <v>0</v>
      </c>
      <c r="EG49" s="54">
        <f>+BR62</f>
        <v>0</v>
      </c>
      <c r="EH49" s="54">
        <f>+BS62</f>
        <v>0</v>
      </c>
      <c r="EI49" s="42"/>
      <c r="EJ49" s="77"/>
      <c r="EK49" s="1"/>
      <c r="EL49" s="27"/>
      <c r="EM49" s="130"/>
      <c r="EN49" s="201"/>
      <c r="EO49" s="201"/>
      <c r="EP49" s="72"/>
      <c r="EQ49" s="72"/>
      <c r="ER49" s="72"/>
      <c r="ES49" s="72"/>
      <c r="ET49" s="143" t="s">
        <v>197</v>
      </c>
      <c r="EU49" s="319" t="s">
        <v>155</v>
      </c>
      <c r="EV49" s="319"/>
      <c r="EW49" s="54">
        <f t="shared" si="12"/>
        <v>0</v>
      </c>
      <c r="EX49" s="54">
        <f t="shared" si="13"/>
        <v>0</v>
      </c>
      <c r="EY49" s="54">
        <f t="shared" si="81"/>
        <v>0</v>
      </c>
      <c r="EZ49" s="54">
        <f t="shared" si="82"/>
        <v>0</v>
      </c>
      <c r="FA49" s="42"/>
      <c r="FB49" s="77"/>
      <c r="FC49" s="1"/>
      <c r="FD49" s="27"/>
      <c r="FE49" s="159"/>
      <c r="FF49" s="277"/>
      <c r="FG49" s="279"/>
      <c r="FH49" s="82"/>
      <c r="FI49" s="82"/>
      <c r="FJ49" s="164"/>
      <c r="FK49" s="10"/>
      <c r="FL49" s="10"/>
      <c r="FM49" s="85"/>
      <c r="FN49" s="85"/>
      <c r="FO49" s="83"/>
      <c r="FP49" s="84"/>
      <c r="FQ49" s="1"/>
      <c r="FR49" s="27"/>
      <c r="FS49" s="159"/>
      <c r="FT49" s="277"/>
      <c r="FU49" s="279"/>
      <c r="FV49" s="82"/>
      <c r="FW49" s="82"/>
      <c r="FX49" s="164"/>
      <c r="FY49" s="10"/>
      <c r="FZ49" s="10"/>
      <c r="GA49" s="85"/>
      <c r="GB49" s="85"/>
      <c r="GC49" s="83"/>
      <c r="GD49" s="84"/>
      <c r="GE49" s="1"/>
      <c r="GF49" s="1"/>
      <c r="GG49" s="20"/>
      <c r="GH49" s="1"/>
      <c r="GI49" s="1"/>
      <c r="GJ49" s="1"/>
      <c r="GK49" s="1"/>
      <c r="GL49" s="1"/>
      <c r="GM49" s="1"/>
      <c r="GN49" s="1"/>
      <c r="GO49" s="1"/>
      <c r="GP49" s="1"/>
    </row>
    <row r="50" spans="2:198" ht="13.9" customHeight="1" x14ac:dyDescent="0.2">
      <c r="B50" s="33"/>
      <c r="C50" s="126">
        <v>5330</v>
      </c>
      <c r="D50" s="234" t="s">
        <v>41</v>
      </c>
      <c r="E50" s="234"/>
      <c r="F50" s="215">
        <v>0</v>
      </c>
      <c r="G50" s="215">
        <v>0</v>
      </c>
      <c r="H50" s="215">
        <v>0</v>
      </c>
      <c r="I50" s="215">
        <f>+Integración!F483</f>
        <v>70000</v>
      </c>
      <c r="J50" s="215">
        <f>+Integración!G483</f>
        <v>0</v>
      </c>
      <c r="K50" s="215">
        <f>+Integración!H483</f>
        <v>59503.31</v>
      </c>
      <c r="L50" s="215">
        <f>+Integración!I483</f>
        <v>0</v>
      </c>
      <c r="M50" s="215">
        <f>+Integración!J483</f>
        <v>0</v>
      </c>
      <c r="N50" s="215">
        <f>+Integración!K483</f>
        <v>0</v>
      </c>
      <c r="O50" s="215">
        <f>+Integración!L483</f>
        <v>0</v>
      </c>
      <c r="P50" s="215">
        <f>+Integración!M483</f>
        <v>0</v>
      </c>
      <c r="Q50" s="215">
        <f>+Integración!N483</f>
        <v>0</v>
      </c>
      <c r="R50" s="215">
        <f>+Integración!O483</f>
        <v>0</v>
      </c>
      <c r="S50" s="215">
        <f>+Integración!P483</f>
        <v>0</v>
      </c>
      <c r="T50" s="215">
        <f>+Integración!Q483</f>
        <v>0</v>
      </c>
      <c r="U50" s="215">
        <f>+Integración!R483</f>
        <v>0</v>
      </c>
      <c r="V50" s="215">
        <f>+Integración!S483</f>
        <v>0</v>
      </c>
      <c r="W50" s="215">
        <f>+Integración!T483</f>
        <v>0</v>
      </c>
      <c r="X50" s="215">
        <f>+Integración!U483</f>
        <v>0</v>
      </c>
      <c r="Y50" s="215">
        <f>+Integración!V483</f>
        <v>0</v>
      </c>
      <c r="Z50" s="215">
        <f>+Integración!W483</f>
        <v>0</v>
      </c>
      <c r="AA50" s="216">
        <f t="shared" si="31"/>
        <v>70000</v>
      </c>
      <c r="AB50" s="224">
        <f t="shared" si="17"/>
        <v>0</v>
      </c>
      <c r="AC50" s="226">
        <f t="shared" si="18"/>
        <v>59503.31</v>
      </c>
      <c r="AD50" s="54"/>
      <c r="AE50" s="54"/>
      <c r="AF50" s="54"/>
      <c r="AG50" s="216">
        <f t="shared" si="54"/>
        <v>70000</v>
      </c>
      <c r="AH50" s="224">
        <f t="shared" si="55"/>
        <v>0</v>
      </c>
      <c r="AI50" s="226">
        <f t="shared" si="56"/>
        <v>59503.31</v>
      </c>
      <c r="AJ50" s="26"/>
      <c r="AL50" s="27"/>
      <c r="AM50" s="131">
        <v>3100</v>
      </c>
      <c r="AN50" s="232" t="s">
        <v>502</v>
      </c>
      <c r="AO50" s="232"/>
      <c r="AP50" s="220">
        <f>SUM(AP51:AP53)</f>
        <v>0</v>
      </c>
      <c r="AQ50" s="220">
        <f t="shared" ref="AQ50:AR50" si="150">SUM(AQ51:AQ53)</f>
        <v>0</v>
      </c>
      <c r="AR50" s="220">
        <f t="shared" si="150"/>
        <v>0</v>
      </c>
      <c r="AS50" s="48">
        <f>+Integración!AG483</f>
        <v>43709422.280000001</v>
      </c>
      <c r="AT50" s="48">
        <f>+Integración!AH483</f>
        <v>43709422.280000001</v>
      </c>
      <c r="AU50" s="48">
        <f>+Integración!AI483</f>
        <v>43709422.280000001</v>
      </c>
      <c r="AV50" s="48">
        <f>+Integración!AJ483</f>
        <v>0</v>
      </c>
      <c r="AW50" s="48">
        <f>+Integración!AK483</f>
        <v>0</v>
      </c>
      <c r="AX50" s="48">
        <f>+Integración!AL483</f>
        <v>0</v>
      </c>
      <c r="AY50" s="48">
        <f>+Integración!AM483</f>
        <v>0</v>
      </c>
      <c r="AZ50" s="48">
        <f>+Integración!AN483</f>
        <v>0</v>
      </c>
      <c r="BA50" s="48">
        <f>+Integración!AO483</f>
        <v>0</v>
      </c>
      <c r="BB50" s="48">
        <f>+Integración!AP483</f>
        <v>0</v>
      </c>
      <c r="BC50" s="48">
        <f>+Integración!AQ483</f>
        <v>0</v>
      </c>
      <c r="BD50" s="48">
        <f>+Integración!AR483</f>
        <v>0</v>
      </c>
      <c r="BE50" s="48">
        <f>+Integración!AS483</f>
        <v>0</v>
      </c>
      <c r="BF50" s="48">
        <f>+Integración!AT483</f>
        <v>0</v>
      </c>
      <c r="BG50" s="48">
        <f>+Integración!AU483</f>
        <v>0</v>
      </c>
      <c r="BH50" s="48">
        <f>+Integración!AV483</f>
        <v>0</v>
      </c>
      <c r="BI50" s="48">
        <f>+Integración!AW483</f>
        <v>0</v>
      </c>
      <c r="BJ50" s="48">
        <f>+Integración!AX483</f>
        <v>0</v>
      </c>
      <c r="BK50" s="99">
        <f t="shared" si="24"/>
        <v>43709422.280000001</v>
      </c>
      <c r="BL50" s="48">
        <f t="shared" si="25"/>
        <v>43709422.280000001</v>
      </c>
      <c r="BM50" s="97">
        <f t="shared" si="26"/>
        <v>43709422.280000001</v>
      </c>
      <c r="BN50" s="54"/>
      <c r="BO50" s="54"/>
      <c r="BP50" s="54"/>
      <c r="BQ50" s="99">
        <f t="shared" si="57"/>
        <v>43709422.280000001</v>
      </c>
      <c r="BR50" s="48">
        <f t="shared" si="46"/>
        <v>43709422.280000001</v>
      </c>
      <c r="BS50" s="97">
        <f t="shared" si="47"/>
        <v>43709422.280000001</v>
      </c>
      <c r="BT50" s="100"/>
      <c r="BV50" s="27"/>
      <c r="BW50" s="130">
        <v>1230</v>
      </c>
      <c r="BX50" s="223" t="s">
        <v>479</v>
      </c>
      <c r="BY50" s="223"/>
      <c r="BZ50" s="245">
        <v>0</v>
      </c>
      <c r="CA50" s="245">
        <v>0</v>
      </c>
      <c r="CB50" s="245">
        <v>0</v>
      </c>
      <c r="CC50" s="245">
        <f>+Integración!BH483</f>
        <v>0</v>
      </c>
      <c r="CD50" s="245">
        <f>+Integración!BI483</f>
        <v>0</v>
      </c>
      <c r="CE50" s="245">
        <f>+Integración!BJ483</f>
        <v>0</v>
      </c>
      <c r="CF50" s="245">
        <f>+Integración!BK483</f>
        <v>0</v>
      </c>
      <c r="CG50" s="245">
        <f>+Integración!BL483</f>
        <v>0</v>
      </c>
      <c r="CH50" s="245">
        <f>+Integración!BM483</f>
        <v>0</v>
      </c>
      <c r="CI50" s="245">
        <f>+Integración!BN483</f>
        <v>0</v>
      </c>
      <c r="CJ50" s="245">
        <f>+Integración!BO483</f>
        <v>0</v>
      </c>
      <c r="CK50" s="245">
        <f>+Integración!BP483</f>
        <v>0</v>
      </c>
      <c r="CL50" s="245">
        <f>+Integración!BQ483</f>
        <v>0</v>
      </c>
      <c r="CM50" s="245">
        <f>+Integración!BR483</f>
        <v>0</v>
      </c>
      <c r="CN50" s="245">
        <f>+Integración!BS483</f>
        <v>0</v>
      </c>
      <c r="CO50" s="245">
        <f>+Integración!BT483</f>
        <v>0</v>
      </c>
      <c r="CP50" s="245">
        <f>+Integración!BU483</f>
        <v>0</v>
      </c>
      <c r="CQ50" s="245">
        <f>+Integración!BV483</f>
        <v>0</v>
      </c>
      <c r="CR50" s="245">
        <f>+Integración!BW483</f>
        <v>0</v>
      </c>
      <c r="CS50" s="245">
        <f>+Integración!BX483</f>
        <v>0</v>
      </c>
      <c r="CT50" s="245">
        <f>+Integración!BY483</f>
        <v>0</v>
      </c>
      <c r="CU50" s="287">
        <f t="shared" si="58"/>
        <v>0</v>
      </c>
      <c r="CV50" s="245">
        <f t="shared" si="59"/>
        <v>0</v>
      </c>
      <c r="CW50" s="288">
        <f t="shared" si="60"/>
        <v>0</v>
      </c>
      <c r="CX50" s="245"/>
      <c r="CY50" s="245"/>
      <c r="CZ50" s="245"/>
      <c r="DA50" s="287">
        <f t="shared" si="61"/>
        <v>0</v>
      </c>
      <c r="DB50" s="245">
        <f t="shared" si="48"/>
        <v>0</v>
      </c>
      <c r="DC50" s="288">
        <f t="shared" si="49"/>
        <v>0</v>
      </c>
      <c r="DD50" s="100"/>
      <c r="DF50" s="33"/>
      <c r="DG50" s="126"/>
      <c r="DH50" s="200"/>
      <c r="DI50" s="200"/>
      <c r="DJ50" s="200"/>
      <c r="DK50" s="200"/>
      <c r="DL50" s="200"/>
      <c r="DM50" s="143"/>
      <c r="DN50" s="195"/>
      <c r="DO50" s="200"/>
      <c r="DP50" s="66"/>
      <c r="DQ50" s="66"/>
      <c r="DR50" s="66"/>
      <c r="DS50" s="51"/>
      <c r="DT50" s="26"/>
      <c r="DU50" s="1"/>
      <c r="DV50" s="27"/>
      <c r="DW50" s="130"/>
      <c r="DX50" s="201"/>
      <c r="DY50" s="201"/>
      <c r="DZ50" s="72"/>
      <c r="EA50" s="72"/>
      <c r="EB50" s="72"/>
      <c r="EC50" s="143"/>
      <c r="ED50" s="314"/>
      <c r="EE50" s="314"/>
      <c r="EF50" s="52"/>
      <c r="EG50" s="52"/>
      <c r="EH50" s="52"/>
      <c r="EI50" s="42"/>
      <c r="EJ50" s="77"/>
      <c r="EK50" s="1"/>
      <c r="EL50" s="27"/>
      <c r="EM50" s="130"/>
      <c r="EN50" s="201"/>
      <c r="EO50" s="201"/>
      <c r="EP50" s="72"/>
      <c r="EQ50" s="72"/>
      <c r="ER50" s="72"/>
      <c r="ES50" s="72"/>
      <c r="ET50" s="143"/>
      <c r="EU50" s="314"/>
      <c r="EV50" s="314"/>
      <c r="EW50" s="52"/>
      <c r="EX50" s="52"/>
      <c r="EY50" s="52"/>
      <c r="EZ50" s="52"/>
      <c r="FA50" s="42"/>
      <c r="FB50" s="77"/>
      <c r="FC50" s="1"/>
      <c r="FD50" s="27"/>
      <c r="FE50" s="130"/>
      <c r="FF50" s="278"/>
      <c r="FG50" s="200"/>
      <c r="FH50" s="72"/>
      <c r="FI50" s="72"/>
      <c r="FJ50" s="143"/>
      <c r="FK50" s="314"/>
      <c r="FL50" s="314"/>
      <c r="FM50" s="52"/>
      <c r="FN50" s="52"/>
      <c r="FO50" s="42"/>
      <c r="FP50" s="77"/>
      <c r="FQ50" s="1"/>
      <c r="FR50" s="27"/>
      <c r="FS50" s="130"/>
      <c r="FT50" s="278"/>
      <c r="FU50" s="200"/>
      <c r="FV50" s="72"/>
      <c r="FW50" s="72"/>
      <c r="FX50" s="143"/>
      <c r="FY50" s="314"/>
      <c r="FZ50" s="314"/>
      <c r="GA50" s="52"/>
      <c r="GB50" s="52"/>
      <c r="GC50" s="42"/>
      <c r="GD50" s="77"/>
      <c r="GE50" s="1"/>
      <c r="GF50" s="1"/>
      <c r="GG50" s="20"/>
      <c r="GH50" s="1"/>
      <c r="GI50" s="1"/>
      <c r="GJ50" s="1"/>
      <c r="GK50" s="1"/>
      <c r="GL50" s="1"/>
      <c r="GM50" s="1"/>
      <c r="GN50" s="1"/>
      <c r="GO50" s="1"/>
      <c r="GP50" s="1"/>
    </row>
    <row r="51" spans="2:198" ht="13.9" customHeight="1" x14ac:dyDescent="0.2">
      <c r="B51" s="33"/>
      <c r="C51" s="127">
        <v>5400</v>
      </c>
      <c r="D51" s="233" t="s">
        <v>454</v>
      </c>
      <c r="E51" s="233"/>
      <c r="F51" s="220">
        <f>SUM(F52:F56)</f>
        <v>0</v>
      </c>
      <c r="G51" s="220">
        <f t="shared" ref="G51:H51" si="151">SUM(G52:G56)</f>
        <v>0</v>
      </c>
      <c r="H51" s="220">
        <f t="shared" si="151"/>
        <v>0</v>
      </c>
      <c r="I51" s="220">
        <f>+Integración!F484</f>
        <v>0</v>
      </c>
      <c r="J51" s="220">
        <f>+Integración!G484</f>
        <v>0</v>
      </c>
      <c r="K51" s="220">
        <f>+Integración!H484</f>
        <v>0</v>
      </c>
      <c r="L51" s="220">
        <f>+Integración!I484</f>
        <v>0</v>
      </c>
      <c r="M51" s="220">
        <f>+Integración!J484</f>
        <v>0</v>
      </c>
      <c r="N51" s="220">
        <f>+Integración!K484</f>
        <v>0</v>
      </c>
      <c r="O51" s="220">
        <f>+Integración!L484</f>
        <v>0</v>
      </c>
      <c r="P51" s="220">
        <f>+Integración!M484</f>
        <v>0</v>
      </c>
      <c r="Q51" s="220">
        <f>+Integración!N484</f>
        <v>0</v>
      </c>
      <c r="R51" s="220">
        <f>+Integración!O484</f>
        <v>0</v>
      </c>
      <c r="S51" s="220">
        <f>+Integración!P484</f>
        <v>0</v>
      </c>
      <c r="T51" s="220">
        <f>+Integración!Q484</f>
        <v>0</v>
      </c>
      <c r="U51" s="220">
        <f>+Integración!R484</f>
        <v>0</v>
      </c>
      <c r="V51" s="220">
        <f>+Integración!S484</f>
        <v>0</v>
      </c>
      <c r="W51" s="220">
        <f>+Integración!T484</f>
        <v>0</v>
      </c>
      <c r="X51" s="220">
        <f>+Integración!U484</f>
        <v>0</v>
      </c>
      <c r="Y51" s="220">
        <f>+Integración!V484</f>
        <v>0</v>
      </c>
      <c r="Z51" s="220">
        <f>+Integración!W484</f>
        <v>0</v>
      </c>
      <c r="AA51" s="221">
        <f t="shared" si="31"/>
        <v>0</v>
      </c>
      <c r="AB51" s="210">
        <f t="shared" si="17"/>
        <v>0</v>
      </c>
      <c r="AC51" s="212">
        <f t="shared" si="18"/>
        <v>0</v>
      </c>
      <c r="AD51" s="49"/>
      <c r="AE51" s="49"/>
      <c r="AF51" s="49"/>
      <c r="AG51" s="221">
        <f t="shared" si="54"/>
        <v>0</v>
      </c>
      <c r="AH51" s="210">
        <f t="shared" si="55"/>
        <v>0</v>
      </c>
      <c r="AI51" s="212">
        <f t="shared" si="56"/>
        <v>0</v>
      </c>
      <c r="AJ51" s="264"/>
      <c r="AL51" s="27"/>
      <c r="AM51" s="130">
        <v>3110</v>
      </c>
      <c r="AN51" s="223" t="s">
        <v>0</v>
      </c>
      <c r="AO51" s="223"/>
      <c r="AP51" s="215">
        <v>0</v>
      </c>
      <c r="AQ51" s="215">
        <v>0</v>
      </c>
      <c r="AR51" s="215">
        <v>0</v>
      </c>
      <c r="AS51" s="54">
        <f>+Integración!AG484</f>
        <v>39755709.850000001</v>
      </c>
      <c r="AT51" s="54">
        <f>+Integración!AH484</f>
        <v>39755709.850000001</v>
      </c>
      <c r="AU51" s="54">
        <f>+Integración!AI484</f>
        <v>39755709.850000001</v>
      </c>
      <c r="AV51" s="54">
        <f>+Integración!AJ484</f>
        <v>0</v>
      </c>
      <c r="AW51" s="54">
        <f>+Integración!AK484</f>
        <v>0</v>
      </c>
      <c r="AX51" s="54">
        <f>+Integración!AL484</f>
        <v>0</v>
      </c>
      <c r="AY51" s="54">
        <f>+Integración!AM484</f>
        <v>0</v>
      </c>
      <c r="AZ51" s="54">
        <f>+Integración!AN484</f>
        <v>0</v>
      </c>
      <c r="BA51" s="54">
        <f>+Integración!AO484</f>
        <v>0</v>
      </c>
      <c r="BB51" s="54">
        <f>+Integración!AP484</f>
        <v>0</v>
      </c>
      <c r="BC51" s="54">
        <f>+Integración!AQ484</f>
        <v>0</v>
      </c>
      <c r="BD51" s="54">
        <f>+Integración!AR484</f>
        <v>0</v>
      </c>
      <c r="BE51" s="54">
        <f>+Integración!AS484</f>
        <v>0</v>
      </c>
      <c r="BF51" s="54">
        <f>+Integración!AT484</f>
        <v>0</v>
      </c>
      <c r="BG51" s="54">
        <f>+Integración!AU484</f>
        <v>0</v>
      </c>
      <c r="BH51" s="54">
        <f>+Integración!AV484</f>
        <v>0</v>
      </c>
      <c r="BI51" s="54">
        <f>+Integración!AW484</f>
        <v>0</v>
      </c>
      <c r="BJ51" s="54">
        <f>+Integración!AX484</f>
        <v>0</v>
      </c>
      <c r="BK51" s="91">
        <f t="shared" si="24"/>
        <v>39755709.850000001</v>
      </c>
      <c r="BL51" s="54">
        <f t="shared" si="25"/>
        <v>39755709.850000001</v>
      </c>
      <c r="BM51" s="92">
        <f t="shared" si="26"/>
        <v>39755709.850000001</v>
      </c>
      <c r="BN51" s="54"/>
      <c r="BO51" s="54"/>
      <c r="BP51" s="54"/>
      <c r="BQ51" s="91">
        <f t="shared" si="57"/>
        <v>39755709.850000001</v>
      </c>
      <c r="BR51" s="54">
        <f t="shared" si="46"/>
        <v>39755709.850000001</v>
      </c>
      <c r="BS51" s="92">
        <f t="shared" si="47"/>
        <v>39755709.850000001</v>
      </c>
      <c r="BT51" s="100"/>
      <c r="BV51" s="27"/>
      <c r="BW51" s="130" t="s">
        <v>522</v>
      </c>
      <c r="BX51" s="223" t="s">
        <v>480</v>
      </c>
      <c r="BY51" s="223"/>
      <c r="BZ51" s="215">
        <v>0</v>
      </c>
      <c r="CA51" s="215">
        <v>0</v>
      </c>
      <c r="CB51" s="215">
        <v>0</v>
      </c>
      <c r="CC51" s="215">
        <f>+Integración!BH484</f>
        <v>0</v>
      </c>
      <c r="CD51" s="215">
        <f>+Integración!BI484</f>
        <v>0</v>
      </c>
      <c r="CE51" s="215">
        <f>+Integración!BJ484</f>
        <v>0</v>
      </c>
      <c r="CF51" s="215">
        <f>+Integración!BK484</f>
        <v>0</v>
      </c>
      <c r="CG51" s="215">
        <f>+Integración!BL484</f>
        <v>0</v>
      </c>
      <c r="CH51" s="215">
        <f>+Integración!BM484</f>
        <v>0</v>
      </c>
      <c r="CI51" s="215">
        <f>+Integración!BN484</f>
        <v>0</v>
      </c>
      <c r="CJ51" s="215">
        <f>+Integración!BO484</f>
        <v>0</v>
      </c>
      <c r="CK51" s="215">
        <f>+Integración!BP484</f>
        <v>0</v>
      </c>
      <c r="CL51" s="215">
        <f>+Integración!BQ484</f>
        <v>0</v>
      </c>
      <c r="CM51" s="215">
        <f>+Integración!BR484</f>
        <v>0</v>
      </c>
      <c r="CN51" s="215">
        <f>+Integración!BS484</f>
        <v>0</v>
      </c>
      <c r="CO51" s="215">
        <f>+Integración!BT484</f>
        <v>0</v>
      </c>
      <c r="CP51" s="215">
        <f>+Integración!BU484</f>
        <v>0</v>
      </c>
      <c r="CQ51" s="215">
        <f>+Integración!BV484</f>
        <v>0</v>
      </c>
      <c r="CR51" s="215">
        <f>+Integración!BW484</f>
        <v>0</v>
      </c>
      <c r="CS51" s="215">
        <f>+Integración!BX484</f>
        <v>0</v>
      </c>
      <c r="CT51" s="215">
        <f>+Integración!BY484</f>
        <v>0</v>
      </c>
      <c r="CU51" s="216">
        <f t="shared" si="58"/>
        <v>0</v>
      </c>
      <c r="CV51" s="215">
        <f t="shared" si="59"/>
        <v>0</v>
      </c>
      <c r="CW51" s="217">
        <f t="shared" si="60"/>
        <v>0</v>
      </c>
      <c r="CX51" s="215"/>
      <c r="CY51" s="215"/>
      <c r="CZ51" s="215"/>
      <c r="DA51" s="216">
        <f t="shared" si="61"/>
        <v>0</v>
      </c>
      <c r="DB51" s="215">
        <f t="shared" si="48"/>
        <v>0</v>
      </c>
      <c r="DC51" s="217">
        <f t="shared" si="49"/>
        <v>0</v>
      </c>
      <c r="DD51" s="100"/>
      <c r="DF51" s="33"/>
      <c r="DG51" s="126"/>
      <c r="DH51" s="308" t="s">
        <v>42</v>
      </c>
      <c r="DI51" s="308"/>
      <c r="DJ51" s="50">
        <f>+DJ11</f>
        <v>53302548.659999996</v>
      </c>
      <c r="DK51" s="50">
        <f t="shared" ref="DK51:DL51" si="152">+DK11</f>
        <v>47093035.920000002</v>
      </c>
      <c r="DL51" s="50">
        <f t="shared" si="152"/>
        <v>45601129.729999997</v>
      </c>
      <c r="DM51" s="143"/>
      <c r="DN51" s="308" t="s">
        <v>58</v>
      </c>
      <c r="DO51" s="308"/>
      <c r="DP51" s="50">
        <f>+DP11</f>
        <v>44298888.009999998</v>
      </c>
      <c r="DQ51" s="50">
        <f t="shared" ref="DQ51:DR51" si="153">+DQ11</f>
        <v>44397706.030000001</v>
      </c>
      <c r="DR51" s="50">
        <f t="shared" si="153"/>
        <v>45098982.500000007</v>
      </c>
      <c r="DS51" s="86"/>
      <c r="DT51" s="26"/>
      <c r="DU51" s="1"/>
      <c r="DV51" s="27"/>
      <c r="DW51" s="130"/>
      <c r="DX51" s="201"/>
      <c r="DY51" s="201"/>
      <c r="DZ51" s="72"/>
      <c r="EA51" s="72"/>
      <c r="EB51" s="72"/>
      <c r="EC51" s="143"/>
      <c r="ED51" s="308" t="s">
        <v>156</v>
      </c>
      <c r="EE51" s="308"/>
      <c r="EF51" s="48">
        <f>+EF34</f>
        <v>68116719.390000001</v>
      </c>
      <c r="EG51" s="48">
        <f t="shared" ref="EG51:EH51" si="154">+EG34</f>
        <v>59106656.859999999</v>
      </c>
      <c r="EH51" s="48">
        <f t="shared" si="154"/>
        <v>56399049.25</v>
      </c>
      <c r="EI51" s="42"/>
      <c r="EJ51" s="77"/>
      <c r="EK51" s="1"/>
      <c r="EL51" s="27"/>
      <c r="EM51" s="130"/>
      <c r="EN51" s="201"/>
      <c r="EO51" s="201"/>
      <c r="EP51" s="72"/>
      <c r="EQ51" s="72"/>
      <c r="ER51" s="72"/>
      <c r="ES51" s="72"/>
      <c r="ET51" s="143"/>
      <c r="EU51" s="308"/>
      <c r="EV51" s="308"/>
      <c r="EW51" s="48"/>
      <c r="EX51" s="48"/>
      <c r="EY51" s="48"/>
      <c r="EZ51" s="48"/>
      <c r="FA51" s="42"/>
      <c r="FB51" s="77"/>
      <c r="FC51" s="1"/>
      <c r="FD51" s="27"/>
      <c r="FE51" s="130"/>
      <c r="FF51" s="278"/>
      <c r="FG51" s="200"/>
      <c r="FH51" s="72"/>
      <c r="FI51" s="72"/>
      <c r="FJ51" s="143"/>
      <c r="FK51" s="308"/>
      <c r="FL51" s="308"/>
      <c r="FM51" s="48"/>
      <c r="FN51" s="48"/>
      <c r="FO51" s="42"/>
      <c r="FP51" s="77"/>
      <c r="FQ51" s="1"/>
      <c r="FR51" s="27"/>
      <c r="FS51" s="130"/>
      <c r="FT51" s="278"/>
      <c r="FU51" s="200"/>
      <c r="FV51" s="72"/>
      <c r="FW51" s="72"/>
      <c r="FX51" s="143"/>
      <c r="FY51" s="308"/>
      <c r="FZ51" s="308"/>
      <c r="GA51" s="48"/>
      <c r="GB51" s="48"/>
      <c r="GC51" s="42"/>
      <c r="GD51" s="77"/>
      <c r="GE51" s="1"/>
      <c r="GF51" s="1"/>
      <c r="GG51" s="20"/>
      <c r="GH51" s="1"/>
      <c r="GI51" s="1"/>
      <c r="GJ51" s="1"/>
      <c r="GK51" s="1"/>
      <c r="GL51" s="1"/>
      <c r="GM51" s="1"/>
      <c r="GN51" s="1"/>
      <c r="GO51" s="1"/>
      <c r="GP51" s="1"/>
    </row>
    <row r="52" spans="2:198" ht="13.9" customHeight="1" x14ac:dyDescent="0.2">
      <c r="B52" s="33"/>
      <c r="C52" s="126">
        <v>5410</v>
      </c>
      <c r="D52" s="234" t="s">
        <v>455</v>
      </c>
      <c r="E52" s="234"/>
      <c r="F52" s="215">
        <v>0</v>
      </c>
      <c r="G52" s="215">
        <v>0</v>
      </c>
      <c r="H52" s="215">
        <v>0</v>
      </c>
      <c r="I52" s="215">
        <f>+Integración!F485</f>
        <v>0</v>
      </c>
      <c r="J52" s="215">
        <f>+Integración!G485</f>
        <v>0</v>
      </c>
      <c r="K52" s="215">
        <f>+Integración!H485</f>
        <v>0</v>
      </c>
      <c r="L52" s="215">
        <f>+Integración!I485</f>
        <v>0</v>
      </c>
      <c r="M52" s="215">
        <f>+Integración!J485</f>
        <v>0</v>
      </c>
      <c r="N52" s="215">
        <f>+Integración!K485</f>
        <v>0</v>
      </c>
      <c r="O52" s="215">
        <f>+Integración!L485</f>
        <v>0</v>
      </c>
      <c r="P52" s="215">
        <f>+Integración!M485</f>
        <v>0</v>
      </c>
      <c r="Q52" s="215">
        <f>+Integración!N485</f>
        <v>0</v>
      </c>
      <c r="R52" s="215">
        <f>+Integración!O485</f>
        <v>0</v>
      </c>
      <c r="S52" s="215">
        <f>+Integración!P485</f>
        <v>0</v>
      </c>
      <c r="T52" s="215">
        <f>+Integración!Q485</f>
        <v>0</v>
      </c>
      <c r="U52" s="215">
        <f>+Integración!R485</f>
        <v>0</v>
      </c>
      <c r="V52" s="215">
        <f>+Integración!S485</f>
        <v>0</v>
      </c>
      <c r="W52" s="215">
        <f>+Integración!T485</f>
        <v>0</v>
      </c>
      <c r="X52" s="215">
        <f>+Integración!U485</f>
        <v>0</v>
      </c>
      <c r="Y52" s="215">
        <f>+Integración!V485</f>
        <v>0</v>
      </c>
      <c r="Z52" s="215">
        <f>+Integración!W485</f>
        <v>0</v>
      </c>
      <c r="AA52" s="216">
        <f t="shared" si="31"/>
        <v>0</v>
      </c>
      <c r="AB52" s="224">
        <f t="shared" si="17"/>
        <v>0</v>
      </c>
      <c r="AC52" s="226">
        <f t="shared" si="18"/>
        <v>0</v>
      </c>
      <c r="AD52" s="54"/>
      <c r="AE52" s="54"/>
      <c r="AF52" s="54"/>
      <c r="AG52" s="216">
        <f t="shared" si="54"/>
        <v>0</v>
      </c>
      <c r="AH52" s="224">
        <f t="shared" si="55"/>
        <v>0</v>
      </c>
      <c r="AI52" s="226">
        <f t="shared" si="56"/>
        <v>0</v>
      </c>
      <c r="AJ52" s="26"/>
      <c r="AL52" s="27"/>
      <c r="AM52" s="130">
        <v>3120</v>
      </c>
      <c r="AN52" s="223" t="s">
        <v>503</v>
      </c>
      <c r="AO52" s="223"/>
      <c r="AP52" s="215">
        <v>0</v>
      </c>
      <c r="AQ52" s="215">
        <v>0</v>
      </c>
      <c r="AR52" s="215">
        <v>0</v>
      </c>
      <c r="AS52" s="54">
        <f>+Integración!AG485</f>
        <v>3953712.43</v>
      </c>
      <c r="AT52" s="54">
        <f>+Integración!AH485</f>
        <v>3953712.43</v>
      </c>
      <c r="AU52" s="54">
        <f>+Integración!AI485</f>
        <v>3953712.43</v>
      </c>
      <c r="AV52" s="54">
        <f>+Integración!AJ485</f>
        <v>0</v>
      </c>
      <c r="AW52" s="54">
        <f>+Integración!AK485</f>
        <v>0</v>
      </c>
      <c r="AX52" s="54">
        <f>+Integración!AL485</f>
        <v>0</v>
      </c>
      <c r="AY52" s="54">
        <f>+Integración!AM485</f>
        <v>0</v>
      </c>
      <c r="AZ52" s="54">
        <f>+Integración!AN485</f>
        <v>0</v>
      </c>
      <c r="BA52" s="54">
        <f>+Integración!AO485</f>
        <v>0</v>
      </c>
      <c r="BB52" s="54">
        <f>+Integración!AP485</f>
        <v>0</v>
      </c>
      <c r="BC52" s="54">
        <f>+Integración!AQ485</f>
        <v>0</v>
      </c>
      <c r="BD52" s="54">
        <f>+Integración!AR485</f>
        <v>0</v>
      </c>
      <c r="BE52" s="54">
        <f>+Integración!AS485</f>
        <v>0</v>
      </c>
      <c r="BF52" s="54">
        <f>+Integración!AT485</f>
        <v>0</v>
      </c>
      <c r="BG52" s="54">
        <f>+Integración!AU485</f>
        <v>0</v>
      </c>
      <c r="BH52" s="54">
        <f>+Integración!AV485</f>
        <v>0</v>
      </c>
      <c r="BI52" s="54">
        <f>+Integración!AW485</f>
        <v>0</v>
      </c>
      <c r="BJ52" s="54">
        <f>+Integración!AX485</f>
        <v>0</v>
      </c>
      <c r="BK52" s="91">
        <f t="shared" si="24"/>
        <v>3953712.43</v>
      </c>
      <c r="BL52" s="54">
        <f t="shared" si="25"/>
        <v>3953712.43</v>
      </c>
      <c r="BM52" s="92">
        <f t="shared" si="26"/>
        <v>3953712.43</v>
      </c>
      <c r="BN52" s="54"/>
      <c r="BO52" s="54"/>
      <c r="BP52" s="54"/>
      <c r="BQ52" s="91">
        <f t="shared" si="57"/>
        <v>3953712.43</v>
      </c>
      <c r="BR52" s="54">
        <f t="shared" si="46"/>
        <v>3953712.43</v>
      </c>
      <c r="BS52" s="92">
        <f t="shared" si="47"/>
        <v>3953712.43</v>
      </c>
      <c r="BT52" s="100"/>
      <c r="BV52" s="27"/>
      <c r="BW52" s="130"/>
      <c r="BX52" s="223" t="s">
        <v>523</v>
      </c>
      <c r="BY52" s="223"/>
      <c r="BZ52" s="215">
        <v>0</v>
      </c>
      <c r="CA52" s="215">
        <v>0</v>
      </c>
      <c r="CB52" s="215">
        <v>0</v>
      </c>
      <c r="CC52" s="215">
        <f>+Integración!BH485</f>
        <v>0</v>
      </c>
      <c r="CD52" s="215">
        <f>+Integración!BI485</f>
        <v>0</v>
      </c>
      <c r="CE52" s="215">
        <f>+Integración!BJ485</f>
        <v>0</v>
      </c>
      <c r="CF52" s="215">
        <f>+Integración!BK485</f>
        <v>0</v>
      </c>
      <c r="CG52" s="215">
        <f>+Integración!BL485</f>
        <v>0</v>
      </c>
      <c r="CH52" s="215">
        <f>+Integración!BM485</f>
        <v>0</v>
      </c>
      <c r="CI52" s="215">
        <f>+Integración!BN485</f>
        <v>0</v>
      </c>
      <c r="CJ52" s="215">
        <f>+Integración!BO485</f>
        <v>0</v>
      </c>
      <c r="CK52" s="215">
        <f>+Integración!BP485</f>
        <v>0</v>
      </c>
      <c r="CL52" s="215">
        <f>+Integración!BQ485</f>
        <v>0</v>
      </c>
      <c r="CM52" s="215">
        <f>+Integración!BR485</f>
        <v>0</v>
      </c>
      <c r="CN52" s="215">
        <f>+Integración!BS485</f>
        <v>0</v>
      </c>
      <c r="CO52" s="215">
        <f>+Integración!BT485</f>
        <v>0</v>
      </c>
      <c r="CP52" s="215">
        <f>+Integración!BU485</f>
        <v>0</v>
      </c>
      <c r="CQ52" s="215">
        <f>+Integración!BV485</f>
        <v>0</v>
      </c>
      <c r="CR52" s="215">
        <f>+Integración!BW485</f>
        <v>0</v>
      </c>
      <c r="CS52" s="215">
        <f>+Integración!BX485</f>
        <v>0</v>
      </c>
      <c r="CT52" s="215">
        <f>+Integración!BY485</f>
        <v>0</v>
      </c>
      <c r="CU52" s="216">
        <f t="shared" si="58"/>
        <v>0</v>
      </c>
      <c r="CV52" s="215">
        <f t="shared" si="59"/>
        <v>0</v>
      </c>
      <c r="CW52" s="217">
        <f t="shared" si="60"/>
        <v>0</v>
      </c>
      <c r="CX52" s="215"/>
      <c r="CY52" s="215"/>
      <c r="CZ52" s="215"/>
      <c r="DA52" s="216">
        <f t="shared" si="61"/>
        <v>0</v>
      </c>
      <c r="DB52" s="215">
        <f t="shared" si="48"/>
        <v>0</v>
      </c>
      <c r="DC52" s="217">
        <f t="shared" si="49"/>
        <v>0</v>
      </c>
      <c r="DD52" s="100"/>
      <c r="DF52" s="33"/>
      <c r="DG52" s="126"/>
      <c r="DH52" s="200"/>
      <c r="DI52" s="200"/>
      <c r="DJ52" s="200"/>
      <c r="DK52" s="200"/>
      <c r="DL52" s="200"/>
      <c r="DM52" s="143"/>
      <c r="DN52" s="198"/>
      <c r="DO52" s="198"/>
      <c r="DP52" s="52"/>
      <c r="DQ52" s="52"/>
      <c r="DR52" s="52"/>
      <c r="DS52" s="86"/>
      <c r="DT52" s="26"/>
      <c r="DU52" s="1"/>
      <c r="DV52" s="27"/>
      <c r="DW52" s="130"/>
      <c r="DX52" s="201"/>
      <c r="DY52" s="201"/>
      <c r="DZ52" s="72"/>
      <c r="EA52" s="72"/>
      <c r="EB52" s="72"/>
      <c r="EC52" s="143"/>
      <c r="ED52" s="314"/>
      <c r="EE52" s="314"/>
      <c r="EF52" s="52"/>
      <c r="EG52" s="52"/>
      <c r="EH52" s="52"/>
      <c r="EI52" s="42"/>
      <c r="EJ52" s="77"/>
      <c r="EK52" s="1"/>
      <c r="EL52" s="27"/>
      <c r="EM52" s="130"/>
      <c r="EN52" s="201"/>
      <c r="EO52" s="201"/>
      <c r="EP52" s="72"/>
      <c r="EQ52" s="72"/>
      <c r="ER52" s="72"/>
      <c r="ES52" s="72"/>
      <c r="ET52" s="143"/>
      <c r="EU52" s="314"/>
      <c r="EV52" s="314"/>
      <c r="EW52" s="52"/>
      <c r="EX52" s="52"/>
      <c r="EY52" s="52"/>
      <c r="EZ52" s="52"/>
      <c r="FA52" s="42"/>
      <c r="FB52" s="77"/>
      <c r="FC52" s="1"/>
      <c r="FD52" s="27"/>
      <c r="FE52" s="130"/>
      <c r="FF52" s="278"/>
      <c r="FG52" s="200"/>
      <c r="FH52" s="72"/>
      <c r="FI52" s="72"/>
      <c r="FJ52" s="143"/>
      <c r="FK52" s="314"/>
      <c r="FL52" s="314"/>
      <c r="FM52" s="52"/>
      <c r="FN52" s="52"/>
      <c r="FO52" s="42"/>
      <c r="FP52" s="77"/>
      <c r="FQ52" s="1"/>
      <c r="FR52" s="27"/>
      <c r="FS52" s="130"/>
      <c r="FT52" s="278"/>
      <c r="FU52" s="200"/>
      <c r="FV52" s="72"/>
      <c r="FW52" s="72"/>
      <c r="FX52" s="143"/>
      <c r="FY52" s="314"/>
      <c r="FZ52" s="314"/>
      <c r="GA52" s="52"/>
      <c r="GB52" s="52"/>
      <c r="GC52" s="42"/>
      <c r="GD52" s="77"/>
      <c r="GE52" s="1"/>
      <c r="GF52" s="1"/>
      <c r="GG52" s="20"/>
      <c r="GH52" s="1"/>
      <c r="GI52" s="1"/>
      <c r="GJ52" s="1"/>
      <c r="GK52" s="1"/>
      <c r="GL52" s="1"/>
      <c r="GM52" s="1"/>
      <c r="GN52" s="1"/>
      <c r="GO52" s="1"/>
      <c r="GP52" s="1"/>
    </row>
    <row r="53" spans="2:198" ht="13.9" customHeight="1" x14ac:dyDescent="0.2">
      <c r="B53" s="33"/>
      <c r="C53" s="126">
        <v>5420</v>
      </c>
      <c r="D53" s="234" t="s">
        <v>456</v>
      </c>
      <c r="E53" s="234"/>
      <c r="F53" s="224">
        <v>0</v>
      </c>
      <c r="G53" s="224">
        <v>0</v>
      </c>
      <c r="H53" s="224">
        <v>0</v>
      </c>
      <c r="I53" s="224">
        <f>+Integración!F486</f>
        <v>0</v>
      </c>
      <c r="J53" s="224">
        <f>+Integración!G486</f>
        <v>0</v>
      </c>
      <c r="K53" s="224">
        <f>+Integración!H486</f>
        <v>0</v>
      </c>
      <c r="L53" s="224">
        <f>+Integración!I486</f>
        <v>0</v>
      </c>
      <c r="M53" s="224">
        <f>+Integración!J486</f>
        <v>0</v>
      </c>
      <c r="N53" s="224">
        <f>+Integración!K486</f>
        <v>0</v>
      </c>
      <c r="O53" s="224">
        <f>+Integración!L486</f>
        <v>0</v>
      </c>
      <c r="P53" s="224">
        <f>+Integración!M486</f>
        <v>0</v>
      </c>
      <c r="Q53" s="224">
        <f>+Integración!N486</f>
        <v>0</v>
      </c>
      <c r="R53" s="224">
        <f>+Integración!O486</f>
        <v>0</v>
      </c>
      <c r="S53" s="224">
        <f>+Integración!P486</f>
        <v>0</v>
      </c>
      <c r="T53" s="224">
        <f>+Integración!Q486</f>
        <v>0</v>
      </c>
      <c r="U53" s="224">
        <f>+Integración!R486</f>
        <v>0</v>
      </c>
      <c r="V53" s="224">
        <f>+Integración!S486</f>
        <v>0</v>
      </c>
      <c r="W53" s="224">
        <f>+Integración!T486</f>
        <v>0</v>
      </c>
      <c r="X53" s="224">
        <f>+Integración!U486</f>
        <v>0</v>
      </c>
      <c r="Y53" s="224">
        <f>+Integración!V486</f>
        <v>0</v>
      </c>
      <c r="Z53" s="224">
        <f>+Integración!W486</f>
        <v>0</v>
      </c>
      <c r="AA53" s="216">
        <f t="shared" si="31"/>
        <v>0</v>
      </c>
      <c r="AB53" s="224">
        <f t="shared" si="17"/>
        <v>0</v>
      </c>
      <c r="AC53" s="226">
        <f t="shared" si="18"/>
        <v>0</v>
      </c>
      <c r="AD53" s="52"/>
      <c r="AE53" s="52"/>
      <c r="AF53" s="52"/>
      <c r="AG53" s="216">
        <f t="shared" si="54"/>
        <v>0</v>
      </c>
      <c r="AH53" s="224">
        <f t="shared" si="55"/>
        <v>0</v>
      </c>
      <c r="AI53" s="226">
        <f t="shared" si="56"/>
        <v>0</v>
      </c>
      <c r="AJ53" s="26"/>
      <c r="AL53" s="27"/>
      <c r="AM53" s="130">
        <v>3130</v>
      </c>
      <c r="AN53" s="223" t="s">
        <v>504</v>
      </c>
      <c r="AO53" s="223"/>
      <c r="AP53" s="215">
        <v>0</v>
      </c>
      <c r="AQ53" s="215">
        <v>0</v>
      </c>
      <c r="AR53" s="215">
        <v>0</v>
      </c>
      <c r="AS53" s="54">
        <f>+Integración!AG486</f>
        <v>0</v>
      </c>
      <c r="AT53" s="54">
        <f>+Integración!AH486</f>
        <v>0</v>
      </c>
      <c r="AU53" s="54">
        <f>+Integración!AI486</f>
        <v>0</v>
      </c>
      <c r="AV53" s="54">
        <f>+Integración!AJ486</f>
        <v>0</v>
      </c>
      <c r="AW53" s="54">
        <f>+Integración!AK486</f>
        <v>0</v>
      </c>
      <c r="AX53" s="54">
        <f>+Integración!AL486</f>
        <v>0</v>
      </c>
      <c r="AY53" s="54">
        <f>+Integración!AM486</f>
        <v>0</v>
      </c>
      <c r="AZ53" s="54">
        <f>+Integración!AN486</f>
        <v>0</v>
      </c>
      <c r="BA53" s="54">
        <f>+Integración!AO486</f>
        <v>0</v>
      </c>
      <c r="BB53" s="54">
        <f>+Integración!AP486</f>
        <v>0</v>
      </c>
      <c r="BC53" s="54">
        <f>+Integración!AQ486</f>
        <v>0</v>
      </c>
      <c r="BD53" s="54">
        <f>+Integración!AR486</f>
        <v>0</v>
      </c>
      <c r="BE53" s="54">
        <f>+Integración!AS486</f>
        <v>0</v>
      </c>
      <c r="BF53" s="54">
        <f>+Integración!AT486</f>
        <v>0</v>
      </c>
      <c r="BG53" s="54">
        <f>+Integración!AU486</f>
        <v>0</v>
      </c>
      <c r="BH53" s="54">
        <f>+Integración!AV486</f>
        <v>0</v>
      </c>
      <c r="BI53" s="54">
        <f>+Integración!AW486</f>
        <v>0</v>
      </c>
      <c r="BJ53" s="54">
        <f>+Integración!AX486</f>
        <v>0</v>
      </c>
      <c r="BK53" s="91">
        <f t="shared" si="24"/>
        <v>0</v>
      </c>
      <c r="BL53" s="54">
        <f t="shared" si="25"/>
        <v>0</v>
      </c>
      <c r="BM53" s="92">
        <f t="shared" si="26"/>
        <v>0</v>
      </c>
      <c r="BN53" s="54"/>
      <c r="BO53" s="54"/>
      <c r="BP53" s="54"/>
      <c r="BQ53" s="91">
        <f t="shared" si="57"/>
        <v>0</v>
      </c>
      <c r="BR53" s="54">
        <f t="shared" si="46"/>
        <v>0</v>
      </c>
      <c r="BS53" s="92">
        <f t="shared" si="47"/>
        <v>0</v>
      </c>
      <c r="BT53" s="100"/>
      <c r="BV53" s="27"/>
      <c r="BW53" s="131"/>
      <c r="BX53" s="232" t="s">
        <v>524</v>
      </c>
      <c r="BY53" s="232"/>
      <c r="BZ53" s="220">
        <f>+BZ45-BZ49</f>
        <v>0</v>
      </c>
      <c r="CA53" s="220">
        <f t="shared" ref="CA53:CB53" si="155">+CA45-CA49</f>
        <v>0</v>
      </c>
      <c r="CB53" s="220">
        <f t="shared" si="155"/>
        <v>0</v>
      </c>
      <c r="CC53" s="220">
        <f>+Integración!BH486</f>
        <v>0</v>
      </c>
      <c r="CD53" s="220">
        <f>+Integración!BI486</f>
        <v>0</v>
      </c>
      <c r="CE53" s="220">
        <f>+Integración!BJ486</f>
        <v>0</v>
      </c>
      <c r="CF53" s="220">
        <f>+Integración!BK486</f>
        <v>0</v>
      </c>
      <c r="CG53" s="220">
        <f>+Integración!BL486</f>
        <v>0</v>
      </c>
      <c r="CH53" s="220">
        <f>+Integración!BM486</f>
        <v>0</v>
      </c>
      <c r="CI53" s="220">
        <f>+Integración!BN486</f>
        <v>0</v>
      </c>
      <c r="CJ53" s="220">
        <f>+Integración!BO486</f>
        <v>0</v>
      </c>
      <c r="CK53" s="220">
        <f>+Integración!BP486</f>
        <v>0</v>
      </c>
      <c r="CL53" s="220">
        <f>+Integración!BQ486</f>
        <v>0</v>
      </c>
      <c r="CM53" s="220">
        <f>+Integración!BR486</f>
        <v>0</v>
      </c>
      <c r="CN53" s="220">
        <f>+Integración!BS486</f>
        <v>0</v>
      </c>
      <c r="CO53" s="220">
        <f>+Integración!BT486</f>
        <v>0</v>
      </c>
      <c r="CP53" s="220">
        <f>+Integración!BU486</f>
        <v>0</v>
      </c>
      <c r="CQ53" s="220">
        <f>+Integración!BV486</f>
        <v>0</v>
      </c>
      <c r="CR53" s="220">
        <f>+Integración!BW486</f>
        <v>0</v>
      </c>
      <c r="CS53" s="220">
        <f>+Integración!BX486</f>
        <v>0</v>
      </c>
      <c r="CT53" s="220">
        <f>+Integración!BY486</f>
        <v>0</v>
      </c>
      <c r="CU53" s="221">
        <f t="shared" si="58"/>
        <v>0</v>
      </c>
      <c r="CV53" s="220">
        <f t="shared" si="59"/>
        <v>0</v>
      </c>
      <c r="CW53" s="222">
        <f t="shared" si="60"/>
        <v>0</v>
      </c>
      <c r="CX53" s="220"/>
      <c r="CY53" s="220"/>
      <c r="CZ53" s="220"/>
      <c r="DA53" s="221">
        <f t="shared" si="61"/>
        <v>0</v>
      </c>
      <c r="DB53" s="220">
        <f t="shared" si="48"/>
        <v>0</v>
      </c>
      <c r="DC53" s="222">
        <f t="shared" si="49"/>
        <v>0</v>
      </c>
      <c r="DD53" s="100"/>
      <c r="DF53" s="33"/>
      <c r="DG53" s="126"/>
      <c r="DH53" s="200"/>
      <c r="DI53" s="200"/>
      <c r="DJ53" s="200"/>
      <c r="DK53" s="200"/>
      <c r="DL53" s="200"/>
      <c r="DM53" s="143"/>
      <c r="DN53" s="320" t="s">
        <v>59</v>
      </c>
      <c r="DO53" s="320"/>
      <c r="DP53" s="50">
        <f>DJ11-DP11</f>
        <v>9003660.6499999985</v>
      </c>
      <c r="DQ53" s="50">
        <f t="shared" ref="DQ53:DR53" si="156">DK11-DQ11</f>
        <v>2695329.8900000006</v>
      </c>
      <c r="DR53" s="50">
        <f t="shared" si="156"/>
        <v>502147.22999998927</v>
      </c>
      <c r="DS53" s="86"/>
      <c r="DT53" s="26"/>
      <c r="DU53" s="1"/>
      <c r="DV53" s="27"/>
      <c r="DW53" s="130"/>
      <c r="DX53" s="308" t="s">
        <v>200</v>
      </c>
      <c r="DY53" s="308"/>
      <c r="DZ53" s="48">
        <f>+DZ11</f>
        <v>73991420.910000011</v>
      </c>
      <c r="EA53" s="48">
        <f t="shared" ref="EA53:EB53" si="157">+EA11</f>
        <v>63315939.109999992</v>
      </c>
      <c r="EB53" s="48">
        <f t="shared" si="157"/>
        <v>59595021.539999992</v>
      </c>
      <c r="EC53" s="143"/>
      <c r="ED53" s="308" t="s">
        <v>157</v>
      </c>
      <c r="EE53" s="308"/>
      <c r="EF53" s="48">
        <f>EF11+EF34</f>
        <v>73991420.909999996</v>
      </c>
      <c r="EG53" s="48">
        <f t="shared" ref="EG53:EH53" si="158">EG11+EG34</f>
        <v>63315939.109999999</v>
      </c>
      <c r="EH53" s="48">
        <f t="shared" si="158"/>
        <v>59595021.539999999</v>
      </c>
      <c r="EI53" s="42"/>
      <c r="EJ53" s="77"/>
      <c r="EK53" s="1"/>
      <c r="EL53" s="27"/>
      <c r="EM53" s="130"/>
      <c r="EN53" s="308"/>
      <c r="EO53" s="308"/>
      <c r="EP53" s="48"/>
      <c r="EQ53" s="48"/>
      <c r="ER53" s="48"/>
      <c r="ES53" s="48"/>
      <c r="ET53" s="143"/>
      <c r="EU53" s="308"/>
      <c r="EV53" s="308"/>
      <c r="EW53" s="48"/>
      <c r="EX53" s="48"/>
      <c r="EY53" s="48"/>
      <c r="EZ53" s="48"/>
      <c r="FA53" s="42"/>
      <c r="FB53" s="77"/>
      <c r="FC53" s="1"/>
      <c r="FD53" s="27"/>
      <c r="FE53" s="130"/>
      <c r="FF53" s="308"/>
      <c r="FG53" s="308"/>
      <c r="FH53" s="48"/>
      <c r="FI53" s="48"/>
      <c r="FJ53" s="143"/>
      <c r="FK53" s="308"/>
      <c r="FL53" s="308"/>
      <c r="FM53" s="48"/>
      <c r="FN53" s="48"/>
      <c r="FO53" s="42"/>
      <c r="FP53" s="77"/>
      <c r="FQ53" s="1"/>
      <c r="FR53" s="27"/>
      <c r="FS53" s="130"/>
      <c r="FT53" s="308"/>
      <c r="FU53" s="308"/>
      <c r="FV53" s="48"/>
      <c r="FW53" s="48"/>
      <c r="FX53" s="143"/>
      <c r="FY53" s="308"/>
      <c r="FZ53" s="308"/>
      <c r="GA53" s="48"/>
      <c r="GB53" s="48"/>
      <c r="GC53" s="42"/>
      <c r="GD53" s="77"/>
      <c r="GE53" s="1"/>
      <c r="GF53" s="1"/>
      <c r="GG53" s="20"/>
      <c r="GH53" s="1"/>
      <c r="GI53" s="1"/>
      <c r="GJ53" s="1"/>
      <c r="GK53" s="1"/>
      <c r="GL53" s="1"/>
      <c r="GM53" s="1"/>
      <c r="GN53" s="1"/>
      <c r="GO53" s="1"/>
      <c r="GP53" s="1"/>
    </row>
    <row r="54" spans="2:198" ht="13.9" customHeight="1" x14ac:dyDescent="0.2">
      <c r="B54" s="33"/>
      <c r="C54" s="126">
        <v>5430</v>
      </c>
      <c r="D54" s="234" t="s">
        <v>457</v>
      </c>
      <c r="E54" s="234"/>
      <c r="F54" s="224">
        <v>0</v>
      </c>
      <c r="G54" s="224">
        <v>0</v>
      </c>
      <c r="H54" s="224">
        <v>0</v>
      </c>
      <c r="I54" s="224">
        <f>+Integración!F487</f>
        <v>0</v>
      </c>
      <c r="J54" s="224">
        <f>+Integración!G487</f>
        <v>0</v>
      </c>
      <c r="K54" s="224">
        <f>+Integración!H487</f>
        <v>0</v>
      </c>
      <c r="L54" s="224">
        <f>+Integración!I487</f>
        <v>0</v>
      </c>
      <c r="M54" s="224">
        <f>+Integración!J487</f>
        <v>0</v>
      </c>
      <c r="N54" s="224">
        <f>+Integración!K487</f>
        <v>0</v>
      </c>
      <c r="O54" s="224">
        <f>+Integración!L487</f>
        <v>0</v>
      </c>
      <c r="P54" s="224">
        <f>+Integración!M487</f>
        <v>0</v>
      </c>
      <c r="Q54" s="224">
        <f>+Integración!N487</f>
        <v>0</v>
      </c>
      <c r="R54" s="224">
        <f>+Integración!O487</f>
        <v>0</v>
      </c>
      <c r="S54" s="224">
        <f>+Integración!P487</f>
        <v>0</v>
      </c>
      <c r="T54" s="224">
        <f>+Integración!Q487</f>
        <v>0</v>
      </c>
      <c r="U54" s="224">
        <f>+Integración!R487</f>
        <v>0</v>
      </c>
      <c r="V54" s="224">
        <f>+Integración!S487</f>
        <v>0</v>
      </c>
      <c r="W54" s="224">
        <f>+Integración!T487</f>
        <v>0</v>
      </c>
      <c r="X54" s="224">
        <f>+Integración!U487</f>
        <v>0</v>
      </c>
      <c r="Y54" s="224">
        <f>+Integración!V487</f>
        <v>0</v>
      </c>
      <c r="Z54" s="224">
        <f>+Integración!W487</f>
        <v>0</v>
      </c>
      <c r="AA54" s="216">
        <f t="shared" si="31"/>
        <v>0</v>
      </c>
      <c r="AB54" s="224">
        <f t="shared" si="17"/>
        <v>0</v>
      </c>
      <c r="AC54" s="226">
        <f t="shared" si="18"/>
        <v>0</v>
      </c>
      <c r="AD54" s="50"/>
      <c r="AE54" s="50"/>
      <c r="AF54" s="50"/>
      <c r="AG54" s="216">
        <f t="shared" si="54"/>
        <v>0</v>
      </c>
      <c r="AH54" s="224">
        <f t="shared" si="55"/>
        <v>0</v>
      </c>
      <c r="AI54" s="226">
        <f t="shared" si="56"/>
        <v>0</v>
      </c>
      <c r="AJ54" s="26"/>
      <c r="AL54" s="27"/>
      <c r="AM54" s="131">
        <v>3200</v>
      </c>
      <c r="AN54" s="232" t="s">
        <v>505</v>
      </c>
      <c r="AO54" s="232"/>
      <c r="AP54" s="220">
        <f>SUM(AP55:AP59)</f>
        <v>0</v>
      </c>
      <c r="AQ54" s="220">
        <f t="shared" ref="AQ54:AR54" si="159">SUM(AQ55:AQ59)</f>
        <v>0</v>
      </c>
      <c r="AR54" s="220">
        <f t="shared" si="159"/>
        <v>0</v>
      </c>
      <c r="AS54" s="54">
        <f>+Integración!AG487</f>
        <v>24407297.109999999</v>
      </c>
      <c r="AT54" s="54">
        <f>+Integración!AH487</f>
        <v>15397234.58</v>
      </c>
      <c r="AU54" s="54">
        <f>+Integración!AI487</f>
        <v>12689626.969999997</v>
      </c>
      <c r="AV54" s="54">
        <f>+Integración!AJ487</f>
        <v>0</v>
      </c>
      <c r="AW54" s="54">
        <f>+Integración!AK487</f>
        <v>0</v>
      </c>
      <c r="AX54" s="54">
        <f>+Integración!AL487</f>
        <v>0</v>
      </c>
      <c r="AY54" s="54">
        <f>+Integración!AM487</f>
        <v>0</v>
      </c>
      <c r="AZ54" s="54">
        <f>+Integración!AN487</f>
        <v>0</v>
      </c>
      <c r="BA54" s="54">
        <f>+Integración!AO487</f>
        <v>0</v>
      </c>
      <c r="BB54" s="54">
        <f>+Integración!AP487</f>
        <v>0</v>
      </c>
      <c r="BC54" s="54">
        <f>+Integración!AQ487</f>
        <v>0</v>
      </c>
      <c r="BD54" s="54">
        <f>+Integración!AR487</f>
        <v>0</v>
      </c>
      <c r="BE54" s="54">
        <f>+Integración!AS487</f>
        <v>0</v>
      </c>
      <c r="BF54" s="54">
        <f>+Integración!AT487</f>
        <v>0</v>
      </c>
      <c r="BG54" s="54">
        <f>+Integración!AU487</f>
        <v>0</v>
      </c>
      <c r="BH54" s="54">
        <f>+Integración!AV487</f>
        <v>0</v>
      </c>
      <c r="BI54" s="54">
        <f>+Integración!AW487</f>
        <v>0</v>
      </c>
      <c r="BJ54" s="54">
        <f>+Integración!AX487</f>
        <v>0</v>
      </c>
      <c r="BK54" s="91">
        <f t="shared" si="24"/>
        <v>24407297.109999999</v>
      </c>
      <c r="BL54" s="54">
        <f t="shared" si="25"/>
        <v>15397234.58</v>
      </c>
      <c r="BM54" s="92">
        <f t="shared" si="26"/>
        <v>12689626.969999997</v>
      </c>
      <c r="BN54" s="54"/>
      <c r="BO54" s="54"/>
      <c r="BP54" s="54"/>
      <c r="BQ54" s="91">
        <f t="shared" si="57"/>
        <v>24407297.109999999</v>
      </c>
      <c r="BR54" s="54">
        <f t="shared" si="46"/>
        <v>15397234.58</v>
      </c>
      <c r="BS54" s="92">
        <f t="shared" si="47"/>
        <v>12689626.969999997</v>
      </c>
      <c r="BT54" s="100"/>
      <c r="BV54" s="27"/>
      <c r="BW54" s="131"/>
      <c r="BX54" s="232" t="s">
        <v>525</v>
      </c>
      <c r="BY54" s="232"/>
      <c r="BZ54" s="220"/>
      <c r="CA54" s="220"/>
      <c r="CB54" s="220"/>
      <c r="CC54" s="220">
        <f>+Integración!BH487</f>
        <v>0</v>
      </c>
      <c r="CD54" s="220">
        <f>+Integración!BI487</f>
        <v>0</v>
      </c>
      <c r="CE54" s="220">
        <f>+Integración!BJ487</f>
        <v>0</v>
      </c>
      <c r="CF54" s="220">
        <f>+Integración!BK487</f>
        <v>0</v>
      </c>
      <c r="CG54" s="220">
        <f>+Integración!BL487</f>
        <v>0</v>
      </c>
      <c r="CH54" s="220">
        <f>+Integración!BM487</f>
        <v>0</v>
      </c>
      <c r="CI54" s="220">
        <f>+Integración!BN487</f>
        <v>0</v>
      </c>
      <c r="CJ54" s="220">
        <f>+Integración!BO487</f>
        <v>0</v>
      </c>
      <c r="CK54" s="220">
        <f>+Integración!BP487</f>
        <v>0</v>
      </c>
      <c r="CL54" s="220">
        <f>+Integración!BQ487</f>
        <v>0</v>
      </c>
      <c r="CM54" s="220">
        <f>+Integración!BR487</f>
        <v>0</v>
      </c>
      <c r="CN54" s="220">
        <f>+Integración!BS487</f>
        <v>0</v>
      </c>
      <c r="CO54" s="220">
        <f>+Integración!BT487</f>
        <v>0</v>
      </c>
      <c r="CP54" s="220">
        <f>+Integración!BU487</f>
        <v>0</v>
      </c>
      <c r="CQ54" s="220">
        <f>+Integración!BV487</f>
        <v>0</v>
      </c>
      <c r="CR54" s="220">
        <f>+Integración!BW487</f>
        <v>0</v>
      </c>
      <c r="CS54" s="220">
        <f>+Integración!BX487</f>
        <v>0</v>
      </c>
      <c r="CT54" s="220">
        <f>+Integración!BY487</f>
        <v>0</v>
      </c>
      <c r="CU54" s="221">
        <f t="shared" si="58"/>
        <v>0</v>
      </c>
      <c r="CV54" s="220">
        <f t="shared" si="59"/>
        <v>0</v>
      </c>
      <c r="CW54" s="222">
        <f t="shared" si="60"/>
        <v>0</v>
      </c>
      <c r="CX54" s="220"/>
      <c r="CY54" s="220"/>
      <c r="CZ54" s="220"/>
      <c r="DA54" s="221">
        <f t="shared" si="61"/>
        <v>0</v>
      </c>
      <c r="DB54" s="220">
        <f t="shared" si="48"/>
        <v>0</v>
      </c>
      <c r="DC54" s="222">
        <f t="shared" si="49"/>
        <v>0</v>
      </c>
      <c r="DD54" s="100"/>
      <c r="DF54" s="33"/>
      <c r="DG54" s="128"/>
      <c r="DH54" s="11"/>
      <c r="DI54" s="11"/>
      <c r="DJ54" s="11"/>
      <c r="DK54" s="11"/>
      <c r="DL54" s="11"/>
      <c r="DM54" s="145"/>
      <c r="DN54" s="87"/>
      <c r="DO54" s="87"/>
      <c r="DP54" s="11"/>
      <c r="DQ54" s="11"/>
      <c r="DR54" s="11"/>
      <c r="DS54" s="59"/>
      <c r="DT54" s="26"/>
      <c r="DU54" s="1"/>
      <c r="DV54" s="27"/>
      <c r="DW54" s="132"/>
      <c r="DX54" s="16"/>
      <c r="DY54" s="16"/>
      <c r="DZ54" s="16"/>
      <c r="EA54" s="16"/>
      <c r="EB54" s="16"/>
      <c r="EC54" s="150"/>
      <c r="ED54" s="16"/>
      <c r="EE54" s="16"/>
      <c r="EF54" s="16"/>
      <c r="EG54" s="16"/>
      <c r="EH54" s="16"/>
      <c r="EI54" s="59"/>
      <c r="EJ54" s="77"/>
      <c r="EK54" s="1"/>
      <c r="EL54" s="27"/>
      <c r="EM54" s="132"/>
      <c r="EN54" s="16"/>
      <c r="EO54" s="16"/>
      <c r="EP54" s="16"/>
      <c r="EQ54" s="16"/>
      <c r="ER54" s="16"/>
      <c r="ES54" s="16"/>
      <c r="ET54" s="150"/>
      <c r="EU54" s="16"/>
      <c r="EV54" s="16"/>
      <c r="EW54" s="16"/>
      <c r="EX54" s="16"/>
      <c r="EY54" s="16"/>
      <c r="EZ54" s="16"/>
      <c r="FA54" s="59"/>
      <c r="FB54" s="77"/>
      <c r="FC54" s="1"/>
      <c r="FD54" s="27"/>
      <c r="FE54" s="132"/>
      <c r="FF54" s="16"/>
      <c r="FG54" s="16"/>
      <c r="FH54" s="16"/>
      <c r="FI54" s="16"/>
      <c r="FJ54" s="150"/>
      <c r="FK54" s="16"/>
      <c r="FL54" s="16"/>
      <c r="FM54" s="16"/>
      <c r="FN54" s="16"/>
      <c r="FO54" s="59"/>
      <c r="FP54" s="77"/>
      <c r="FQ54" s="1"/>
      <c r="FR54" s="27"/>
      <c r="FS54" s="132"/>
      <c r="FT54" s="16"/>
      <c r="FU54" s="16"/>
      <c r="FV54" s="16"/>
      <c r="FW54" s="16"/>
      <c r="FX54" s="150"/>
      <c r="FY54" s="16"/>
      <c r="FZ54" s="16"/>
      <c r="GA54" s="16"/>
      <c r="GB54" s="16"/>
      <c r="GC54" s="59"/>
      <c r="GD54" s="77"/>
      <c r="GE54" s="1"/>
      <c r="GF54" s="1"/>
      <c r="GG54" s="20"/>
      <c r="GH54" s="1"/>
      <c r="GI54" s="1"/>
      <c r="GJ54" s="1"/>
      <c r="GK54" s="1"/>
      <c r="GL54" s="1"/>
      <c r="GM54" s="1"/>
      <c r="GN54" s="1"/>
      <c r="GO54" s="1"/>
      <c r="GP54" s="1"/>
    </row>
    <row r="55" spans="2:198" ht="13.9" customHeight="1" x14ac:dyDescent="0.2">
      <c r="B55" s="33"/>
      <c r="C55" s="126">
        <v>5440</v>
      </c>
      <c r="D55" s="234" t="s">
        <v>458</v>
      </c>
      <c r="E55" s="234"/>
      <c r="F55" s="215">
        <v>0</v>
      </c>
      <c r="G55" s="215">
        <v>0</v>
      </c>
      <c r="H55" s="215">
        <v>0</v>
      </c>
      <c r="I55" s="215">
        <f>+Integración!F488</f>
        <v>0</v>
      </c>
      <c r="J55" s="215">
        <f>+Integración!G488</f>
        <v>0</v>
      </c>
      <c r="K55" s="215">
        <f>+Integración!H488</f>
        <v>0</v>
      </c>
      <c r="L55" s="215">
        <f>+Integración!I488</f>
        <v>0</v>
      </c>
      <c r="M55" s="215">
        <f>+Integración!J488</f>
        <v>0</v>
      </c>
      <c r="N55" s="215">
        <f>+Integración!K488</f>
        <v>0</v>
      </c>
      <c r="O55" s="215">
        <f>+Integración!L488</f>
        <v>0</v>
      </c>
      <c r="P55" s="215">
        <f>+Integración!M488</f>
        <v>0</v>
      </c>
      <c r="Q55" s="215">
        <f>+Integración!N488</f>
        <v>0</v>
      </c>
      <c r="R55" s="215">
        <f>+Integración!O488</f>
        <v>0</v>
      </c>
      <c r="S55" s="215">
        <f>+Integración!P488</f>
        <v>0</v>
      </c>
      <c r="T55" s="215">
        <f>+Integración!Q488</f>
        <v>0</v>
      </c>
      <c r="U55" s="215">
        <f>+Integración!R488</f>
        <v>0</v>
      </c>
      <c r="V55" s="215">
        <f>+Integración!S488</f>
        <v>0</v>
      </c>
      <c r="W55" s="215">
        <f>+Integración!T488</f>
        <v>0</v>
      </c>
      <c r="X55" s="215">
        <f>+Integración!U488</f>
        <v>0</v>
      </c>
      <c r="Y55" s="215">
        <f>+Integración!V488</f>
        <v>0</v>
      </c>
      <c r="Z55" s="215">
        <f>+Integración!W488</f>
        <v>0</v>
      </c>
      <c r="AA55" s="216">
        <f t="shared" si="31"/>
        <v>0</v>
      </c>
      <c r="AB55" s="224">
        <f t="shared" si="17"/>
        <v>0</v>
      </c>
      <c r="AC55" s="226">
        <f t="shared" si="18"/>
        <v>0</v>
      </c>
      <c r="AD55" s="54"/>
      <c r="AE55" s="54"/>
      <c r="AF55" s="54"/>
      <c r="AG55" s="216">
        <f t="shared" si="54"/>
        <v>0</v>
      </c>
      <c r="AH55" s="224">
        <f t="shared" si="55"/>
        <v>0</v>
      </c>
      <c r="AI55" s="226">
        <f t="shared" si="56"/>
        <v>0</v>
      </c>
      <c r="AJ55" s="39"/>
      <c r="AL55" s="27"/>
      <c r="AM55" s="130">
        <v>3210</v>
      </c>
      <c r="AN55" s="223" t="s">
        <v>506</v>
      </c>
      <c r="AO55" s="223"/>
      <c r="AP55" s="245">
        <v>0</v>
      </c>
      <c r="AQ55" s="245">
        <v>0</v>
      </c>
      <c r="AR55" s="245">
        <v>0</v>
      </c>
      <c r="AS55" s="54">
        <f>+Integración!AG488</f>
        <v>9003660.6500000004</v>
      </c>
      <c r="AT55" s="54">
        <f>+Integración!AH488</f>
        <v>2695329.8900000006</v>
      </c>
      <c r="AU55" s="54">
        <f>+Integración!AI488</f>
        <v>502147.22999999765</v>
      </c>
      <c r="AV55" s="54">
        <f>+Integración!AJ488</f>
        <v>0</v>
      </c>
      <c r="AW55" s="54">
        <f>+Integración!AK488</f>
        <v>0</v>
      </c>
      <c r="AX55" s="54">
        <f>+Integración!AL488</f>
        <v>0</v>
      </c>
      <c r="AY55" s="54">
        <f>+Integración!AM488</f>
        <v>0</v>
      </c>
      <c r="AZ55" s="54">
        <f>+Integración!AN488</f>
        <v>0</v>
      </c>
      <c r="BA55" s="54">
        <f>+Integración!AO488</f>
        <v>0</v>
      </c>
      <c r="BB55" s="54">
        <f>+Integración!AP488</f>
        <v>0</v>
      </c>
      <c r="BC55" s="54">
        <f>+Integración!AQ488</f>
        <v>0</v>
      </c>
      <c r="BD55" s="54">
        <f>+Integración!AR488</f>
        <v>0</v>
      </c>
      <c r="BE55" s="54">
        <f>+Integración!AS488</f>
        <v>0</v>
      </c>
      <c r="BF55" s="54">
        <f>+Integración!AT488</f>
        <v>0</v>
      </c>
      <c r="BG55" s="54">
        <f>+Integración!AU488</f>
        <v>0</v>
      </c>
      <c r="BH55" s="54">
        <f>+Integración!AV488</f>
        <v>0</v>
      </c>
      <c r="BI55" s="54">
        <f>+Integración!AW488</f>
        <v>0</v>
      </c>
      <c r="BJ55" s="54">
        <f>+Integración!AX488</f>
        <v>0</v>
      </c>
      <c r="BK55" s="91">
        <f t="shared" si="24"/>
        <v>9003660.6500000004</v>
      </c>
      <c r="BL55" s="54">
        <f t="shared" si="25"/>
        <v>2695329.8900000006</v>
      </c>
      <c r="BM55" s="92">
        <f t="shared" si="26"/>
        <v>502147.22999999765</v>
      </c>
      <c r="BN55" s="54"/>
      <c r="BO55" s="54"/>
      <c r="BP55" s="54"/>
      <c r="BQ55" s="91">
        <f t="shared" si="57"/>
        <v>9003660.6500000004</v>
      </c>
      <c r="BR55" s="54">
        <f t="shared" si="46"/>
        <v>2695329.8900000006</v>
      </c>
      <c r="BS55" s="92">
        <f t="shared" si="47"/>
        <v>502147.22999999765</v>
      </c>
      <c r="BT55" s="100"/>
      <c r="BV55" s="27"/>
      <c r="BW55" s="131"/>
      <c r="BX55" s="232" t="s">
        <v>514</v>
      </c>
      <c r="BY55" s="232"/>
      <c r="BZ55" s="220">
        <f>+BZ56+BZ59</f>
        <v>0</v>
      </c>
      <c r="CA55" s="220">
        <f t="shared" ref="CA55:CB55" si="160">+CA56+CA59</f>
        <v>0</v>
      </c>
      <c r="CB55" s="220">
        <f t="shared" si="160"/>
        <v>0</v>
      </c>
      <c r="CC55" s="220">
        <f>+Integración!BH488</f>
        <v>0</v>
      </c>
      <c r="CD55" s="220">
        <f>+Integración!BI488</f>
        <v>0</v>
      </c>
      <c r="CE55" s="220">
        <f>+Integración!BJ488</f>
        <v>0</v>
      </c>
      <c r="CF55" s="220">
        <f>+Integración!BK488</f>
        <v>0</v>
      </c>
      <c r="CG55" s="220">
        <f>+Integración!BL488</f>
        <v>0</v>
      </c>
      <c r="CH55" s="220">
        <f>+Integración!BM488</f>
        <v>0</v>
      </c>
      <c r="CI55" s="220">
        <f>+Integración!BN488</f>
        <v>0</v>
      </c>
      <c r="CJ55" s="220">
        <f>+Integración!BO488</f>
        <v>0</v>
      </c>
      <c r="CK55" s="220">
        <f>+Integración!BP488</f>
        <v>0</v>
      </c>
      <c r="CL55" s="220">
        <f>+Integración!BQ488</f>
        <v>0</v>
      </c>
      <c r="CM55" s="220">
        <f>+Integración!BR488</f>
        <v>0</v>
      </c>
      <c r="CN55" s="220">
        <f>+Integración!BS488</f>
        <v>0</v>
      </c>
      <c r="CO55" s="220">
        <f>+Integración!BT488</f>
        <v>0</v>
      </c>
      <c r="CP55" s="220">
        <f>+Integración!BU488</f>
        <v>0</v>
      </c>
      <c r="CQ55" s="220">
        <f>+Integración!BV488</f>
        <v>0</v>
      </c>
      <c r="CR55" s="220">
        <f>+Integración!BW488</f>
        <v>0</v>
      </c>
      <c r="CS55" s="220">
        <f>+Integración!BX488</f>
        <v>0</v>
      </c>
      <c r="CT55" s="220">
        <f>+Integración!BY488</f>
        <v>0</v>
      </c>
      <c r="CU55" s="221">
        <f t="shared" si="58"/>
        <v>0</v>
      </c>
      <c r="CV55" s="220">
        <f t="shared" si="59"/>
        <v>0</v>
      </c>
      <c r="CW55" s="222">
        <f t="shared" si="60"/>
        <v>0</v>
      </c>
      <c r="CX55" s="220"/>
      <c r="CY55" s="220"/>
      <c r="CZ55" s="220"/>
      <c r="DA55" s="221">
        <f t="shared" si="61"/>
        <v>0</v>
      </c>
      <c r="DB55" s="220">
        <f t="shared" si="48"/>
        <v>0</v>
      </c>
      <c r="DC55" s="222">
        <f t="shared" si="49"/>
        <v>0</v>
      </c>
      <c r="DD55" s="100"/>
      <c r="DF55" s="33"/>
      <c r="DG55" s="120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26"/>
      <c r="DU55" s="1"/>
      <c r="DV55" s="27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/>
      <c r="EG55" s="120"/>
      <c r="EH55" s="7"/>
      <c r="EI55" s="8"/>
      <c r="EJ55" s="77"/>
      <c r="EK55" s="1"/>
      <c r="EL55" s="27"/>
      <c r="EM55" s="120"/>
      <c r="EN55" s="120"/>
      <c r="EO55" s="120"/>
      <c r="EP55" s="120"/>
      <c r="EQ55" s="120"/>
      <c r="ER55" s="120"/>
      <c r="ES55" s="120"/>
      <c r="ET55" s="120"/>
      <c r="EU55" s="120"/>
      <c r="EV55" s="120"/>
      <c r="EW55" s="120"/>
      <c r="EX55" s="7"/>
      <c r="EY55" s="7"/>
      <c r="EZ55" s="7"/>
      <c r="FA55" s="8"/>
      <c r="FB55" s="77"/>
      <c r="FC55" s="1"/>
      <c r="FD55" s="27"/>
      <c r="FE55" s="120"/>
      <c r="FF55" s="120"/>
      <c r="FG55" s="154"/>
      <c r="FH55" s="120"/>
      <c r="FI55" s="120"/>
      <c r="FJ55" s="120"/>
      <c r="FK55" s="120"/>
      <c r="FL55" s="120"/>
      <c r="FM55" s="120"/>
      <c r="FN55" s="120"/>
      <c r="FO55" s="8"/>
      <c r="FP55" s="77"/>
      <c r="FQ55" s="1"/>
      <c r="FR55" s="27"/>
      <c r="FS55" s="120"/>
      <c r="FT55" s="120"/>
      <c r="FU55" s="154"/>
      <c r="FV55" s="120"/>
      <c r="FW55" s="120"/>
      <c r="FX55" s="120"/>
      <c r="FY55" s="120"/>
      <c r="FZ55" s="120"/>
      <c r="GA55" s="120"/>
      <c r="GB55" s="120"/>
      <c r="GC55" s="8"/>
      <c r="GD55" s="77"/>
      <c r="GE55" s="1"/>
      <c r="GF55" s="1"/>
      <c r="GG55" s="20"/>
      <c r="GH55" s="1"/>
      <c r="GI55" s="1"/>
      <c r="GJ55" s="1"/>
      <c r="GK55" s="1"/>
      <c r="GL55" s="1"/>
      <c r="GM55" s="1"/>
      <c r="GN55" s="1"/>
      <c r="GO55" s="1"/>
      <c r="GP55" s="1"/>
    </row>
    <row r="56" spans="2:198" ht="13.9" customHeight="1" thickBot="1" x14ac:dyDescent="0.25">
      <c r="B56" s="33"/>
      <c r="C56" s="126">
        <v>5450</v>
      </c>
      <c r="D56" s="234" t="s">
        <v>459</v>
      </c>
      <c r="E56" s="234"/>
      <c r="F56" s="215">
        <v>0</v>
      </c>
      <c r="G56" s="215">
        <v>0</v>
      </c>
      <c r="H56" s="215">
        <v>0</v>
      </c>
      <c r="I56" s="215">
        <f>+Integración!F489</f>
        <v>0</v>
      </c>
      <c r="J56" s="215">
        <f>+Integración!G489</f>
        <v>0</v>
      </c>
      <c r="K56" s="215">
        <f>+Integración!H489</f>
        <v>0</v>
      </c>
      <c r="L56" s="215">
        <f>+Integración!I489</f>
        <v>0</v>
      </c>
      <c r="M56" s="215">
        <f>+Integración!J489</f>
        <v>0</v>
      </c>
      <c r="N56" s="215">
        <f>+Integración!K489</f>
        <v>0</v>
      </c>
      <c r="O56" s="215">
        <f>+Integración!L489</f>
        <v>0</v>
      </c>
      <c r="P56" s="215">
        <f>+Integración!M489</f>
        <v>0</v>
      </c>
      <c r="Q56" s="215">
        <f>+Integración!N489</f>
        <v>0</v>
      </c>
      <c r="R56" s="215">
        <f>+Integración!O489</f>
        <v>0</v>
      </c>
      <c r="S56" s="215">
        <f>+Integración!P489</f>
        <v>0</v>
      </c>
      <c r="T56" s="215">
        <f>+Integración!Q489</f>
        <v>0</v>
      </c>
      <c r="U56" s="215">
        <f>+Integración!R489</f>
        <v>0</v>
      </c>
      <c r="V56" s="215">
        <f>+Integración!S489</f>
        <v>0</v>
      </c>
      <c r="W56" s="215">
        <f>+Integración!T489</f>
        <v>0</v>
      </c>
      <c r="X56" s="215">
        <f>+Integración!U489</f>
        <v>0</v>
      </c>
      <c r="Y56" s="215">
        <f>+Integración!V489</f>
        <v>0</v>
      </c>
      <c r="Z56" s="215">
        <f>+Integración!W489</f>
        <v>0</v>
      </c>
      <c r="AA56" s="216">
        <f t="shared" si="31"/>
        <v>0</v>
      </c>
      <c r="AB56" s="224">
        <f t="shared" si="17"/>
        <v>0</v>
      </c>
      <c r="AC56" s="226">
        <f t="shared" si="18"/>
        <v>0</v>
      </c>
      <c r="AD56" s="54"/>
      <c r="AE56" s="54"/>
      <c r="AF56" s="54"/>
      <c r="AG56" s="216">
        <f t="shared" si="54"/>
        <v>0</v>
      </c>
      <c r="AH56" s="224">
        <f t="shared" si="55"/>
        <v>0</v>
      </c>
      <c r="AI56" s="226">
        <f t="shared" si="56"/>
        <v>0</v>
      </c>
      <c r="AJ56" s="26"/>
      <c r="AL56" s="27"/>
      <c r="AM56" s="130">
        <v>3220</v>
      </c>
      <c r="AN56" s="223" t="s">
        <v>507</v>
      </c>
      <c r="AO56" s="223"/>
      <c r="AP56" s="245">
        <v>0</v>
      </c>
      <c r="AQ56" s="245">
        <v>0</v>
      </c>
      <c r="AR56" s="245">
        <v>0</v>
      </c>
      <c r="AS56" s="54">
        <f>+Integración!AG489</f>
        <v>15403636.460000001</v>
      </c>
      <c r="AT56" s="54">
        <f>+Integración!AH489</f>
        <v>12701904.689999999</v>
      </c>
      <c r="AU56" s="54">
        <f>+Integración!AI489</f>
        <v>12187479.74</v>
      </c>
      <c r="AV56" s="54">
        <f>+Integración!AJ489</f>
        <v>0</v>
      </c>
      <c r="AW56" s="54">
        <f>+Integración!AK489</f>
        <v>0</v>
      </c>
      <c r="AX56" s="54">
        <f>+Integración!AL489</f>
        <v>0</v>
      </c>
      <c r="AY56" s="54">
        <f>+Integración!AM489</f>
        <v>0</v>
      </c>
      <c r="AZ56" s="54">
        <f>+Integración!AN489</f>
        <v>0</v>
      </c>
      <c r="BA56" s="54">
        <f>+Integración!AO489</f>
        <v>0</v>
      </c>
      <c r="BB56" s="54">
        <f>+Integración!AP489</f>
        <v>0</v>
      </c>
      <c r="BC56" s="54">
        <f>+Integración!AQ489</f>
        <v>0</v>
      </c>
      <c r="BD56" s="54">
        <f>+Integración!AR489</f>
        <v>0</v>
      </c>
      <c r="BE56" s="54">
        <f>+Integración!AS489</f>
        <v>0</v>
      </c>
      <c r="BF56" s="54">
        <f>+Integración!AT489</f>
        <v>0</v>
      </c>
      <c r="BG56" s="54">
        <f>+Integración!AU489</f>
        <v>0</v>
      </c>
      <c r="BH56" s="54">
        <f>+Integración!AV489</f>
        <v>0</v>
      </c>
      <c r="BI56" s="54">
        <f>+Integración!AW489</f>
        <v>0</v>
      </c>
      <c r="BJ56" s="54">
        <f>+Integración!AX489</f>
        <v>0</v>
      </c>
      <c r="BK56" s="91">
        <f t="shared" si="24"/>
        <v>15403636.460000001</v>
      </c>
      <c r="BL56" s="54">
        <f t="shared" si="25"/>
        <v>12701904.689999999</v>
      </c>
      <c r="BM56" s="92">
        <f t="shared" si="26"/>
        <v>12187479.74</v>
      </c>
      <c r="BN56" s="54"/>
      <c r="BO56" s="54"/>
      <c r="BP56" s="54"/>
      <c r="BQ56" s="91">
        <f t="shared" si="57"/>
        <v>15403636.460000001</v>
      </c>
      <c r="BR56" s="54">
        <f t="shared" si="46"/>
        <v>12701904.689999999</v>
      </c>
      <c r="BS56" s="92">
        <f t="shared" si="47"/>
        <v>12187479.74</v>
      </c>
      <c r="BT56" s="100"/>
      <c r="BV56" s="27"/>
      <c r="BW56" s="130"/>
      <c r="BX56" s="223" t="s">
        <v>211</v>
      </c>
      <c r="BY56" s="223"/>
      <c r="BZ56" s="215">
        <f>+BZ57+BZ58</f>
        <v>0</v>
      </c>
      <c r="CA56" s="215">
        <f t="shared" ref="CA56:CB56" si="161">+CA57+CA58</f>
        <v>0</v>
      </c>
      <c r="CB56" s="215">
        <f t="shared" si="161"/>
        <v>0</v>
      </c>
      <c r="CC56" s="215">
        <f>+Integración!BH489</f>
        <v>0</v>
      </c>
      <c r="CD56" s="215">
        <f>+Integración!BI489</f>
        <v>0</v>
      </c>
      <c r="CE56" s="215">
        <f>+Integración!BJ489</f>
        <v>0</v>
      </c>
      <c r="CF56" s="215">
        <f>+Integración!BK489</f>
        <v>0</v>
      </c>
      <c r="CG56" s="215">
        <f>+Integración!BL489</f>
        <v>0</v>
      </c>
      <c r="CH56" s="215">
        <f>+Integración!BM489</f>
        <v>0</v>
      </c>
      <c r="CI56" s="215">
        <f>+Integración!BN489</f>
        <v>0</v>
      </c>
      <c r="CJ56" s="215">
        <f>+Integración!BO489</f>
        <v>0</v>
      </c>
      <c r="CK56" s="215">
        <f>+Integración!BP489</f>
        <v>0</v>
      </c>
      <c r="CL56" s="215">
        <f>+Integración!BQ489</f>
        <v>0</v>
      </c>
      <c r="CM56" s="215">
        <f>+Integración!BR489</f>
        <v>0</v>
      </c>
      <c r="CN56" s="215">
        <f>+Integración!BS489</f>
        <v>0</v>
      </c>
      <c r="CO56" s="215">
        <f>+Integración!BT489</f>
        <v>0</v>
      </c>
      <c r="CP56" s="215">
        <f>+Integración!BU489</f>
        <v>0</v>
      </c>
      <c r="CQ56" s="215">
        <f>+Integración!BV489</f>
        <v>0</v>
      </c>
      <c r="CR56" s="215">
        <f>+Integración!BW489</f>
        <v>0</v>
      </c>
      <c r="CS56" s="215">
        <f>+Integración!BX489</f>
        <v>0</v>
      </c>
      <c r="CT56" s="215">
        <f>+Integración!BY489</f>
        <v>0</v>
      </c>
      <c r="CU56" s="216">
        <f t="shared" si="58"/>
        <v>0</v>
      </c>
      <c r="CV56" s="215">
        <f t="shared" si="59"/>
        <v>0</v>
      </c>
      <c r="CW56" s="217">
        <f t="shared" si="60"/>
        <v>0</v>
      </c>
      <c r="CX56" s="215"/>
      <c r="CY56" s="215"/>
      <c r="CZ56" s="215"/>
      <c r="DA56" s="216">
        <f t="shared" si="61"/>
        <v>0</v>
      </c>
      <c r="DB56" s="215">
        <f t="shared" si="48"/>
        <v>0</v>
      </c>
      <c r="DC56" s="217">
        <f t="shared" si="49"/>
        <v>0</v>
      </c>
      <c r="DD56" s="100"/>
      <c r="DF56" s="88"/>
      <c r="DG56" s="129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79"/>
      <c r="DS56" s="64"/>
      <c r="DT56" s="65"/>
      <c r="DU56" s="1"/>
      <c r="DV56" s="63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79"/>
      <c r="EI56" s="64"/>
      <c r="EJ56" s="172"/>
      <c r="EK56" s="1"/>
      <c r="EL56" s="63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79"/>
      <c r="EY56" s="79"/>
      <c r="EZ56" s="79"/>
      <c r="FA56" s="64"/>
      <c r="FB56" s="172"/>
      <c r="FC56" s="1"/>
      <c r="FD56" s="63"/>
      <c r="FE56" s="129"/>
      <c r="FF56" s="129"/>
      <c r="FG56" s="274"/>
      <c r="FH56" s="129"/>
      <c r="FI56" s="129"/>
      <c r="FJ56" s="129"/>
      <c r="FK56" s="129"/>
      <c r="FL56" s="129"/>
      <c r="FM56" s="129"/>
      <c r="FN56" s="129"/>
      <c r="FO56" s="64"/>
      <c r="FP56" s="172"/>
      <c r="FQ56" s="1"/>
      <c r="FR56" s="63"/>
      <c r="FS56" s="129"/>
      <c r="FT56" s="129"/>
      <c r="FU56" s="274"/>
      <c r="FV56" s="129"/>
      <c r="FW56" s="129"/>
      <c r="FX56" s="129"/>
      <c r="FY56" s="129"/>
      <c r="FZ56" s="129"/>
      <c r="GA56" s="129"/>
      <c r="GB56" s="129"/>
      <c r="GC56" s="64"/>
      <c r="GD56" s="172"/>
      <c r="GE56" s="1"/>
      <c r="GF56" s="1"/>
      <c r="GG56" s="20"/>
      <c r="GH56" s="1"/>
      <c r="GI56" s="1"/>
      <c r="GJ56" s="1"/>
      <c r="GK56" s="1"/>
      <c r="GL56" s="1"/>
      <c r="GM56" s="1"/>
      <c r="GN56" s="1"/>
      <c r="GO56" s="1"/>
      <c r="GP56" s="1"/>
    </row>
    <row r="57" spans="2:198" ht="13.9" customHeight="1" x14ac:dyDescent="0.2">
      <c r="B57" s="33"/>
      <c r="C57" s="127">
        <v>5500</v>
      </c>
      <c r="D57" s="233" t="s">
        <v>460</v>
      </c>
      <c r="E57" s="233"/>
      <c r="F57" s="220">
        <f>SUM(F58:F63)</f>
        <v>0</v>
      </c>
      <c r="G57" s="220">
        <f t="shared" ref="G57:H57" si="162">SUM(G58:G63)</f>
        <v>0</v>
      </c>
      <c r="H57" s="220">
        <f t="shared" si="162"/>
        <v>0</v>
      </c>
      <c r="I57" s="220">
        <f>+Integración!F490</f>
        <v>640239.36999999988</v>
      </c>
      <c r="J57" s="220">
        <f>+Integración!G490</f>
        <v>953545.94000000006</v>
      </c>
      <c r="K57" s="220">
        <f>+Integración!H490</f>
        <v>43493.77</v>
      </c>
      <c r="L57" s="220">
        <f>+Integración!I490</f>
        <v>0</v>
      </c>
      <c r="M57" s="220">
        <f>+Integración!J490</f>
        <v>0</v>
      </c>
      <c r="N57" s="220">
        <f>+Integración!K490</f>
        <v>0</v>
      </c>
      <c r="O57" s="220">
        <f>+Integración!L490</f>
        <v>0</v>
      </c>
      <c r="P57" s="220">
        <f>+Integración!M490</f>
        <v>0</v>
      </c>
      <c r="Q57" s="220">
        <f>+Integración!N490</f>
        <v>0</v>
      </c>
      <c r="R57" s="220">
        <f>+Integración!O490</f>
        <v>0</v>
      </c>
      <c r="S57" s="220">
        <f>+Integración!P490</f>
        <v>0</v>
      </c>
      <c r="T57" s="220">
        <f>+Integración!Q490</f>
        <v>0</v>
      </c>
      <c r="U57" s="220">
        <f>+Integración!R490</f>
        <v>0</v>
      </c>
      <c r="V57" s="220">
        <f>+Integración!S490</f>
        <v>0</v>
      </c>
      <c r="W57" s="220">
        <f>+Integración!T490</f>
        <v>0</v>
      </c>
      <c r="X57" s="220">
        <f>+Integración!U490</f>
        <v>0</v>
      </c>
      <c r="Y57" s="220">
        <f>+Integración!V490</f>
        <v>0</v>
      </c>
      <c r="Z57" s="220">
        <f>+Integración!W490</f>
        <v>0</v>
      </c>
      <c r="AA57" s="221">
        <f t="shared" si="31"/>
        <v>640239.36999999988</v>
      </c>
      <c r="AB57" s="210">
        <f t="shared" si="17"/>
        <v>953545.94000000006</v>
      </c>
      <c r="AC57" s="212">
        <f t="shared" si="18"/>
        <v>43493.77</v>
      </c>
      <c r="AD57" s="49"/>
      <c r="AE57" s="49"/>
      <c r="AF57" s="49"/>
      <c r="AG57" s="221">
        <f t="shared" si="54"/>
        <v>640239.36999999988</v>
      </c>
      <c r="AH57" s="210">
        <f t="shared" si="55"/>
        <v>953545.94000000006</v>
      </c>
      <c r="AI57" s="212">
        <f t="shared" si="56"/>
        <v>43493.77</v>
      </c>
      <c r="AJ57" s="46"/>
      <c r="AL57" s="27"/>
      <c r="AM57" s="130">
        <v>3230</v>
      </c>
      <c r="AN57" s="223" t="s">
        <v>150</v>
      </c>
      <c r="AO57" s="223"/>
      <c r="AP57" s="245">
        <v>0</v>
      </c>
      <c r="AQ57" s="245">
        <v>0</v>
      </c>
      <c r="AR57" s="245">
        <v>0</v>
      </c>
      <c r="AS57" s="48">
        <f>+Integración!AG490</f>
        <v>0</v>
      </c>
      <c r="AT57" s="48">
        <f>+Integración!AH490</f>
        <v>0</v>
      </c>
      <c r="AU57" s="48">
        <f>+Integración!AI490</f>
        <v>0</v>
      </c>
      <c r="AV57" s="48">
        <f>+Integración!AJ490</f>
        <v>0</v>
      </c>
      <c r="AW57" s="48">
        <f>+Integración!AK490</f>
        <v>0</v>
      </c>
      <c r="AX57" s="48">
        <f>+Integración!AL490</f>
        <v>0</v>
      </c>
      <c r="AY57" s="48">
        <f>+Integración!AM490</f>
        <v>0</v>
      </c>
      <c r="AZ57" s="48">
        <f>+Integración!AN490</f>
        <v>0</v>
      </c>
      <c r="BA57" s="48">
        <f>+Integración!AO490</f>
        <v>0</v>
      </c>
      <c r="BB57" s="48">
        <f>+Integración!AP490</f>
        <v>0</v>
      </c>
      <c r="BC57" s="48">
        <f>+Integración!AQ490</f>
        <v>0</v>
      </c>
      <c r="BD57" s="48">
        <f>+Integración!AR490</f>
        <v>0</v>
      </c>
      <c r="BE57" s="48">
        <f>+Integración!AS490</f>
        <v>0</v>
      </c>
      <c r="BF57" s="48">
        <f>+Integración!AT490</f>
        <v>0</v>
      </c>
      <c r="BG57" s="48">
        <f>+Integración!AU490</f>
        <v>0</v>
      </c>
      <c r="BH57" s="48">
        <f>+Integración!AV490</f>
        <v>0</v>
      </c>
      <c r="BI57" s="48">
        <f>+Integración!AW490</f>
        <v>0</v>
      </c>
      <c r="BJ57" s="48">
        <f>+Integración!AX490</f>
        <v>0</v>
      </c>
      <c r="BK57" s="99">
        <f t="shared" si="24"/>
        <v>0</v>
      </c>
      <c r="BL57" s="48">
        <f t="shared" si="25"/>
        <v>0</v>
      </c>
      <c r="BM57" s="97">
        <f t="shared" si="26"/>
        <v>0</v>
      </c>
      <c r="BN57" s="54"/>
      <c r="BO57" s="54"/>
      <c r="BP57" s="54"/>
      <c r="BQ57" s="99">
        <f t="shared" si="57"/>
        <v>0</v>
      </c>
      <c r="BR57" s="48">
        <f t="shared" si="46"/>
        <v>0</v>
      </c>
      <c r="BS57" s="97">
        <f t="shared" si="47"/>
        <v>0</v>
      </c>
      <c r="BT57" s="100"/>
      <c r="BV57" s="27"/>
      <c r="BW57" s="130">
        <v>2233</v>
      </c>
      <c r="BX57" s="223" t="s">
        <v>526</v>
      </c>
      <c r="BY57" s="223"/>
      <c r="BZ57" s="245">
        <v>0</v>
      </c>
      <c r="CA57" s="245">
        <v>0</v>
      </c>
      <c r="CB57" s="245">
        <v>0</v>
      </c>
      <c r="CC57" s="245">
        <f>+Integración!BH490</f>
        <v>0</v>
      </c>
      <c r="CD57" s="245">
        <f>+Integración!BI490</f>
        <v>0</v>
      </c>
      <c r="CE57" s="245">
        <f>+Integración!BJ490</f>
        <v>0</v>
      </c>
      <c r="CF57" s="245">
        <f>+Integración!BK490</f>
        <v>0</v>
      </c>
      <c r="CG57" s="245">
        <f>+Integración!BL490</f>
        <v>0</v>
      </c>
      <c r="CH57" s="245">
        <f>+Integración!BM490</f>
        <v>0</v>
      </c>
      <c r="CI57" s="245">
        <f>+Integración!BN490</f>
        <v>0</v>
      </c>
      <c r="CJ57" s="245">
        <f>+Integración!BO490</f>
        <v>0</v>
      </c>
      <c r="CK57" s="245">
        <f>+Integración!BP490</f>
        <v>0</v>
      </c>
      <c r="CL57" s="245">
        <f>+Integración!BQ490</f>
        <v>0</v>
      </c>
      <c r="CM57" s="245">
        <f>+Integración!BR490</f>
        <v>0</v>
      </c>
      <c r="CN57" s="245">
        <f>+Integración!BS490</f>
        <v>0</v>
      </c>
      <c r="CO57" s="245">
        <f>+Integración!BT490</f>
        <v>0</v>
      </c>
      <c r="CP57" s="245">
        <f>+Integración!BU490</f>
        <v>0</v>
      </c>
      <c r="CQ57" s="245">
        <f>+Integración!BV490</f>
        <v>0</v>
      </c>
      <c r="CR57" s="245">
        <f>+Integración!BW490</f>
        <v>0</v>
      </c>
      <c r="CS57" s="245">
        <f>+Integración!BX490</f>
        <v>0</v>
      </c>
      <c r="CT57" s="245">
        <f>+Integración!BY490</f>
        <v>0</v>
      </c>
      <c r="CU57" s="287">
        <f t="shared" si="58"/>
        <v>0</v>
      </c>
      <c r="CV57" s="245">
        <f t="shared" si="59"/>
        <v>0</v>
      </c>
      <c r="CW57" s="288">
        <f t="shared" si="60"/>
        <v>0</v>
      </c>
      <c r="CX57" s="245"/>
      <c r="CY57" s="245"/>
      <c r="CZ57" s="245"/>
      <c r="DA57" s="287">
        <f t="shared" si="61"/>
        <v>0</v>
      </c>
      <c r="DB57" s="245">
        <f t="shared" si="48"/>
        <v>0</v>
      </c>
      <c r="DC57" s="288">
        <f t="shared" si="49"/>
        <v>0</v>
      </c>
      <c r="DD57" s="100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75">
        <f>+DZ53-EF53</f>
        <v>0</v>
      </c>
      <c r="EG57" s="175">
        <f t="shared" ref="EG57:EH57" si="163">+EA53-EG53</f>
        <v>0</v>
      </c>
      <c r="EH57" s="175">
        <f t="shared" si="163"/>
        <v>0</v>
      </c>
      <c r="EI57" s="1"/>
      <c r="EJ57" s="1"/>
      <c r="EK57" s="1"/>
      <c r="EL57" s="1"/>
      <c r="EM57" s="20"/>
      <c r="EN57" s="1"/>
      <c r="EO57" s="1"/>
      <c r="EP57" s="1"/>
      <c r="EQ57" s="1"/>
      <c r="ER57" s="1"/>
      <c r="ES57" s="1"/>
      <c r="ET57" s="20"/>
      <c r="EU57" s="1"/>
      <c r="EV57" s="1"/>
      <c r="EW57" s="175">
        <f>+EP11-EQ11+EW11-EX11+EW34-EX34</f>
        <v>-1.862645149230957E-8</v>
      </c>
      <c r="EX57" s="175"/>
      <c r="EY57" s="175">
        <f>+ER11-ES11+EY11-EZ11+EY34-EZ34</f>
        <v>-9.3132257461547852E-10</v>
      </c>
      <c r="EZ57" s="175"/>
      <c r="FA57" s="1"/>
      <c r="FB57" s="1"/>
      <c r="FC57" s="1"/>
      <c r="FD57" s="1"/>
      <c r="FE57" s="20"/>
      <c r="FF57" s="1"/>
      <c r="FG57" s="273"/>
      <c r="FH57" s="70">
        <f>+FH48-DP40-DP53-DP49</f>
        <v>-1.862645149230957E-9</v>
      </c>
      <c r="FI57" s="70">
        <f>+FI48-DQ40-DQ53-DQ49</f>
        <v>-2.3283064365386963E-9</v>
      </c>
      <c r="FJ57" s="20"/>
      <c r="FK57" s="1"/>
      <c r="FL57" s="1"/>
      <c r="FM57" s="70">
        <f>+FM48-FM47-FM43</f>
        <v>1.1175870895385742E-8</v>
      </c>
      <c r="FN57" s="70">
        <f>+FN48-FN47-FN43</f>
        <v>-3.7252902984619141E-9</v>
      </c>
      <c r="FO57" s="1"/>
      <c r="FP57" s="1"/>
      <c r="FQ57" s="1"/>
      <c r="FR57" s="1"/>
      <c r="FS57" s="20"/>
      <c r="FT57" s="1"/>
      <c r="FU57" s="273"/>
      <c r="FV57" s="175">
        <f>+FV48-DP40-DP53</f>
        <v>-9643900.0199999977</v>
      </c>
      <c r="FW57" s="175">
        <f>+FW48-DQ40-DQ53</f>
        <v>-3648875.8300000005</v>
      </c>
      <c r="FX57" s="20"/>
      <c r="FY57" s="1"/>
      <c r="FZ57" s="1"/>
      <c r="GA57" s="252">
        <f>+GA48-GA47-GA43</f>
        <v>0</v>
      </c>
      <c r="GB57" s="252">
        <f>+GB48-GB47-GB43</f>
        <v>0</v>
      </c>
      <c r="GC57" s="1"/>
      <c r="GD57" s="1"/>
      <c r="GE57" s="1"/>
      <c r="GF57" s="1"/>
      <c r="GG57" s="20"/>
      <c r="GH57" s="1"/>
      <c r="GI57" s="1"/>
      <c r="GJ57" s="1"/>
      <c r="GK57" s="1"/>
      <c r="GL57" s="1"/>
      <c r="GM57" s="1"/>
      <c r="GN57" s="1"/>
      <c r="GO57" s="1"/>
      <c r="GP57" s="1"/>
    </row>
    <row r="58" spans="2:198" ht="13.9" customHeight="1" x14ac:dyDescent="0.2">
      <c r="B58" s="33"/>
      <c r="C58" s="126">
        <v>5510</v>
      </c>
      <c r="D58" s="234" t="s">
        <v>461</v>
      </c>
      <c r="E58" s="234"/>
      <c r="F58" s="224">
        <v>0</v>
      </c>
      <c r="G58" s="224">
        <v>0</v>
      </c>
      <c r="H58" s="224">
        <v>0</v>
      </c>
      <c r="I58" s="224">
        <f>+Integración!F491</f>
        <v>640239.36999999988</v>
      </c>
      <c r="J58" s="224">
        <f>+Integración!G491</f>
        <v>953545.94000000006</v>
      </c>
      <c r="K58" s="224">
        <f>+Integración!H491</f>
        <v>43493.77</v>
      </c>
      <c r="L58" s="224">
        <f>+Integración!I491</f>
        <v>0</v>
      </c>
      <c r="M58" s="224">
        <f>+Integración!J491</f>
        <v>0</v>
      </c>
      <c r="N58" s="224">
        <f>+Integración!K491</f>
        <v>0</v>
      </c>
      <c r="O58" s="224">
        <f>+Integración!L491</f>
        <v>0</v>
      </c>
      <c r="P58" s="224">
        <f>+Integración!M491</f>
        <v>0</v>
      </c>
      <c r="Q58" s="224">
        <f>+Integración!N491</f>
        <v>0</v>
      </c>
      <c r="R58" s="224">
        <f>+Integración!O491</f>
        <v>0</v>
      </c>
      <c r="S58" s="224">
        <f>+Integración!P491</f>
        <v>0</v>
      </c>
      <c r="T58" s="224">
        <f>+Integración!Q491</f>
        <v>0</v>
      </c>
      <c r="U58" s="224">
        <f>+Integración!R491</f>
        <v>0</v>
      </c>
      <c r="V58" s="224">
        <f>+Integración!S491</f>
        <v>0</v>
      </c>
      <c r="W58" s="224">
        <f>+Integración!T491</f>
        <v>0</v>
      </c>
      <c r="X58" s="224">
        <f>+Integración!U491</f>
        <v>0</v>
      </c>
      <c r="Y58" s="224">
        <f>+Integración!V491</f>
        <v>0</v>
      </c>
      <c r="Z58" s="224">
        <f>+Integración!W491</f>
        <v>0</v>
      </c>
      <c r="AA58" s="216">
        <f t="shared" si="31"/>
        <v>640239.36999999988</v>
      </c>
      <c r="AB58" s="224">
        <f t="shared" si="17"/>
        <v>953545.94000000006</v>
      </c>
      <c r="AC58" s="226">
        <f t="shared" si="18"/>
        <v>43493.77</v>
      </c>
      <c r="AD58" s="52"/>
      <c r="AE58" s="52"/>
      <c r="AF58" s="52"/>
      <c r="AG58" s="216">
        <f t="shared" si="54"/>
        <v>640239.36999999988</v>
      </c>
      <c r="AH58" s="224">
        <f t="shared" si="55"/>
        <v>953545.94000000006</v>
      </c>
      <c r="AI58" s="226">
        <f t="shared" si="56"/>
        <v>43493.77</v>
      </c>
      <c r="AJ58" s="26"/>
      <c r="AL58" s="27"/>
      <c r="AM58" s="130">
        <v>3240</v>
      </c>
      <c r="AN58" s="247" t="s">
        <v>151</v>
      </c>
      <c r="AO58" s="247"/>
      <c r="AP58" s="245">
        <v>0</v>
      </c>
      <c r="AQ58" s="245">
        <v>0</v>
      </c>
      <c r="AR58" s="245">
        <v>0</v>
      </c>
      <c r="AS58" s="260">
        <f>+Integración!AG491</f>
        <v>0</v>
      </c>
      <c r="AT58" s="260">
        <f>+Integración!AH491</f>
        <v>0</v>
      </c>
      <c r="AU58" s="260">
        <f>+Integración!AI491</f>
        <v>0</v>
      </c>
      <c r="AV58" s="260">
        <f>+Integración!AJ491</f>
        <v>0</v>
      </c>
      <c r="AW58" s="260">
        <f>+Integración!AK491</f>
        <v>0</v>
      </c>
      <c r="AX58" s="260">
        <f>+Integración!AL491</f>
        <v>0</v>
      </c>
      <c r="AY58" s="260">
        <f>+Integración!AM491</f>
        <v>0</v>
      </c>
      <c r="AZ58" s="260">
        <f>+Integración!AN491</f>
        <v>0</v>
      </c>
      <c r="BA58" s="260">
        <f>+Integración!AO491</f>
        <v>0</v>
      </c>
      <c r="BB58" s="260">
        <f>+Integración!AP491</f>
        <v>0</v>
      </c>
      <c r="BC58" s="260">
        <f>+Integración!AQ491</f>
        <v>0</v>
      </c>
      <c r="BD58" s="260">
        <f>+Integración!AR491</f>
        <v>0</v>
      </c>
      <c r="BE58" s="260">
        <f>+Integración!AS491</f>
        <v>0</v>
      </c>
      <c r="BF58" s="260">
        <f>+Integración!AT491</f>
        <v>0</v>
      </c>
      <c r="BG58" s="260">
        <f>+Integración!AU491</f>
        <v>0</v>
      </c>
      <c r="BH58" s="260">
        <f>+Integración!AV491</f>
        <v>0</v>
      </c>
      <c r="BI58" s="260">
        <f>+Integración!AW491</f>
        <v>0</v>
      </c>
      <c r="BJ58" s="260">
        <f>+Integración!AX491</f>
        <v>0</v>
      </c>
      <c r="BK58" s="269">
        <f t="shared" si="24"/>
        <v>0</v>
      </c>
      <c r="BL58" s="260">
        <f t="shared" si="25"/>
        <v>0</v>
      </c>
      <c r="BM58" s="271">
        <f t="shared" si="26"/>
        <v>0</v>
      </c>
      <c r="BN58" s="66"/>
      <c r="BO58" s="66"/>
      <c r="BP58" s="66"/>
      <c r="BQ58" s="269">
        <f t="shared" si="57"/>
        <v>0</v>
      </c>
      <c r="BR58" s="260">
        <f t="shared" si="46"/>
        <v>0</v>
      </c>
      <c r="BS58" s="271">
        <f t="shared" si="47"/>
        <v>0</v>
      </c>
      <c r="BT58" s="100"/>
      <c r="BV58" s="27"/>
      <c r="BW58" s="130">
        <v>2234</v>
      </c>
      <c r="BX58" s="247" t="s">
        <v>527</v>
      </c>
      <c r="BY58" s="247"/>
      <c r="BZ58" s="245">
        <v>0</v>
      </c>
      <c r="CA58" s="245">
        <v>0</v>
      </c>
      <c r="CB58" s="245">
        <v>0</v>
      </c>
      <c r="CC58" s="245">
        <f>+Integración!BH491</f>
        <v>0</v>
      </c>
      <c r="CD58" s="245">
        <f>+Integración!BI491</f>
        <v>0</v>
      </c>
      <c r="CE58" s="245">
        <f>+Integración!BJ491</f>
        <v>0</v>
      </c>
      <c r="CF58" s="245">
        <f>+Integración!BK491</f>
        <v>0</v>
      </c>
      <c r="CG58" s="245">
        <f>+Integración!BL491</f>
        <v>0</v>
      </c>
      <c r="CH58" s="245">
        <f>+Integración!BM491</f>
        <v>0</v>
      </c>
      <c r="CI58" s="245">
        <f>+Integración!BN491</f>
        <v>0</v>
      </c>
      <c r="CJ58" s="245">
        <f>+Integración!BO491</f>
        <v>0</v>
      </c>
      <c r="CK58" s="245">
        <f>+Integración!BP491</f>
        <v>0</v>
      </c>
      <c r="CL58" s="245">
        <f>+Integración!BQ491</f>
        <v>0</v>
      </c>
      <c r="CM58" s="245">
        <f>+Integración!BR491</f>
        <v>0</v>
      </c>
      <c r="CN58" s="245">
        <f>+Integración!BS491</f>
        <v>0</v>
      </c>
      <c r="CO58" s="245">
        <f>+Integración!BT491</f>
        <v>0</v>
      </c>
      <c r="CP58" s="245">
        <f>+Integración!BU491</f>
        <v>0</v>
      </c>
      <c r="CQ58" s="245">
        <f>+Integración!BV491</f>
        <v>0</v>
      </c>
      <c r="CR58" s="245">
        <f>+Integración!BW491</f>
        <v>0</v>
      </c>
      <c r="CS58" s="245">
        <f>+Integración!BX491</f>
        <v>0</v>
      </c>
      <c r="CT58" s="245">
        <f>+Integración!BY491</f>
        <v>0</v>
      </c>
      <c r="CU58" s="287">
        <f t="shared" si="58"/>
        <v>0</v>
      </c>
      <c r="CV58" s="245">
        <f t="shared" si="59"/>
        <v>0</v>
      </c>
      <c r="CW58" s="288">
        <f t="shared" si="60"/>
        <v>0</v>
      </c>
      <c r="CX58" s="245"/>
      <c r="CY58" s="245"/>
      <c r="CZ58" s="245"/>
      <c r="DA58" s="287">
        <f t="shared" si="61"/>
        <v>0</v>
      </c>
      <c r="DB58" s="245">
        <f t="shared" si="48"/>
        <v>0</v>
      </c>
      <c r="DC58" s="288">
        <f t="shared" si="49"/>
        <v>0</v>
      </c>
      <c r="DD58" s="100"/>
    </row>
    <row r="59" spans="2:198" ht="13.9" customHeight="1" x14ac:dyDescent="0.2">
      <c r="B59" s="33"/>
      <c r="C59" s="126">
        <v>5520</v>
      </c>
      <c r="D59" s="234" t="s">
        <v>51</v>
      </c>
      <c r="E59" s="234"/>
      <c r="F59" s="224">
        <v>0</v>
      </c>
      <c r="G59" s="224">
        <v>0</v>
      </c>
      <c r="H59" s="224">
        <v>0</v>
      </c>
      <c r="I59" s="224">
        <f>+Integración!F492</f>
        <v>0</v>
      </c>
      <c r="J59" s="224">
        <f>+Integración!G492</f>
        <v>0</v>
      </c>
      <c r="K59" s="224">
        <f>+Integración!H492</f>
        <v>0</v>
      </c>
      <c r="L59" s="224">
        <f>+Integración!I492</f>
        <v>0</v>
      </c>
      <c r="M59" s="224">
        <f>+Integración!J492</f>
        <v>0</v>
      </c>
      <c r="N59" s="224">
        <f>+Integración!K492</f>
        <v>0</v>
      </c>
      <c r="O59" s="224">
        <f>+Integración!L492</f>
        <v>0</v>
      </c>
      <c r="P59" s="224">
        <f>+Integración!M492</f>
        <v>0</v>
      </c>
      <c r="Q59" s="224">
        <f>+Integración!N492</f>
        <v>0</v>
      </c>
      <c r="R59" s="224">
        <f>+Integración!O492</f>
        <v>0</v>
      </c>
      <c r="S59" s="224">
        <f>+Integración!P492</f>
        <v>0</v>
      </c>
      <c r="T59" s="224">
        <f>+Integración!Q492</f>
        <v>0</v>
      </c>
      <c r="U59" s="224">
        <f>+Integración!R492</f>
        <v>0</v>
      </c>
      <c r="V59" s="224">
        <f>+Integración!S492</f>
        <v>0</v>
      </c>
      <c r="W59" s="224">
        <f>+Integración!T492</f>
        <v>0</v>
      </c>
      <c r="X59" s="224">
        <f>+Integración!U492</f>
        <v>0</v>
      </c>
      <c r="Y59" s="224">
        <f>+Integración!V492</f>
        <v>0</v>
      </c>
      <c r="Z59" s="224">
        <f>+Integración!W492</f>
        <v>0</v>
      </c>
      <c r="AA59" s="216">
        <f t="shared" si="31"/>
        <v>0</v>
      </c>
      <c r="AB59" s="224">
        <f t="shared" si="17"/>
        <v>0</v>
      </c>
      <c r="AC59" s="226">
        <f t="shared" si="18"/>
        <v>0</v>
      </c>
      <c r="AD59" s="50"/>
      <c r="AE59" s="50"/>
      <c r="AF59" s="50"/>
      <c r="AG59" s="216">
        <f t="shared" si="54"/>
        <v>0</v>
      </c>
      <c r="AH59" s="224">
        <f t="shared" si="55"/>
        <v>0</v>
      </c>
      <c r="AI59" s="226">
        <f t="shared" si="56"/>
        <v>0</v>
      </c>
      <c r="AJ59" s="26"/>
      <c r="AL59" s="27"/>
      <c r="AM59" s="130">
        <v>3250</v>
      </c>
      <c r="AN59" s="223" t="s">
        <v>508</v>
      </c>
      <c r="AO59" s="223"/>
      <c r="AP59" s="245">
        <v>0</v>
      </c>
      <c r="AQ59" s="245">
        <v>0</v>
      </c>
      <c r="AR59" s="245">
        <v>0</v>
      </c>
      <c r="AS59" s="48">
        <f>+Integración!AG492</f>
        <v>0</v>
      </c>
      <c r="AT59" s="48">
        <f>+Integración!AH492</f>
        <v>0</v>
      </c>
      <c r="AU59" s="48">
        <f>+Integración!AI492</f>
        <v>0</v>
      </c>
      <c r="AV59" s="48">
        <f>+Integración!AJ492</f>
        <v>0</v>
      </c>
      <c r="AW59" s="48">
        <f>+Integración!AK492</f>
        <v>0</v>
      </c>
      <c r="AX59" s="48">
        <f>+Integración!AL492</f>
        <v>0</v>
      </c>
      <c r="AY59" s="48">
        <f>+Integración!AM492</f>
        <v>0</v>
      </c>
      <c r="AZ59" s="48">
        <f>+Integración!AN492</f>
        <v>0</v>
      </c>
      <c r="BA59" s="48">
        <f>+Integración!AO492</f>
        <v>0</v>
      </c>
      <c r="BB59" s="48">
        <f>+Integración!AP492</f>
        <v>0</v>
      </c>
      <c r="BC59" s="48">
        <f>+Integración!AQ492</f>
        <v>0</v>
      </c>
      <c r="BD59" s="48">
        <f>+Integración!AR492</f>
        <v>0</v>
      </c>
      <c r="BE59" s="48">
        <f>+Integración!AS492</f>
        <v>0</v>
      </c>
      <c r="BF59" s="48">
        <f>+Integración!AT492</f>
        <v>0</v>
      </c>
      <c r="BG59" s="48">
        <f>+Integración!AU492</f>
        <v>0</v>
      </c>
      <c r="BH59" s="48">
        <f>+Integración!AV492</f>
        <v>0</v>
      </c>
      <c r="BI59" s="48">
        <f>+Integración!AW492</f>
        <v>0</v>
      </c>
      <c r="BJ59" s="48">
        <f>+Integración!AX492</f>
        <v>0</v>
      </c>
      <c r="BK59" s="99">
        <f t="shared" si="24"/>
        <v>0</v>
      </c>
      <c r="BL59" s="48">
        <f t="shared" si="25"/>
        <v>0</v>
      </c>
      <c r="BM59" s="97">
        <f t="shared" si="26"/>
        <v>0</v>
      </c>
      <c r="BN59" s="50"/>
      <c r="BO59" s="50"/>
      <c r="BP59" s="50"/>
      <c r="BQ59" s="99">
        <f t="shared" si="57"/>
        <v>0</v>
      </c>
      <c r="BR59" s="48">
        <f t="shared" si="46"/>
        <v>0</v>
      </c>
      <c r="BS59" s="97">
        <f t="shared" si="47"/>
        <v>0</v>
      </c>
      <c r="BT59" s="100"/>
      <c r="BV59" s="27"/>
      <c r="BW59" s="130"/>
      <c r="BX59" s="223" t="s">
        <v>528</v>
      </c>
      <c r="BY59" s="223"/>
      <c r="BZ59" s="245">
        <v>0</v>
      </c>
      <c r="CA59" s="245">
        <v>0</v>
      </c>
      <c r="CB59" s="245">
        <v>0</v>
      </c>
      <c r="CC59" s="245">
        <f>+Integración!BH492</f>
        <v>0</v>
      </c>
      <c r="CD59" s="245">
        <f>+Integración!BI492</f>
        <v>0</v>
      </c>
      <c r="CE59" s="245">
        <f>+Integración!BJ492</f>
        <v>0</v>
      </c>
      <c r="CF59" s="245">
        <f>+Integración!BK492</f>
        <v>0</v>
      </c>
      <c r="CG59" s="245">
        <f>+Integración!BL492</f>
        <v>0</v>
      </c>
      <c r="CH59" s="245">
        <f>+Integración!BM492</f>
        <v>0</v>
      </c>
      <c r="CI59" s="245">
        <f>+Integración!BN492</f>
        <v>0</v>
      </c>
      <c r="CJ59" s="245">
        <f>+Integración!BO492</f>
        <v>0</v>
      </c>
      <c r="CK59" s="245">
        <f>+Integración!BP492</f>
        <v>0</v>
      </c>
      <c r="CL59" s="245">
        <f>+Integración!BQ492</f>
        <v>0</v>
      </c>
      <c r="CM59" s="245">
        <f>+Integración!BR492</f>
        <v>0</v>
      </c>
      <c r="CN59" s="245">
        <f>+Integración!BS492</f>
        <v>0</v>
      </c>
      <c r="CO59" s="245">
        <f>+Integración!BT492</f>
        <v>0</v>
      </c>
      <c r="CP59" s="245">
        <f>+Integración!BU492</f>
        <v>0</v>
      </c>
      <c r="CQ59" s="245">
        <f>+Integración!BV492</f>
        <v>0</v>
      </c>
      <c r="CR59" s="245">
        <f>+Integración!BW492</f>
        <v>0</v>
      </c>
      <c r="CS59" s="245">
        <f>+Integración!BX492</f>
        <v>0</v>
      </c>
      <c r="CT59" s="245">
        <f>+Integración!BY492</f>
        <v>0</v>
      </c>
      <c r="CU59" s="287">
        <f t="shared" si="58"/>
        <v>0</v>
      </c>
      <c r="CV59" s="245">
        <f t="shared" si="59"/>
        <v>0</v>
      </c>
      <c r="CW59" s="288">
        <f t="shared" si="60"/>
        <v>0</v>
      </c>
      <c r="CX59" s="245"/>
      <c r="CY59" s="245"/>
      <c r="CZ59" s="245"/>
      <c r="DA59" s="287">
        <f t="shared" si="61"/>
        <v>0</v>
      </c>
      <c r="DB59" s="245">
        <f t="shared" si="48"/>
        <v>0</v>
      </c>
      <c r="DC59" s="288">
        <f t="shared" si="49"/>
        <v>0</v>
      </c>
      <c r="DD59" s="100"/>
    </row>
    <row r="60" spans="2:198" ht="13.9" customHeight="1" x14ac:dyDescent="0.2">
      <c r="B60" s="33"/>
      <c r="C60" s="126">
        <v>5530</v>
      </c>
      <c r="D60" s="234" t="s">
        <v>462</v>
      </c>
      <c r="E60" s="234"/>
      <c r="F60" s="215">
        <v>0</v>
      </c>
      <c r="G60" s="215">
        <v>0</v>
      </c>
      <c r="H60" s="215">
        <v>0</v>
      </c>
      <c r="I60" s="215">
        <f>+Integración!F493</f>
        <v>0</v>
      </c>
      <c r="J60" s="215">
        <f>+Integración!G493</f>
        <v>0</v>
      </c>
      <c r="K60" s="215">
        <f>+Integración!H493</f>
        <v>0</v>
      </c>
      <c r="L60" s="215">
        <f>+Integración!I493</f>
        <v>0</v>
      </c>
      <c r="M60" s="215">
        <f>+Integración!J493</f>
        <v>0</v>
      </c>
      <c r="N60" s="215">
        <f>+Integración!K493</f>
        <v>0</v>
      </c>
      <c r="O60" s="215">
        <f>+Integración!L493</f>
        <v>0</v>
      </c>
      <c r="P60" s="215">
        <f>+Integración!M493</f>
        <v>0</v>
      </c>
      <c r="Q60" s="215">
        <f>+Integración!N493</f>
        <v>0</v>
      </c>
      <c r="R60" s="215">
        <f>+Integración!O493</f>
        <v>0</v>
      </c>
      <c r="S60" s="215">
        <f>+Integración!P493</f>
        <v>0</v>
      </c>
      <c r="T60" s="215">
        <f>+Integración!Q493</f>
        <v>0</v>
      </c>
      <c r="U60" s="215">
        <f>+Integración!R493</f>
        <v>0</v>
      </c>
      <c r="V60" s="215">
        <f>+Integración!S493</f>
        <v>0</v>
      </c>
      <c r="W60" s="215">
        <f>+Integración!T493</f>
        <v>0</v>
      </c>
      <c r="X60" s="215">
        <f>+Integración!U493</f>
        <v>0</v>
      </c>
      <c r="Y60" s="215">
        <f>+Integración!V493</f>
        <v>0</v>
      </c>
      <c r="Z60" s="215">
        <f>+Integración!W493</f>
        <v>0</v>
      </c>
      <c r="AA60" s="216">
        <f t="shared" si="31"/>
        <v>0</v>
      </c>
      <c r="AB60" s="224">
        <f t="shared" si="17"/>
        <v>0</v>
      </c>
      <c r="AC60" s="226">
        <f t="shared" si="18"/>
        <v>0</v>
      </c>
      <c r="AD60" s="54"/>
      <c r="AE60" s="54"/>
      <c r="AF60" s="54"/>
      <c r="AG60" s="216">
        <f t="shared" si="54"/>
        <v>0</v>
      </c>
      <c r="AH60" s="224">
        <f t="shared" si="55"/>
        <v>0</v>
      </c>
      <c r="AI60" s="226">
        <f t="shared" si="56"/>
        <v>0</v>
      </c>
      <c r="AJ60" s="26"/>
      <c r="AL60" s="27"/>
      <c r="AM60" s="131">
        <v>3300</v>
      </c>
      <c r="AN60" s="232" t="s">
        <v>509</v>
      </c>
      <c r="AO60" s="232"/>
      <c r="AP60" s="220">
        <f>SUM(AP61:AP62)</f>
        <v>0</v>
      </c>
      <c r="AQ60" s="220">
        <f t="shared" ref="AQ60:AR60" si="164">SUM(AQ61:AQ62)</f>
        <v>0</v>
      </c>
      <c r="AR60" s="220">
        <f t="shared" si="164"/>
        <v>0</v>
      </c>
      <c r="AS60" s="50">
        <f>+Integración!AG493</f>
        <v>0</v>
      </c>
      <c r="AT60" s="50">
        <f>+Integración!AH493</f>
        <v>0</v>
      </c>
      <c r="AU60" s="50">
        <f>+Integración!AI493</f>
        <v>0</v>
      </c>
      <c r="AV60" s="50">
        <f>+Integración!AJ493</f>
        <v>0</v>
      </c>
      <c r="AW60" s="50">
        <f>+Integración!AK493</f>
        <v>0</v>
      </c>
      <c r="AX60" s="50">
        <f>+Integración!AL493</f>
        <v>0</v>
      </c>
      <c r="AY60" s="50">
        <f>+Integración!AM493</f>
        <v>0</v>
      </c>
      <c r="AZ60" s="50">
        <f>+Integración!AN493</f>
        <v>0</v>
      </c>
      <c r="BA60" s="50">
        <f>+Integración!AO493</f>
        <v>0</v>
      </c>
      <c r="BB60" s="50">
        <f>+Integración!AP493</f>
        <v>0</v>
      </c>
      <c r="BC60" s="50">
        <f>+Integración!AQ493</f>
        <v>0</v>
      </c>
      <c r="BD60" s="50">
        <f>+Integración!AR493</f>
        <v>0</v>
      </c>
      <c r="BE60" s="50">
        <f>+Integración!AS493</f>
        <v>0</v>
      </c>
      <c r="BF60" s="50">
        <f>+Integración!AT493</f>
        <v>0</v>
      </c>
      <c r="BG60" s="50">
        <f>+Integración!AU493</f>
        <v>0</v>
      </c>
      <c r="BH60" s="50">
        <f>+Integración!AV493</f>
        <v>0</v>
      </c>
      <c r="BI60" s="50">
        <f>+Integración!AW493</f>
        <v>0</v>
      </c>
      <c r="BJ60" s="50">
        <f>+Integración!AX493</f>
        <v>0</v>
      </c>
      <c r="BK60" s="89">
        <f t="shared" si="24"/>
        <v>0</v>
      </c>
      <c r="BL60" s="50">
        <f t="shared" si="25"/>
        <v>0</v>
      </c>
      <c r="BM60" s="90">
        <f t="shared" si="26"/>
        <v>0</v>
      </c>
      <c r="BN60" s="54"/>
      <c r="BO60" s="54"/>
      <c r="BP60" s="54"/>
      <c r="BQ60" s="89">
        <f t="shared" si="57"/>
        <v>0</v>
      </c>
      <c r="BR60" s="50">
        <f t="shared" si="46"/>
        <v>0</v>
      </c>
      <c r="BS60" s="90">
        <f t="shared" si="47"/>
        <v>0</v>
      </c>
      <c r="BT60" s="100"/>
      <c r="BV60" s="27"/>
      <c r="BW60" s="131"/>
      <c r="BX60" s="232" t="s">
        <v>517</v>
      </c>
      <c r="BY60" s="232"/>
      <c r="BZ60" s="220">
        <f>+BZ61+BZ64</f>
        <v>0</v>
      </c>
      <c r="CA60" s="220">
        <f t="shared" ref="CA60:CB60" si="165">+CA61+CA64</f>
        <v>0</v>
      </c>
      <c r="CB60" s="220">
        <f t="shared" si="165"/>
        <v>0</v>
      </c>
      <c r="CC60" s="220">
        <f>+Integración!BH493</f>
        <v>0</v>
      </c>
      <c r="CD60" s="220">
        <f>+Integración!BI493</f>
        <v>0</v>
      </c>
      <c r="CE60" s="220">
        <f>+Integración!BJ493</f>
        <v>0</v>
      </c>
      <c r="CF60" s="220">
        <f>+Integración!BK493</f>
        <v>0</v>
      </c>
      <c r="CG60" s="220">
        <f>+Integración!BL493</f>
        <v>0</v>
      </c>
      <c r="CH60" s="220">
        <f>+Integración!BM493</f>
        <v>0</v>
      </c>
      <c r="CI60" s="220">
        <f>+Integración!BN493</f>
        <v>0</v>
      </c>
      <c r="CJ60" s="220">
        <f>+Integración!BO493</f>
        <v>0</v>
      </c>
      <c r="CK60" s="220">
        <f>+Integración!BP493</f>
        <v>0</v>
      </c>
      <c r="CL60" s="220">
        <f>+Integración!BQ493</f>
        <v>0</v>
      </c>
      <c r="CM60" s="220">
        <f>+Integración!BR493</f>
        <v>0</v>
      </c>
      <c r="CN60" s="220">
        <f>+Integración!BS493</f>
        <v>0</v>
      </c>
      <c r="CO60" s="220">
        <f>+Integración!BT493</f>
        <v>0</v>
      </c>
      <c r="CP60" s="220">
        <f>+Integración!BU493</f>
        <v>0</v>
      </c>
      <c r="CQ60" s="220">
        <f>+Integración!BV493</f>
        <v>0</v>
      </c>
      <c r="CR60" s="220">
        <f>+Integración!BW493</f>
        <v>0</v>
      </c>
      <c r="CS60" s="220">
        <f>+Integración!BX493</f>
        <v>0</v>
      </c>
      <c r="CT60" s="220">
        <f>+Integración!BY493</f>
        <v>0</v>
      </c>
      <c r="CU60" s="221">
        <f t="shared" si="58"/>
        <v>0</v>
      </c>
      <c r="CV60" s="220">
        <f t="shared" si="59"/>
        <v>0</v>
      </c>
      <c r="CW60" s="222">
        <f t="shared" si="60"/>
        <v>0</v>
      </c>
      <c r="CX60" s="220"/>
      <c r="CY60" s="220"/>
      <c r="CZ60" s="220"/>
      <c r="DA60" s="221">
        <f t="shared" si="61"/>
        <v>0</v>
      </c>
      <c r="DB60" s="220">
        <f t="shared" si="48"/>
        <v>0</v>
      </c>
      <c r="DC60" s="222">
        <f t="shared" si="49"/>
        <v>0</v>
      </c>
      <c r="DD60" s="100"/>
    </row>
    <row r="61" spans="2:198" ht="13.9" customHeight="1" x14ac:dyDescent="0.2">
      <c r="B61" s="33"/>
      <c r="C61" s="126">
        <v>5540</v>
      </c>
      <c r="D61" s="234" t="s">
        <v>463</v>
      </c>
      <c r="E61" s="234"/>
      <c r="F61" s="215">
        <v>0</v>
      </c>
      <c r="G61" s="215">
        <v>0</v>
      </c>
      <c r="H61" s="215">
        <v>0</v>
      </c>
      <c r="I61" s="215">
        <f>+Integración!F494</f>
        <v>0</v>
      </c>
      <c r="J61" s="215">
        <f>+Integración!G494</f>
        <v>0</v>
      </c>
      <c r="K61" s="215">
        <f>+Integración!H494</f>
        <v>0</v>
      </c>
      <c r="L61" s="215">
        <f>+Integración!I494</f>
        <v>0</v>
      </c>
      <c r="M61" s="215">
        <f>+Integración!J494</f>
        <v>0</v>
      </c>
      <c r="N61" s="215">
        <f>+Integración!K494</f>
        <v>0</v>
      </c>
      <c r="O61" s="215">
        <f>+Integración!L494</f>
        <v>0</v>
      </c>
      <c r="P61" s="215">
        <f>+Integración!M494</f>
        <v>0</v>
      </c>
      <c r="Q61" s="215">
        <f>+Integración!N494</f>
        <v>0</v>
      </c>
      <c r="R61" s="215">
        <f>+Integración!O494</f>
        <v>0</v>
      </c>
      <c r="S61" s="215">
        <f>+Integración!P494</f>
        <v>0</v>
      </c>
      <c r="T61" s="215">
        <f>+Integración!Q494</f>
        <v>0</v>
      </c>
      <c r="U61" s="215">
        <f>+Integración!R494</f>
        <v>0</v>
      </c>
      <c r="V61" s="215">
        <f>+Integración!S494</f>
        <v>0</v>
      </c>
      <c r="W61" s="215">
        <f>+Integración!T494</f>
        <v>0</v>
      </c>
      <c r="X61" s="215">
        <f>+Integración!U494</f>
        <v>0</v>
      </c>
      <c r="Y61" s="215">
        <f>+Integración!V494</f>
        <v>0</v>
      </c>
      <c r="Z61" s="215">
        <f>+Integración!W494</f>
        <v>0</v>
      </c>
      <c r="AA61" s="216">
        <f t="shared" si="31"/>
        <v>0</v>
      </c>
      <c r="AB61" s="224">
        <f t="shared" si="17"/>
        <v>0</v>
      </c>
      <c r="AC61" s="226">
        <f t="shared" si="18"/>
        <v>0</v>
      </c>
      <c r="AD61" s="54"/>
      <c r="AE61" s="54"/>
      <c r="AF61" s="54"/>
      <c r="AG61" s="216">
        <f t="shared" si="54"/>
        <v>0</v>
      </c>
      <c r="AH61" s="224">
        <f t="shared" si="55"/>
        <v>0</v>
      </c>
      <c r="AI61" s="226">
        <f t="shared" si="56"/>
        <v>0</v>
      </c>
      <c r="AJ61" s="26"/>
      <c r="AL61" s="27"/>
      <c r="AM61" s="130">
        <v>3310</v>
      </c>
      <c r="AN61" s="223" t="s">
        <v>510</v>
      </c>
      <c r="AO61" s="223"/>
      <c r="AP61" s="245">
        <v>0</v>
      </c>
      <c r="AQ61" s="245">
        <v>0</v>
      </c>
      <c r="AR61" s="245">
        <v>0</v>
      </c>
      <c r="AS61" s="48">
        <f>+Integración!AG494</f>
        <v>0</v>
      </c>
      <c r="AT61" s="48">
        <f>+Integración!AH494</f>
        <v>0</v>
      </c>
      <c r="AU61" s="48">
        <f>+Integración!AI494</f>
        <v>0</v>
      </c>
      <c r="AV61" s="48">
        <f>+Integración!AJ494</f>
        <v>0</v>
      </c>
      <c r="AW61" s="48">
        <f>+Integración!AK494</f>
        <v>0</v>
      </c>
      <c r="AX61" s="48">
        <f>+Integración!AL494</f>
        <v>0</v>
      </c>
      <c r="AY61" s="48">
        <f>+Integración!AM494</f>
        <v>0</v>
      </c>
      <c r="AZ61" s="48">
        <f>+Integración!AN494</f>
        <v>0</v>
      </c>
      <c r="BA61" s="48">
        <f>+Integración!AO494</f>
        <v>0</v>
      </c>
      <c r="BB61" s="48">
        <f>+Integración!AP494</f>
        <v>0</v>
      </c>
      <c r="BC61" s="48">
        <f>+Integración!AQ494</f>
        <v>0</v>
      </c>
      <c r="BD61" s="48">
        <f>+Integración!AR494</f>
        <v>0</v>
      </c>
      <c r="BE61" s="48">
        <f>+Integración!AS494</f>
        <v>0</v>
      </c>
      <c r="BF61" s="48">
        <f>+Integración!AT494</f>
        <v>0</v>
      </c>
      <c r="BG61" s="48">
        <f>+Integración!AU494</f>
        <v>0</v>
      </c>
      <c r="BH61" s="48">
        <f>+Integración!AV494</f>
        <v>0</v>
      </c>
      <c r="BI61" s="48">
        <f>+Integración!AW494</f>
        <v>0</v>
      </c>
      <c r="BJ61" s="48">
        <f>+Integración!AX494</f>
        <v>0</v>
      </c>
      <c r="BK61" s="99">
        <f t="shared" si="24"/>
        <v>0</v>
      </c>
      <c r="BL61" s="48">
        <f t="shared" si="25"/>
        <v>0</v>
      </c>
      <c r="BM61" s="97">
        <f t="shared" si="26"/>
        <v>0</v>
      </c>
      <c r="BN61" s="54"/>
      <c r="BO61" s="54"/>
      <c r="BP61" s="54"/>
      <c r="BQ61" s="99">
        <f t="shared" si="57"/>
        <v>0</v>
      </c>
      <c r="BR61" s="48">
        <f t="shared" si="46"/>
        <v>0</v>
      </c>
      <c r="BS61" s="97">
        <f t="shared" si="47"/>
        <v>0</v>
      </c>
      <c r="BT61" s="100"/>
      <c r="BV61" s="27"/>
      <c r="BW61" s="130"/>
      <c r="BX61" s="223" t="s">
        <v>217</v>
      </c>
      <c r="BY61" s="223"/>
      <c r="BZ61" s="215">
        <f>+BZ62+BZ63</f>
        <v>0</v>
      </c>
      <c r="CA61" s="215">
        <f t="shared" ref="CA61:CB61" si="166">+CA62+CA63</f>
        <v>0</v>
      </c>
      <c r="CB61" s="215">
        <f t="shared" si="166"/>
        <v>0</v>
      </c>
      <c r="CC61" s="215">
        <f>+Integración!BH494</f>
        <v>0</v>
      </c>
      <c r="CD61" s="215">
        <f>+Integración!BI494</f>
        <v>0</v>
      </c>
      <c r="CE61" s="215">
        <f>+Integración!BJ494</f>
        <v>0</v>
      </c>
      <c r="CF61" s="215">
        <f>+Integración!BK494</f>
        <v>0</v>
      </c>
      <c r="CG61" s="215">
        <f>+Integración!BL494</f>
        <v>0</v>
      </c>
      <c r="CH61" s="215">
        <f>+Integración!BM494</f>
        <v>0</v>
      </c>
      <c r="CI61" s="215">
        <f>+Integración!BN494</f>
        <v>0</v>
      </c>
      <c r="CJ61" s="215">
        <f>+Integración!BO494</f>
        <v>0</v>
      </c>
      <c r="CK61" s="215">
        <f>+Integración!BP494</f>
        <v>0</v>
      </c>
      <c r="CL61" s="215">
        <f>+Integración!BQ494</f>
        <v>0</v>
      </c>
      <c r="CM61" s="215">
        <f>+Integración!BR494</f>
        <v>0</v>
      </c>
      <c r="CN61" s="215">
        <f>+Integración!BS494</f>
        <v>0</v>
      </c>
      <c r="CO61" s="215">
        <f>+Integración!BT494</f>
        <v>0</v>
      </c>
      <c r="CP61" s="215">
        <f>+Integración!BU494</f>
        <v>0</v>
      </c>
      <c r="CQ61" s="215">
        <f>+Integración!BV494</f>
        <v>0</v>
      </c>
      <c r="CR61" s="215">
        <f>+Integración!BW494</f>
        <v>0</v>
      </c>
      <c r="CS61" s="215">
        <f>+Integración!BX494</f>
        <v>0</v>
      </c>
      <c r="CT61" s="215">
        <f>+Integración!BY494</f>
        <v>0</v>
      </c>
      <c r="CU61" s="216">
        <f t="shared" si="58"/>
        <v>0</v>
      </c>
      <c r="CV61" s="215">
        <f t="shared" si="59"/>
        <v>0</v>
      </c>
      <c r="CW61" s="217">
        <f t="shared" si="60"/>
        <v>0</v>
      </c>
      <c r="CX61" s="215"/>
      <c r="CY61" s="215"/>
      <c r="CZ61" s="215"/>
      <c r="DA61" s="216">
        <f t="shared" si="61"/>
        <v>0</v>
      </c>
      <c r="DB61" s="215">
        <f t="shared" si="48"/>
        <v>0</v>
      </c>
      <c r="DC61" s="217">
        <f t="shared" si="49"/>
        <v>0</v>
      </c>
      <c r="DD61" s="100"/>
    </row>
    <row r="62" spans="2:198" ht="13.9" customHeight="1" x14ac:dyDescent="0.2">
      <c r="B62" s="33"/>
      <c r="C62" s="126">
        <v>5550</v>
      </c>
      <c r="D62" s="234" t="s">
        <v>464</v>
      </c>
      <c r="E62" s="234"/>
      <c r="F62" s="215">
        <v>0</v>
      </c>
      <c r="G62" s="215">
        <v>0</v>
      </c>
      <c r="H62" s="215">
        <v>0</v>
      </c>
      <c r="I62" s="215">
        <f>+Integración!F495</f>
        <v>0</v>
      </c>
      <c r="J62" s="215">
        <f>+Integración!G495</f>
        <v>0</v>
      </c>
      <c r="K62" s="215">
        <f>+Integración!H495</f>
        <v>0</v>
      </c>
      <c r="L62" s="215">
        <f>+Integración!I495</f>
        <v>0</v>
      </c>
      <c r="M62" s="215">
        <f>+Integración!J495</f>
        <v>0</v>
      </c>
      <c r="N62" s="215">
        <f>+Integración!K495</f>
        <v>0</v>
      </c>
      <c r="O62" s="215">
        <f>+Integración!L495</f>
        <v>0</v>
      </c>
      <c r="P62" s="215">
        <f>+Integración!M495</f>
        <v>0</v>
      </c>
      <c r="Q62" s="215">
        <f>+Integración!N495</f>
        <v>0</v>
      </c>
      <c r="R62" s="215">
        <f>+Integración!O495</f>
        <v>0</v>
      </c>
      <c r="S62" s="215">
        <f>+Integración!P495</f>
        <v>0</v>
      </c>
      <c r="T62" s="215">
        <f>+Integración!Q495</f>
        <v>0</v>
      </c>
      <c r="U62" s="215">
        <f>+Integración!R495</f>
        <v>0</v>
      </c>
      <c r="V62" s="215">
        <f>+Integración!S495</f>
        <v>0</v>
      </c>
      <c r="W62" s="215">
        <f>+Integración!T495</f>
        <v>0</v>
      </c>
      <c r="X62" s="215">
        <f>+Integración!U495</f>
        <v>0</v>
      </c>
      <c r="Y62" s="215">
        <f>+Integración!V495</f>
        <v>0</v>
      </c>
      <c r="Z62" s="215">
        <f>+Integración!W495</f>
        <v>0</v>
      </c>
      <c r="AA62" s="216">
        <f t="shared" si="31"/>
        <v>0</v>
      </c>
      <c r="AB62" s="224">
        <f t="shared" si="17"/>
        <v>0</v>
      </c>
      <c r="AC62" s="226">
        <f t="shared" si="18"/>
        <v>0</v>
      </c>
      <c r="AD62" s="54"/>
      <c r="AE62" s="54"/>
      <c r="AF62" s="54"/>
      <c r="AG62" s="216">
        <f t="shared" si="54"/>
        <v>0</v>
      </c>
      <c r="AH62" s="224">
        <f t="shared" si="55"/>
        <v>0</v>
      </c>
      <c r="AI62" s="226">
        <f t="shared" si="56"/>
        <v>0</v>
      </c>
      <c r="AJ62" s="26"/>
      <c r="AL62" s="27"/>
      <c r="AM62" s="130">
        <v>3320</v>
      </c>
      <c r="AN62" s="223" t="s">
        <v>511</v>
      </c>
      <c r="AO62" s="223"/>
      <c r="AP62" s="245">
        <v>0</v>
      </c>
      <c r="AQ62" s="245">
        <v>0</v>
      </c>
      <c r="AR62" s="245">
        <v>0</v>
      </c>
      <c r="AS62" s="48">
        <f>+Integración!AG495</f>
        <v>0</v>
      </c>
      <c r="AT62" s="48">
        <f>+Integración!AH495</f>
        <v>0</v>
      </c>
      <c r="AU62" s="48">
        <f>+Integración!AI495</f>
        <v>0</v>
      </c>
      <c r="AV62" s="48">
        <f>+Integración!AJ495</f>
        <v>0</v>
      </c>
      <c r="AW62" s="48">
        <f>+Integración!AK495</f>
        <v>0</v>
      </c>
      <c r="AX62" s="48">
        <f>+Integración!AL495</f>
        <v>0</v>
      </c>
      <c r="AY62" s="48">
        <f>+Integración!AM495</f>
        <v>0</v>
      </c>
      <c r="AZ62" s="48">
        <f>+Integración!AN495</f>
        <v>0</v>
      </c>
      <c r="BA62" s="48">
        <f>+Integración!AO495</f>
        <v>0</v>
      </c>
      <c r="BB62" s="48">
        <f>+Integración!AP495</f>
        <v>0</v>
      </c>
      <c r="BC62" s="48">
        <f>+Integración!AQ495</f>
        <v>0</v>
      </c>
      <c r="BD62" s="48">
        <f>+Integración!AR495</f>
        <v>0</v>
      </c>
      <c r="BE62" s="48">
        <f>+Integración!AS495</f>
        <v>0</v>
      </c>
      <c r="BF62" s="48">
        <f>+Integración!AT495</f>
        <v>0</v>
      </c>
      <c r="BG62" s="48">
        <f>+Integración!AU495</f>
        <v>0</v>
      </c>
      <c r="BH62" s="48">
        <f>+Integración!AV495</f>
        <v>0</v>
      </c>
      <c r="BI62" s="48">
        <f>+Integración!AW495</f>
        <v>0</v>
      </c>
      <c r="BJ62" s="48">
        <f>+Integración!AX495</f>
        <v>0</v>
      </c>
      <c r="BK62" s="99">
        <f t="shared" si="24"/>
        <v>0</v>
      </c>
      <c r="BL62" s="48">
        <f t="shared" si="25"/>
        <v>0</v>
      </c>
      <c r="BM62" s="97">
        <f t="shared" si="26"/>
        <v>0</v>
      </c>
      <c r="BN62" s="54"/>
      <c r="BO62" s="54"/>
      <c r="BP62" s="54"/>
      <c r="BQ62" s="99">
        <f t="shared" si="57"/>
        <v>0</v>
      </c>
      <c r="BR62" s="48">
        <f t="shared" si="46"/>
        <v>0</v>
      </c>
      <c r="BS62" s="97">
        <f t="shared" si="47"/>
        <v>0</v>
      </c>
      <c r="BT62" s="100"/>
      <c r="BV62" s="27"/>
      <c r="BW62" s="130">
        <v>2131</v>
      </c>
      <c r="BX62" s="223" t="s">
        <v>526</v>
      </c>
      <c r="BY62" s="223"/>
      <c r="BZ62" s="245">
        <v>0</v>
      </c>
      <c r="CA62" s="245">
        <v>0</v>
      </c>
      <c r="CB62" s="245">
        <v>0</v>
      </c>
      <c r="CC62" s="245">
        <f>+Integración!BH495</f>
        <v>0</v>
      </c>
      <c r="CD62" s="245">
        <f>+Integración!BI495</f>
        <v>0</v>
      </c>
      <c r="CE62" s="245">
        <f>+Integración!BJ495</f>
        <v>0</v>
      </c>
      <c r="CF62" s="245">
        <f>+Integración!BK495</f>
        <v>0</v>
      </c>
      <c r="CG62" s="245">
        <f>+Integración!BL495</f>
        <v>0</v>
      </c>
      <c r="CH62" s="245">
        <f>+Integración!BM495</f>
        <v>0</v>
      </c>
      <c r="CI62" s="245">
        <f>+Integración!BN495</f>
        <v>0</v>
      </c>
      <c r="CJ62" s="245">
        <f>+Integración!BO495</f>
        <v>0</v>
      </c>
      <c r="CK62" s="245">
        <f>+Integración!BP495</f>
        <v>0</v>
      </c>
      <c r="CL62" s="245">
        <f>+Integración!BQ495</f>
        <v>0</v>
      </c>
      <c r="CM62" s="245">
        <f>+Integración!BR495</f>
        <v>0</v>
      </c>
      <c r="CN62" s="245">
        <f>+Integración!BS495</f>
        <v>0</v>
      </c>
      <c r="CO62" s="245">
        <f>+Integración!BT495</f>
        <v>0</v>
      </c>
      <c r="CP62" s="245">
        <f>+Integración!BU495</f>
        <v>0</v>
      </c>
      <c r="CQ62" s="245">
        <f>+Integración!BV495</f>
        <v>0</v>
      </c>
      <c r="CR62" s="245">
        <f>+Integración!BW495</f>
        <v>0</v>
      </c>
      <c r="CS62" s="245">
        <f>+Integración!BX495</f>
        <v>0</v>
      </c>
      <c r="CT62" s="245">
        <f>+Integración!BY495</f>
        <v>0</v>
      </c>
      <c r="CU62" s="287">
        <f t="shared" si="58"/>
        <v>0</v>
      </c>
      <c r="CV62" s="245">
        <f t="shared" si="59"/>
        <v>0</v>
      </c>
      <c r="CW62" s="288">
        <f t="shared" si="60"/>
        <v>0</v>
      </c>
      <c r="CX62" s="245"/>
      <c r="CY62" s="245"/>
      <c r="CZ62" s="245"/>
      <c r="DA62" s="287">
        <f t="shared" si="61"/>
        <v>0</v>
      </c>
      <c r="DB62" s="245">
        <f t="shared" si="48"/>
        <v>0</v>
      </c>
      <c r="DC62" s="288">
        <f t="shared" si="49"/>
        <v>0</v>
      </c>
      <c r="DD62" s="100"/>
    </row>
    <row r="63" spans="2:198" ht="13.9" customHeight="1" x14ac:dyDescent="0.2">
      <c r="B63" s="33"/>
      <c r="C63" s="126">
        <v>5590</v>
      </c>
      <c r="D63" s="234" t="s">
        <v>465</v>
      </c>
      <c r="E63" s="234"/>
      <c r="F63" s="215">
        <v>0</v>
      </c>
      <c r="G63" s="215">
        <v>0</v>
      </c>
      <c r="H63" s="215">
        <v>0</v>
      </c>
      <c r="I63" s="215">
        <f>+Integración!F496</f>
        <v>0</v>
      </c>
      <c r="J63" s="215">
        <f>+Integración!G496</f>
        <v>0</v>
      </c>
      <c r="K63" s="215">
        <f>+Integración!H496</f>
        <v>0</v>
      </c>
      <c r="L63" s="215">
        <f>+Integración!I496</f>
        <v>0</v>
      </c>
      <c r="M63" s="215">
        <f>+Integración!J496</f>
        <v>0</v>
      </c>
      <c r="N63" s="215">
        <f>+Integración!K496</f>
        <v>0</v>
      </c>
      <c r="O63" s="215">
        <f>+Integración!L496</f>
        <v>0</v>
      </c>
      <c r="P63" s="215">
        <f>+Integración!M496</f>
        <v>0</v>
      </c>
      <c r="Q63" s="215">
        <f>+Integración!N496</f>
        <v>0</v>
      </c>
      <c r="R63" s="215">
        <f>+Integración!O496</f>
        <v>0</v>
      </c>
      <c r="S63" s="215">
        <f>+Integración!P496</f>
        <v>0</v>
      </c>
      <c r="T63" s="215">
        <f>+Integración!Q496</f>
        <v>0</v>
      </c>
      <c r="U63" s="215">
        <f>+Integración!R496</f>
        <v>0</v>
      </c>
      <c r="V63" s="215">
        <f>+Integración!S496</f>
        <v>0</v>
      </c>
      <c r="W63" s="215">
        <f>+Integración!T496</f>
        <v>0</v>
      </c>
      <c r="X63" s="215">
        <f>+Integración!U496</f>
        <v>0</v>
      </c>
      <c r="Y63" s="215">
        <f>+Integración!V496</f>
        <v>0</v>
      </c>
      <c r="Z63" s="215">
        <f>+Integración!W496</f>
        <v>0</v>
      </c>
      <c r="AA63" s="216">
        <f t="shared" si="31"/>
        <v>0</v>
      </c>
      <c r="AB63" s="224">
        <f t="shared" si="17"/>
        <v>0</v>
      </c>
      <c r="AC63" s="226">
        <f t="shared" si="18"/>
        <v>0</v>
      </c>
      <c r="AD63" s="54"/>
      <c r="AE63" s="54"/>
      <c r="AF63" s="54"/>
      <c r="AG63" s="216">
        <f t="shared" si="54"/>
        <v>0</v>
      </c>
      <c r="AH63" s="224">
        <f t="shared" si="55"/>
        <v>0</v>
      </c>
      <c r="AI63" s="226">
        <f t="shared" si="56"/>
        <v>0</v>
      </c>
      <c r="AJ63" s="26"/>
      <c r="AL63" s="27"/>
      <c r="AM63" s="130"/>
      <c r="AN63" s="214"/>
      <c r="AO63" s="214"/>
      <c r="AP63" s="215"/>
      <c r="AQ63" s="215"/>
      <c r="AR63" s="215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91"/>
      <c r="BL63" s="54"/>
      <c r="BM63" s="92"/>
      <c r="BN63" s="54"/>
      <c r="BO63" s="54"/>
      <c r="BP63" s="54"/>
      <c r="BQ63" s="91"/>
      <c r="BR63" s="54"/>
      <c r="BS63" s="92"/>
      <c r="BT63" s="100"/>
      <c r="BV63" s="27"/>
      <c r="BW63" s="130">
        <v>2132</v>
      </c>
      <c r="BX63" s="214" t="s">
        <v>527</v>
      </c>
      <c r="BY63" s="214"/>
      <c r="BZ63" s="245">
        <v>0</v>
      </c>
      <c r="CA63" s="245">
        <v>0</v>
      </c>
      <c r="CB63" s="245">
        <v>0</v>
      </c>
      <c r="CC63" s="245">
        <f>+Integración!BH496</f>
        <v>0</v>
      </c>
      <c r="CD63" s="245">
        <f>+Integración!BI496</f>
        <v>0</v>
      </c>
      <c r="CE63" s="245">
        <f>+Integración!BJ496</f>
        <v>0</v>
      </c>
      <c r="CF63" s="245">
        <f>+Integración!BK496</f>
        <v>0</v>
      </c>
      <c r="CG63" s="245">
        <f>+Integración!BL496</f>
        <v>0</v>
      </c>
      <c r="CH63" s="245">
        <f>+Integración!BM496</f>
        <v>0</v>
      </c>
      <c r="CI63" s="245">
        <f>+Integración!BN496</f>
        <v>0</v>
      </c>
      <c r="CJ63" s="245">
        <f>+Integración!BO496</f>
        <v>0</v>
      </c>
      <c r="CK63" s="245">
        <f>+Integración!BP496</f>
        <v>0</v>
      </c>
      <c r="CL63" s="245">
        <f>+Integración!BQ496</f>
        <v>0</v>
      </c>
      <c r="CM63" s="245">
        <f>+Integración!BR496</f>
        <v>0</v>
      </c>
      <c r="CN63" s="245">
        <f>+Integración!BS496</f>
        <v>0</v>
      </c>
      <c r="CO63" s="245">
        <f>+Integración!BT496</f>
        <v>0</v>
      </c>
      <c r="CP63" s="245">
        <f>+Integración!BU496</f>
        <v>0</v>
      </c>
      <c r="CQ63" s="245">
        <f>+Integración!BV496</f>
        <v>0</v>
      </c>
      <c r="CR63" s="245">
        <f>+Integración!BW496</f>
        <v>0</v>
      </c>
      <c r="CS63" s="245">
        <f>+Integración!BX496</f>
        <v>0</v>
      </c>
      <c r="CT63" s="245">
        <f>+Integración!BY496</f>
        <v>0</v>
      </c>
      <c r="CU63" s="287">
        <f t="shared" si="58"/>
        <v>0</v>
      </c>
      <c r="CV63" s="245">
        <f t="shared" si="59"/>
        <v>0</v>
      </c>
      <c r="CW63" s="288">
        <f t="shared" si="60"/>
        <v>0</v>
      </c>
      <c r="CX63" s="245"/>
      <c r="CY63" s="245"/>
      <c r="CZ63" s="245"/>
      <c r="DA63" s="287">
        <f t="shared" si="61"/>
        <v>0</v>
      </c>
      <c r="DB63" s="245">
        <f t="shared" si="48"/>
        <v>0</v>
      </c>
      <c r="DC63" s="288">
        <f t="shared" si="49"/>
        <v>0</v>
      </c>
      <c r="DD63" s="100"/>
    </row>
    <row r="64" spans="2:198" ht="13.9" customHeight="1" x14ac:dyDescent="0.2">
      <c r="B64" s="33"/>
      <c r="C64" s="127">
        <v>5600</v>
      </c>
      <c r="D64" s="233" t="s">
        <v>466</v>
      </c>
      <c r="E64" s="233"/>
      <c r="F64" s="220">
        <f>SUM(F65)</f>
        <v>0</v>
      </c>
      <c r="G64" s="220">
        <f t="shared" ref="G64:H64" si="167">SUM(G65)</f>
        <v>0</v>
      </c>
      <c r="H64" s="220">
        <f t="shared" si="167"/>
        <v>0</v>
      </c>
      <c r="I64" s="220">
        <f>+Integración!F497</f>
        <v>0</v>
      </c>
      <c r="J64" s="220">
        <f>+Integración!G497</f>
        <v>0</v>
      </c>
      <c r="K64" s="220">
        <f>+Integración!H497</f>
        <v>0</v>
      </c>
      <c r="L64" s="220">
        <f>+Integración!I497</f>
        <v>0</v>
      </c>
      <c r="M64" s="220">
        <f>+Integración!J497</f>
        <v>0</v>
      </c>
      <c r="N64" s="220">
        <f>+Integración!K497</f>
        <v>0</v>
      </c>
      <c r="O64" s="220">
        <f>+Integración!L497</f>
        <v>0</v>
      </c>
      <c r="P64" s="220">
        <f>+Integración!M497</f>
        <v>0</v>
      </c>
      <c r="Q64" s="220">
        <f>+Integración!N497</f>
        <v>0</v>
      </c>
      <c r="R64" s="220">
        <f>+Integración!O497</f>
        <v>0</v>
      </c>
      <c r="S64" s="220">
        <f>+Integración!P497</f>
        <v>0</v>
      </c>
      <c r="T64" s="220">
        <f>+Integración!Q497</f>
        <v>0</v>
      </c>
      <c r="U64" s="220">
        <f>+Integración!R497</f>
        <v>0</v>
      </c>
      <c r="V64" s="220">
        <f>+Integración!S497</f>
        <v>0</v>
      </c>
      <c r="W64" s="220">
        <f>+Integración!T497</f>
        <v>0</v>
      </c>
      <c r="X64" s="220">
        <f>+Integración!U497</f>
        <v>0</v>
      </c>
      <c r="Y64" s="220">
        <f>+Integración!V497</f>
        <v>0</v>
      </c>
      <c r="Z64" s="220">
        <f>+Integración!W497</f>
        <v>0</v>
      </c>
      <c r="AA64" s="221">
        <f t="shared" si="31"/>
        <v>0</v>
      </c>
      <c r="AB64" s="210">
        <f t="shared" si="17"/>
        <v>0</v>
      </c>
      <c r="AC64" s="212">
        <f t="shared" si="18"/>
        <v>0</v>
      </c>
      <c r="AD64" s="49"/>
      <c r="AE64" s="49"/>
      <c r="AF64" s="49"/>
      <c r="AG64" s="221">
        <f t="shared" si="54"/>
        <v>0</v>
      </c>
      <c r="AH64" s="210">
        <f t="shared" si="55"/>
        <v>0</v>
      </c>
      <c r="AI64" s="212">
        <f t="shared" si="56"/>
        <v>0</v>
      </c>
      <c r="AJ64" s="26"/>
      <c r="AL64" s="27"/>
      <c r="AM64" s="130"/>
      <c r="AN64" s="214"/>
      <c r="AO64" s="214"/>
      <c r="AP64" s="215"/>
      <c r="AQ64" s="215"/>
      <c r="AR64" s="215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91"/>
      <c r="BL64" s="54"/>
      <c r="BM64" s="92"/>
      <c r="BN64" s="54"/>
      <c r="BO64" s="54"/>
      <c r="BP64" s="54"/>
      <c r="BQ64" s="91"/>
      <c r="BR64" s="54"/>
      <c r="BS64" s="92"/>
      <c r="BT64" s="100"/>
      <c r="BV64" s="27"/>
      <c r="BW64" s="130"/>
      <c r="BX64" s="214" t="s">
        <v>529</v>
      </c>
      <c r="BY64" s="214"/>
      <c r="BZ64" s="245">
        <v>0</v>
      </c>
      <c r="CA64" s="245">
        <v>0</v>
      </c>
      <c r="CB64" s="245">
        <v>0</v>
      </c>
      <c r="CC64" s="245">
        <f>+Integración!BH497</f>
        <v>0</v>
      </c>
      <c r="CD64" s="245">
        <f>+Integración!BI497</f>
        <v>0</v>
      </c>
      <c r="CE64" s="245">
        <f>+Integración!BJ497</f>
        <v>0</v>
      </c>
      <c r="CF64" s="245">
        <f>+Integración!BK497</f>
        <v>0</v>
      </c>
      <c r="CG64" s="245">
        <f>+Integración!BL497</f>
        <v>0</v>
      </c>
      <c r="CH64" s="245">
        <f>+Integración!BM497</f>
        <v>0</v>
      </c>
      <c r="CI64" s="245">
        <f>+Integración!BN497</f>
        <v>0</v>
      </c>
      <c r="CJ64" s="245">
        <f>+Integración!BO497</f>
        <v>0</v>
      </c>
      <c r="CK64" s="245">
        <f>+Integración!BP497</f>
        <v>0</v>
      </c>
      <c r="CL64" s="245">
        <f>+Integración!BQ497</f>
        <v>0</v>
      </c>
      <c r="CM64" s="245">
        <f>+Integración!BR497</f>
        <v>0</v>
      </c>
      <c r="CN64" s="245">
        <f>+Integración!BS497</f>
        <v>0</v>
      </c>
      <c r="CO64" s="245">
        <f>+Integración!BT497</f>
        <v>0</v>
      </c>
      <c r="CP64" s="245">
        <f>+Integración!BU497</f>
        <v>0</v>
      </c>
      <c r="CQ64" s="245">
        <f>+Integración!BV497</f>
        <v>0</v>
      </c>
      <c r="CR64" s="245">
        <f>+Integración!BW497</f>
        <v>0</v>
      </c>
      <c r="CS64" s="245">
        <f>+Integración!BX497</f>
        <v>0</v>
      </c>
      <c r="CT64" s="245">
        <f>+Integración!BY497</f>
        <v>0</v>
      </c>
      <c r="CU64" s="287">
        <f t="shared" si="58"/>
        <v>0</v>
      </c>
      <c r="CV64" s="245">
        <f t="shared" si="59"/>
        <v>0</v>
      </c>
      <c r="CW64" s="288">
        <f t="shared" si="60"/>
        <v>0</v>
      </c>
      <c r="CX64" s="245"/>
      <c r="CY64" s="245"/>
      <c r="CZ64" s="245"/>
      <c r="DA64" s="287">
        <f t="shared" si="61"/>
        <v>0</v>
      </c>
      <c r="DB64" s="245">
        <f t="shared" si="48"/>
        <v>0</v>
      </c>
      <c r="DC64" s="288">
        <f t="shared" si="49"/>
        <v>0</v>
      </c>
      <c r="DD64" s="100"/>
    </row>
    <row r="65" spans="2:108" ht="13.9" customHeight="1" x14ac:dyDescent="0.2">
      <c r="B65" s="33"/>
      <c r="C65" s="126">
        <v>5610</v>
      </c>
      <c r="D65" s="234" t="s">
        <v>467</v>
      </c>
      <c r="E65" s="234"/>
      <c r="F65" s="224">
        <v>0</v>
      </c>
      <c r="G65" s="224">
        <v>0</v>
      </c>
      <c r="H65" s="224">
        <v>0</v>
      </c>
      <c r="I65" s="224">
        <f>+Integración!F498</f>
        <v>0</v>
      </c>
      <c r="J65" s="224">
        <f>+Integración!G498</f>
        <v>0</v>
      </c>
      <c r="K65" s="224">
        <f>+Integración!H498</f>
        <v>0</v>
      </c>
      <c r="L65" s="224">
        <f>+Integración!I498</f>
        <v>0</v>
      </c>
      <c r="M65" s="224">
        <f>+Integración!J498</f>
        <v>0</v>
      </c>
      <c r="N65" s="224">
        <f>+Integración!K498</f>
        <v>0</v>
      </c>
      <c r="O65" s="224">
        <f>+Integración!L498</f>
        <v>0</v>
      </c>
      <c r="P65" s="224">
        <f>+Integración!M498</f>
        <v>0</v>
      </c>
      <c r="Q65" s="224">
        <f>+Integración!N498</f>
        <v>0</v>
      </c>
      <c r="R65" s="224">
        <f>+Integración!O498</f>
        <v>0</v>
      </c>
      <c r="S65" s="224">
        <f>+Integración!P498</f>
        <v>0</v>
      </c>
      <c r="T65" s="224">
        <f>+Integración!Q498</f>
        <v>0</v>
      </c>
      <c r="U65" s="224">
        <f>+Integración!R498</f>
        <v>0</v>
      </c>
      <c r="V65" s="224">
        <f>+Integración!S498</f>
        <v>0</v>
      </c>
      <c r="W65" s="224">
        <f>+Integración!T498</f>
        <v>0</v>
      </c>
      <c r="X65" s="224">
        <f>+Integración!U498</f>
        <v>0</v>
      </c>
      <c r="Y65" s="224">
        <f>+Integración!V498</f>
        <v>0</v>
      </c>
      <c r="Z65" s="224">
        <f>+Integración!W498</f>
        <v>0</v>
      </c>
      <c r="AA65" s="216">
        <f t="shared" si="31"/>
        <v>0</v>
      </c>
      <c r="AB65" s="224">
        <f t="shared" si="17"/>
        <v>0</v>
      </c>
      <c r="AC65" s="226">
        <f t="shared" si="18"/>
        <v>0</v>
      </c>
      <c r="AD65" s="52"/>
      <c r="AE65" s="52"/>
      <c r="AF65" s="52"/>
      <c r="AG65" s="216">
        <f t="shared" si="54"/>
        <v>0</v>
      </c>
      <c r="AH65" s="224">
        <f t="shared" si="55"/>
        <v>0</v>
      </c>
      <c r="AI65" s="226">
        <f t="shared" si="56"/>
        <v>0</v>
      </c>
      <c r="AJ65" s="26"/>
      <c r="AL65" s="27"/>
      <c r="AM65" s="130"/>
      <c r="AN65" s="234"/>
      <c r="AO65" s="234"/>
      <c r="AP65" s="215"/>
      <c r="AQ65" s="215"/>
      <c r="AR65" s="215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91"/>
      <c r="BL65" s="54"/>
      <c r="BM65" s="92"/>
      <c r="BN65" s="54"/>
      <c r="BO65" s="54"/>
      <c r="BP65" s="54"/>
      <c r="BQ65" s="91"/>
      <c r="BR65" s="54"/>
      <c r="BS65" s="92"/>
      <c r="BT65" s="100"/>
      <c r="BV65" s="27"/>
      <c r="BW65" s="131"/>
      <c r="BX65" s="233" t="s">
        <v>530</v>
      </c>
      <c r="BY65" s="233"/>
      <c r="BZ65" s="220">
        <f>+BZ55+BZ60</f>
        <v>0</v>
      </c>
      <c r="CA65" s="220">
        <f t="shared" ref="CA65:CB65" si="168">+CA55+CA60</f>
        <v>0</v>
      </c>
      <c r="CB65" s="220">
        <f t="shared" si="168"/>
        <v>0</v>
      </c>
      <c r="CC65" s="220">
        <f>+Integración!BH498</f>
        <v>0</v>
      </c>
      <c r="CD65" s="220">
        <f>+Integración!BI498</f>
        <v>0</v>
      </c>
      <c r="CE65" s="220">
        <f>+Integración!BJ498</f>
        <v>0</v>
      </c>
      <c r="CF65" s="220">
        <f>+Integración!BK498</f>
        <v>0</v>
      </c>
      <c r="CG65" s="220">
        <f>+Integración!BL498</f>
        <v>0</v>
      </c>
      <c r="CH65" s="220">
        <f>+Integración!BM498</f>
        <v>0</v>
      </c>
      <c r="CI65" s="220">
        <f>+Integración!BN498</f>
        <v>0</v>
      </c>
      <c r="CJ65" s="220">
        <f>+Integración!BO498</f>
        <v>0</v>
      </c>
      <c r="CK65" s="220">
        <f>+Integración!BP498</f>
        <v>0</v>
      </c>
      <c r="CL65" s="220">
        <f>+Integración!BQ498</f>
        <v>0</v>
      </c>
      <c r="CM65" s="220">
        <f>+Integración!BR498</f>
        <v>0</v>
      </c>
      <c r="CN65" s="220">
        <f>+Integración!BS498</f>
        <v>0</v>
      </c>
      <c r="CO65" s="220">
        <f>+Integración!BT498</f>
        <v>0</v>
      </c>
      <c r="CP65" s="220">
        <f>+Integración!BU498</f>
        <v>0</v>
      </c>
      <c r="CQ65" s="220">
        <f>+Integración!BV498</f>
        <v>0</v>
      </c>
      <c r="CR65" s="220">
        <f>+Integración!BW498</f>
        <v>0</v>
      </c>
      <c r="CS65" s="220">
        <f>+Integración!BX498</f>
        <v>0</v>
      </c>
      <c r="CT65" s="220">
        <f>+Integración!BY498</f>
        <v>0</v>
      </c>
      <c r="CU65" s="221">
        <f t="shared" si="58"/>
        <v>0</v>
      </c>
      <c r="CV65" s="220">
        <f t="shared" si="59"/>
        <v>0</v>
      </c>
      <c r="CW65" s="222">
        <f t="shared" si="60"/>
        <v>0</v>
      </c>
      <c r="CX65" s="220"/>
      <c r="CY65" s="220"/>
      <c r="CZ65" s="220"/>
      <c r="DA65" s="221">
        <f t="shared" si="61"/>
        <v>0</v>
      </c>
      <c r="DB65" s="220">
        <f t="shared" si="48"/>
        <v>0</v>
      </c>
      <c r="DC65" s="222">
        <f t="shared" si="49"/>
        <v>0</v>
      </c>
      <c r="DD65" s="100"/>
    </row>
    <row r="66" spans="2:108" ht="13.9" customHeight="1" x14ac:dyDescent="0.2">
      <c r="B66" s="33"/>
      <c r="C66" s="127">
        <v>3210</v>
      </c>
      <c r="D66" s="233" t="s">
        <v>468</v>
      </c>
      <c r="E66" s="233"/>
      <c r="F66" s="210">
        <f>+F13-F32</f>
        <v>0</v>
      </c>
      <c r="G66" s="210">
        <f t="shared" ref="G66:H66" si="169">+G13-G32</f>
        <v>0</v>
      </c>
      <c r="H66" s="210">
        <f t="shared" si="169"/>
        <v>0</v>
      </c>
      <c r="I66" s="210">
        <f>+Integración!F499</f>
        <v>9003660.6500000004</v>
      </c>
      <c r="J66" s="210">
        <f>+Integración!G499</f>
        <v>2695329.8900000006</v>
      </c>
      <c r="K66" s="210">
        <f>+Integración!H499</f>
        <v>502147.22999999765</v>
      </c>
      <c r="L66" s="210">
        <f>+Integración!I499</f>
        <v>0</v>
      </c>
      <c r="M66" s="210">
        <f>+Integración!J499</f>
        <v>0</v>
      </c>
      <c r="N66" s="210">
        <f>+Integración!K499</f>
        <v>0</v>
      </c>
      <c r="O66" s="210">
        <f>+Integración!L499</f>
        <v>0</v>
      </c>
      <c r="P66" s="210">
        <f>+Integración!M499</f>
        <v>0</v>
      </c>
      <c r="Q66" s="210">
        <f>+Integración!N499</f>
        <v>0</v>
      </c>
      <c r="R66" s="210">
        <f>+Integración!O499</f>
        <v>0</v>
      </c>
      <c r="S66" s="210">
        <f>+Integración!P499</f>
        <v>0</v>
      </c>
      <c r="T66" s="210">
        <f>+Integración!Q499</f>
        <v>0</v>
      </c>
      <c r="U66" s="210">
        <f>+Integración!R499</f>
        <v>0</v>
      </c>
      <c r="V66" s="210">
        <f>+Integración!S499</f>
        <v>0</v>
      </c>
      <c r="W66" s="210">
        <f>+Integración!T499</f>
        <v>0</v>
      </c>
      <c r="X66" s="210">
        <f>+Integración!U499</f>
        <v>0</v>
      </c>
      <c r="Y66" s="210">
        <f>+Integración!V499</f>
        <v>0</v>
      </c>
      <c r="Z66" s="210">
        <f>+Integración!W499</f>
        <v>0</v>
      </c>
      <c r="AA66" s="221">
        <f t="shared" si="31"/>
        <v>9003660.6500000004</v>
      </c>
      <c r="AB66" s="210">
        <f t="shared" si="17"/>
        <v>2695329.8900000006</v>
      </c>
      <c r="AC66" s="212">
        <f t="shared" si="18"/>
        <v>502147.22999999765</v>
      </c>
      <c r="AD66" s="50"/>
      <c r="AE66" s="50"/>
      <c r="AF66" s="50"/>
      <c r="AG66" s="221">
        <f t="shared" si="54"/>
        <v>9003660.6500000004</v>
      </c>
      <c r="AH66" s="210">
        <f t="shared" si="55"/>
        <v>2695329.8900000006</v>
      </c>
      <c r="AI66" s="212">
        <f t="shared" si="56"/>
        <v>502147.22999999765</v>
      </c>
      <c r="AJ66" s="26"/>
      <c r="AL66" s="27"/>
      <c r="AM66" s="130"/>
      <c r="AN66" s="230"/>
      <c r="AO66" s="230"/>
      <c r="AP66" s="224"/>
      <c r="AQ66" s="224"/>
      <c r="AR66" s="224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93"/>
      <c r="BL66" s="52"/>
      <c r="BM66" s="94"/>
      <c r="BN66" s="50"/>
      <c r="BO66" s="50"/>
      <c r="BP66" s="50"/>
      <c r="BQ66" s="93"/>
      <c r="BR66" s="52"/>
      <c r="BS66" s="94"/>
      <c r="BT66" s="100"/>
      <c r="BV66" s="27"/>
      <c r="BW66" s="131"/>
      <c r="BX66" s="209" t="s">
        <v>531</v>
      </c>
      <c r="BY66" s="209"/>
      <c r="BZ66" s="210">
        <f>+BZ43+BZ53+BZ65</f>
        <v>0</v>
      </c>
      <c r="CA66" s="210">
        <f t="shared" ref="CA66:CB66" si="170">+CA43+CA53+CA65</f>
        <v>0</v>
      </c>
      <c r="CB66" s="210">
        <f t="shared" si="170"/>
        <v>0</v>
      </c>
      <c r="CC66" s="210">
        <f>+Integración!BH499</f>
        <v>0</v>
      </c>
      <c r="CD66" s="210">
        <f>+Integración!BI499</f>
        <v>0</v>
      </c>
      <c r="CE66" s="210">
        <f>+Integración!BJ499</f>
        <v>0</v>
      </c>
      <c r="CF66" s="210">
        <f>+Integración!BK499</f>
        <v>0</v>
      </c>
      <c r="CG66" s="210">
        <f>+Integración!BL499</f>
        <v>0</v>
      </c>
      <c r="CH66" s="210">
        <f>+Integración!BM499</f>
        <v>0</v>
      </c>
      <c r="CI66" s="210">
        <f>+Integración!BN499</f>
        <v>0</v>
      </c>
      <c r="CJ66" s="210">
        <f>+Integración!BO499</f>
        <v>0</v>
      </c>
      <c r="CK66" s="210">
        <f>+Integración!BP499</f>
        <v>0</v>
      </c>
      <c r="CL66" s="210">
        <f>+Integración!BQ499</f>
        <v>0</v>
      </c>
      <c r="CM66" s="210">
        <f>+Integración!BR499</f>
        <v>0</v>
      </c>
      <c r="CN66" s="210">
        <f>+Integración!BS499</f>
        <v>0</v>
      </c>
      <c r="CO66" s="210">
        <f>+Integración!BT499</f>
        <v>0</v>
      </c>
      <c r="CP66" s="210">
        <f>+Integración!BU499</f>
        <v>0</v>
      </c>
      <c r="CQ66" s="210">
        <f>+Integración!BV499</f>
        <v>0</v>
      </c>
      <c r="CR66" s="210">
        <f>+Integración!BW499</f>
        <v>0</v>
      </c>
      <c r="CS66" s="210">
        <f>+Integración!BX499</f>
        <v>0</v>
      </c>
      <c r="CT66" s="210">
        <f>+Integración!BY499</f>
        <v>0</v>
      </c>
      <c r="CU66" s="211">
        <f t="shared" si="58"/>
        <v>0</v>
      </c>
      <c r="CV66" s="210">
        <f t="shared" si="59"/>
        <v>0</v>
      </c>
      <c r="CW66" s="212">
        <f t="shared" si="60"/>
        <v>0</v>
      </c>
      <c r="CX66" s="210"/>
      <c r="CY66" s="210"/>
      <c r="CZ66" s="210"/>
      <c r="DA66" s="211">
        <f t="shared" si="61"/>
        <v>0</v>
      </c>
      <c r="DB66" s="210">
        <f t="shared" si="48"/>
        <v>0</v>
      </c>
      <c r="DC66" s="212">
        <f t="shared" si="49"/>
        <v>0</v>
      </c>
      <c r="DD66" s="100"/>
    </row>
    <row r="67" spans="2:108" ht="13.9" customHeight="1" x14ac:dyDescent="0.2">
      <c r="B67" s="33"/>
      <c r="C67" s="126"/>
      <c r="D67" s="218"/>
      <c r="E67" s="218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6"/>
      <c r="AB67" s="215"/>
      <c r="AC67" s="217"/>
      <c r="AD67" s="54"/>
      <c r="AE67" s="54"/>
      <c r="AF67" s="54"/>
      <c r="AG67" s="216"/>
      <c r="AH67" s="215"/>
      <c r="AI67" s="217"/>
      <c r="AJ67" s="26"/>
      <c r="AL67" s="27"/>
      <c r="AM67" s="130"/>
      <c r="AN67" s="213"/>
      <c r="AO67" s="213"/>
      <c r="AP67" s="235"/>
      <c r="AQ67" s="235"/>
      <c r="AR67" s="235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99"/>
      <c r="BL67" s="48"/>
      <c r="BM67" s="97"/>
      <c r="BN67" s="54"/>
      <c r="BO67" s="54"/>
      <c r="BP67" s="54"/>
      <c r="BQ67" s="99"/>
      <c r="BR67" s="48"/>
      <c r="BS67" s="97"/>
      <c r="BT67" s="100"/>
      <c r="BV67" s="27"/>
      <c r="BW67" s="131">
        <v>1110</v>
      </c>
      <c r="BX67" s="213" t="s">
        <v>532</v>
      </c>
      <c r="BY67" s="213"/>
      <c r="BZ67" s="235">
        <v>0</v>
      </c>
      <c r="CA67" s="235">
        <v>0</v>
      </c>
      <c r="CB67" s="235">
        <v>0</v>
      </c>
      <c r="CC67" s="235">
        <f>+Integración!BH500</f>
        <v>0</v>
      </c>
      <c r="CD67" s="235">
        <f>+Integración!BI500</f>
        <v>0</v>
      </c>
      <c r="CE67" s="235">
        <f>+Integración!BJ500</f>
        <v>0</v>
      </c>
      <c r="CF67" s="235">
        <f>+Integración!BK500</f>
        <v>0</v>
      </c>
      <c r="CG67" s="235">
        <f>+Integración!BL500</f>
        <v>0</v>
      </c>
      <c r="CH67" s="235">
        <f>+Integración!BM500</f>
        <v>0</v>
      </c>
      <c r="CI67" s="235">
        <f>+Integración!BN500</f>
        <v>0</v>
      </c>
      <c r="CJ67" s="235">
        <f>+Integración!BO500</f>
        <v>0</v>
      </c>
      <c r="CK67" s="235">
        <f>+Integración!BP500</f>
        <v>0</v>
      </c>
      <c r="CL67" s="235">
        <f>+Integración!BQ500</f>
        <v>0</v>
      </c>
      <c r="CM67" s="235">
        <f>+Integración!BR500</f>
        <v>0</v>
      </c>
      <c r="CN67" s="235">
        <f>+Integración!BS500</f>
        <v>0</v>
      </c>
      <c r="CO67" s="235">
        <f>+Integración!BT500</f>
        <v>0</v>
      </c>
      <c r="CP67" s="235">
        <f>+Integración!BU500</f>
        <v>0</v>
      </c>
      <c r="CQ67" s="235">
        <f>+Integración!BV500</f>
        <v>0</v>
      </c>
      <c r="CR67" s="235">
        <f>+Integración!BW500</f>
        <v>0</v>
      </c>
      <c r="CS67" s="235">
        <f>+Integración!BX500</f>
        <v>0</v>
      </c>
      <c r="CT67" s="235">
        <f>+Integración!BY500</f>
        <v>0</v>
      </c>
      <c r="CU67" s="236">
        <f t="shared" si="58"/>
        <v>0</v>
      </c>
      <c r="CV67" s="235">
        <f t="shared" si="59"/>
        <v>0</v>
      </c>
      <c r="CW67" s="237">
        <f t="shared" si="60"/>
        <v>0</v>
      </c>
      <c r="CX67" s="235"/>
      <c r="CY67" s="235"/>
      <c r="CZ67" s="235"/>
      <c r="DA67" s="236">
        <f t="shared" si="61"/>
        <v>0</v>
      </c>
      <c r="DB67" s="235">
        <f t="shared" si="48"/>
        <v>0</v>
      </c>
      <c r="DC67" s="237">
        <f t="shared" si="49"/>
        <v>0</v>
      </c>
      <c r="DD67" s="100"/>
    </row>
    <row r="68" spans="2:108" ht="13.9" customHeight="1" x14ac:dyDescent="0.2">
      <c r="B68" s="33"/>
      <c r="C68" s="126"/>
      <c r="D68" s="214"/>
      <c r="E68" s="214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6"/>
      <c r="AB68" s="215"/>
      <c r="AC68" s="217"/>
      <c r="AD68" s="54"/>
      <c r="AE68" s="54"/>
      <c r="AF68" s="54"/>
      <c r="AG68" s="216"/>
      <c r="AH68" s="215"/>
      <c r="AI68" s="217"/>
      <c r="AJ68" s="26"/>
      <c r="AL68" s="27"/>
      <c r="AM68" s="130"/>
      <c r="AN68" s="214"/>
      <c r="AO68" s="214"/>
      <c r="AP68" s="215"/>
      <c r="AQ68" s="215"/>
      <c r="AR68" s="215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91"/>
      <c r="BL68" s="54"/>
      <c r="BM68" s="92"/>
      <c r="BN68" s="54"/>
      <c r="BO68" s="54"/>
      <c r="BP68" s="54"/>
      <c r="BQ68" s="91"/>
      <c r="BR68" s="54"/>
      <c r="BS68" s="92"/>
      <c r="BT68" s="100"/>
      <c r="BV68" s="27"/>
      <c r="BW68" s="131">
        <v>1110</v>
      </c>
      <c r="BX68" s="213" t="s">
        <v>533</v>
      </c>
      <c r="BY68" s="213"/>
      <c r="BZ68" s="220">
        <v>0</v>
      </c>
      <c r="CA68" s="220">
        <v>0</v>
      </c>
      <c r="CB68" s="220">
        <v>0</v>
      </c>
      <c r="CC68" s="220">
        <f>+Integración!BH501</f>
        <v>0</v>
      </c>
      <c r="CD68" s="220">
        <f>+Integración!BI501</f>
        <v>0</v>
      </c>
      <c r="CE68" s="220">
        <f>+Integración!BJ501</f>
        <v>0</v>
      </c>
      <c r="CF68" s="220">
        <f>+Integración!BK501</f>
        <v>0</v>
      </c>
      <c r="CG68" s="220">
        <f>+Integración!BL501</f>
        <v>0</v>
      </c>
      <c r="CH68" s="220">
        <f>+Integración!BM501</f>
        <v>0</v>
      </c>
      <c r="CI68" s="220">
        <f>+Integración!BN501</f>
        <v>0</v>
      </c>
      <c r="CJ68" s="220">
        <f>+Integración!BO501</f>
        <v>0</v>
      </c>
      <c r="CK68" s="220">
        <f>+Integración!BP501</f>
        <v>0</v>
      </c>
      <c r="CL68" s="220">
        <f>+Integración!BQ501</f>
        <v>0</v>
      </c>
      <c r="CM68" s="220">
        <f>+Integración!BR501</f>
        <v>0</v>
      </c>
      <c r="CN68" s="220">
        <f>+Integración!BS501</f>
        <v>0</v>
      </c>
      <c r="CO68" s="220">
        <f>+Integración!BT501</f>
        <v>0</v>
      </c>
      <c r="CP68" s="220">
        <f>+Integración!BU501</f>
        <v>0</v>
      </c>
      <c r="CQ68" s="220">
        <f>+Integración!BV501</f>
        <v>0</v>
      </c>
      <c r="CR68" s="220">
        <f>+Integración!BW501</f>
        <v>0</v>
      </c>
      <c r="CS68" s="220">
        <f>+Integración!BX501</f>
        <v>0</v>
      </c>
      <c r="CT68" s="220">
        <f>+Integración!BY501</f>
        <v>0</v>
      </c>
      <c r="CU68" s="221">
        <f t="shared" si="58"/>
        <v>0</v>
      </c>
      <c r="CV68" s="220">
        <f t="shared" si="59"/>
        <v>0</v>
      </c>
      <c r="CW68" s="222">
        <f t="shared" si="60"/>
        <v>0</v>
      </c>
      <c r="CX68" s="220"/>
      <c r="CY68" s="220"/>
      <c r="CZ68" s="220"/>
      <c r="DA68" s="221">
        <f t="shared" si="61"/>
        <v>0</v>
      </c>
      <c r="DB68" s="220">
        <f t="shared" si="48"/>
        <v>0</v>
      </c>
      <c r="DC68" s="222">
        <f t="shared" si="49"/>
        <v>0</v>
      </c>
      <c r="DD68" s="100"/>
    </row>
    <row r="69" spans="2:108" ht="13.9" customHeight="1" x14ac:dyDescent="0.2">
      <c r="B69" s="33"/>
      <c r="C69" s="128"/>
      <c r="D69" s="250"/>
      <c r="E69" s="250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8"/>
      <c r="AB69" s="227"/>
      <c r="AC69" s="229"/>
      <c r="AD69" s="261"/>
      <c r="AE69" s="261"/>
      <c r="AF69" s="261"/>
      <c r="AG69" s="228"/>
      <c r="AH69" s="227"/>
      <c r="AI69" s="229"/>
      <c r="AJ69" s="26"/>
      <c r="AL69" s="27"/>
      <c r="AM69" s="132"/>
      <c r="AN69" s="250"/>
      <c r="AO69" s="250"/>
      <c r="AP69" s="241"/>
      <c r="AQ69" s="241"/>
      <c r="AR69" s="241"/>
      <c r="AS69" s="261"/>
      <c r="AT69" s="261"/>
      <c r="AU69" s="261"/>
      <c r="AV69" s="261"/>
      <c r="AW69" s="261"/>
      <c r="AX69" s="261"/>
      <c r="AY69" s="261"/>
      <c r="AZ69" s="261"/>
      <c r="BA69" s="261"/>
      <c r="BB69" s="261"/>
      <c r="BC69" s="261"/>
      <c r="BD69" s="261"/>
      <c r="BE69" s="261"/>
      <c r="BF69" s="261"/>
      <c r="BG69" s="261"/>
      <c r="BH69" s="261"/>
      <c r="BI69" s="261"/>
      <c r="BJ69" s="261"/>
      <c r="BK69" s="262"/>
      <c r="BL69" s="261"/>
      <c r="BM69" s="263"/>
      <c r="BN69" s="261"/>
      <c r="BO69" s="261"/>
      <c r="BP69" s="261"/>
      <c r="BQ69" s="262"/>
      <c r="BR69" s="261"/>
      <c r="BS69" s="263"/>
      <c r="BT69" s="100"/>
      <c r="BV69" s="27"/>
      <c r="BW69" s="132"/>
      <c r="BX69" s="250"/>
      <c r="BY69" s="250"/>
      <c r="BZ69" s="241"/>
      <c r="CA69" s="241"/>
      <c r="CB69" s="241"/>
      <c r="CC69" s="241"/>
      <c r="CD69" s="241"/>
      <c r="CE69" s="241"/>
      <c r="CF69" s="241"/>
      <c r="CG69" s="241"/>
      <c r="CH69" s="241"/>
      <c r="CI69" s="241"/>
      <c r="CJ69" s="241"/>
      <c r="CK69" s="241"/>
      <c r="CL69" s="241"/>
      <c r="CM69" s="241"/>
      <c r="CN69" s="241"/>
      <c r="CO69" s="241"/>
      <c r="CP69" s="241"/>
      <c r="CQ69" s="241"/>
      <c r="CR69" s="241"/>
      <c r="CS69" s="241"/>
      <c r="CT69" s="241"/>
      <c r="CU69" s="242"/>
      <c r="CV69" s="241"/>
      <c r="CW69" s="243"/>
      <c r="CX69" s="241"/>
      <c r="CY69" s="241"/>
      <c r="CZ69" s="241"/>
      <c r="DA69" s="242"/>
      <c r="DB69" s="241"/>
      <c r="DC69" s="243"/>
      <c r="DD69" s="100"/>
    </row>
    <row r="70" spans="2:108" ht="13.9" customHeight="1" thickBot="1" x14ac:dyDescent="0.25">
      <c r="B70" s="88"/>
      <c r="C70" s="109"/>
      <c r="D70" s="318"/>
      <c r="E70" s="318"/>
      <c r="F70" s="95"/>
      <c r="G70" s="199"/>
      <c r="H70" s="95"/>
      <c r="I70" s="199"/>
      <c r="J70" s="199"/>
      <c r="K70" s="199"/>
      <c r="L70" s="199"/>
      <c r="M70" s="199"/>
      <c r="N70" s="199"/>
      <c r="O70" s="199"/>
      <c r="P70" s="199"/>
      <c r="Q70" s="199"/>
      <c r="R70" s="95"/>
      <c r="S70" s="199"/>
      <c r="T70" s="95"/>
      <c r="U70" s="95"/>
      <c r="V70" s="199"/>
      <c r="W70" s="95"/>
      <c r="X70" s="95"/>
      <c r="Y70" s="199"/>
      <c r="Z70" s="95"/>
      <c r="AA70" s="95"/>
      <c r="AB70" s="199"/>
      <c r="AC70" s="95"/>
      <c r="AD70" s="95"/>
      <c r="AE70" s="199"/>
      <c r="AF70" s="95"/>
      <c r="AG70" s="95"/>
      <c r="AH70" s="199"/>
      <c r="AI70" s="95"/>
      <c r="AJ70" s="65"/>
      <c r="AL70" s="88"/>
      <c r="AM70" s="129"/>
      <c r="AN70" s="318"/>
      <c r="AO70" s="318"/>
      <c r="AP70" s="95"/>
      <c r="AQ70" s="199"/>
      <c r="AR70" s="95"/>
      <c r="AS70" s="199"/>
      <c r="AT70" s="199"/>
      <c r="AU70" s="199"/>
      <c r="AV70" s="199"/>
      <c r="AW70" s="199"/>
      <c r="AX70" s="199"/>
      <c r="AY70" s="199"/>
      <c r="AZ70" s="199"/>
      <c r="BA70" s="199"/>
      <c r="BB70" s="95"/>
      <c r="BC70" s="199"/>
      <c r="BD70" s="95"/>
      <c r="BE70" s="95"/>
      <c r="BF70" s="199"/>
      <c r="BG70" s="95"/>
      <c r="BH70" s="95"/>
      <c r="BI70" s="199"/>
      <c r="BJ70" s="95"/>
      <c r="BK70" s="95"/>
      <c r="BL70" s="199"/>
      <c r="BM70" s="95"/>
      <c r="BN70" s="95"/>
      <c r="BO70" s="199"/>
      <c r="BP70" s="95"/>
      <c r="BQ70" s="95"/>
      <c r="BR70" s="199"/>
      <c r="BS70" s="95"/>
      <c r="BT70" s="65"/>
      <c r="BV70" s="88"/>
      <c r="BW70" s="129"/>
      <c r="BX70" s="318"/>
      <c r="BY70" s="318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65"/>
    </row>
    <row r="71" spans="2:108" x14ac:dyDescent="0.2">
      <c r="AP71" s="137">
        <f t="shared" ref="AP71:BR71" si="171">+AP36-AP69</f>
        <v>0</v>
      </c>
      <c r="AQ71" s="137">
        <f t="shared" si="171"/>
        <v>0</v>
      </c>
      <c r="AR71" s="137">
        <f t="shared" si="171"/>
        <v>0</v>
      </c>
      <c r="AS71" s="137">
        <f t="shared" si="171"/>
        <v>0</v>
      </c>
      <c r="AT71" s="137">
        <f t="shared" si="171"/>
        <v>0</v>
      </c>
      <c r="AU71" s="137">
        <f t="shared" si="171"/>
        <v>0</v>
      </c>
      <c r="AV71" s="137">
        <f t="shared" si="171"/>
        <v>0</v>
      </c>
      <c r="AW71" s="137">
        <f t="shared" si="171"/>
        <v>0</v>
      </c>
      <c r="AX71" s="137">
        <f t="shared" si="171"/>
        <v>0</v>
      </c>
      <c r="AY71" s="137">
        <f t="shared" si="171"/>
        <v>0</v>
      </c>
      <c r="AZ71" s="137">
        <f t="shared" si="171"/>
        <v>0</v>
      </c>
      <c r="BA71" s="137">
        <f t="shared" si="171"/>
        <v>0</v>
      </c>
      <c r="BB71" s="137">
        <f t="shared" si="171"/>
        <v>0</v>
      </c>
      <c r="BC71" s="137">
        <f t="shared" si="171"/>
        <v>0</v>
      </c>
      <c r="BD71" s="137">
        <f t="shared" si="171"/>
        <v>0</v>
      </c>
      <c r="BE71" s="137">
        <f t="shared" si="171"/>
        <v>0</v>
      </c>
      <c r="BF71" s="137">
        <f t="shared" si="171"/>
        <v>0</v>
      </c>
      <c r="BG71" s="137">
        <f t="shared" si="171"/>
        <v>0</v>
      </c>
      <c r="BH71" s="137">
        <f t="shared" si="171"/>
        <v>0</v>
      </c>
      <c r="BI71" s="137">
        <f t="shared" si="171"/>
        <v>0</v>
      </c>
      <c r="BJ71" s="137">
        <f t="shared" si="171"/>
        <v>0</v>
      </c>
      <c r="BK71" s="137">
        <f t="shared" si="171"/>
        <v>0</v>
      </c>
      <c r="BL71" s="137">
        <f t="shared" si="171"/>
        <v>0</v>
      </c>
      <c r="BM71" s="137">
        <f t="shared" si="171"/>
        <v>0</v>
      </c>
      <c r="BN71" s="137">
        <f t="shared" si="171"/>
        <v>0</v>
      </c>
      <c r="BO71" s="137">
        <f t="shared" si="171"/>
        <v>0</v>
      </c>
      <c r="BP71" s="137">
        <f t="shared" si="171"/>
        <v>0</v>
      </c>
      <c r="BQ71" s="137">
        <f t="shared" si="171"/>
        <v>0</v>
      </c>
      <c r="BR71" s="137">
        <f t="shared" si="171"/>
        <v>0</v>
      </c>
      <c r="BS71" s="137">
        <f>+BS36-BS69</f>
        <v>0</v>
      </c>
      <c r="BZ71" s="137">
        <f t="shared" ref="BZ71:DB71" si="172">+BZ43+BZ53+BZ65+BZ67-BZ68</f>
        <v>0</v>
      </c>
      <c r="CA71" s="137">
        <f t="shared" si="172"/>
        <v>0</v>
      </c>
      <c r="CB71" s="137">
        <f t="shared" si="172"/>
        <v>0</v>
      </c>
      <c r="CC71" s="137">
        <f t="shared" si="172"/>
        <v>0</v>
      </c>
      <c r="CD71" s="137">
        <f t="shared" si="172"/>
        <v>0</v>
      </c>
      <c r="CE71" s="137">
        <f t="shared" si="172"/>
        <v>0</v>
      </c>
      <c r="CF71" s="137">
        <f t="shared" si="172"/>
        <v>0</v>
      </c>
      <c r="CG71" s="137">
        <f t="shared" si="172"/>
        <v>0</v>
      </c>
      <c r="CH71" s="137">
        <f t="shared" si="172"/>
        <v>0</v>
      </c>
      <c r="CI71" s="137">
        <f t="shared" si="172"/>
        <v>0</v>
      </c>
      <c r="CJ71" s="137">
        <f t="shared" si="172"/>
        <v>0</v>
      </c>
      <c r="CK71" s="137">
        <f t="shared" si="172"/>
        <v>0</v>
      </c>
      <c r="CL71" s="137">
        <f t="shared" si="172"/>
        <v>0</v>
      </c>
      <c r="CM71" s="137">
        <f t="shared" si="172"/>
        <v>0</v>
      </c>
      <c r="CN71" s="137">
        <f t="shared" si="172"/>
        <v>0</v>
      </c>
      <c r="CO71" s="137">
        <f t="shared" si="172"/>
        <v>0</v>
      </c>
      <c r="CP71" s="137">
        <f t="shared" si="172"/>
        <v>0</v>
      </c>
      <c r="CQ71" s="137">
        <f t="shared" si="172"/>
        <v>0</v>
      </c>
      <c r="CR71" s="137">
        <f t="shared" si="172"/>
        <v>0</v>
      </c>
      <c r="CS71" s="137">
        <f t="shared" si="172"/>
        <v>0</v>
      </c>
      <c r="CT71" s="137">
        <f t="shared" si="172"/>
        <v>0</v>
      </c>
      <c r="CU71" s="137">
        <f t="shared" si="172"/>
        <v>0</v>
      </c>
      <c r="CV71" s="137">
        <f t="shared" si="172"/>
        <v>0</v>
      </c>
      <c r="CW71" s="137">
        <f t="shared" si="172"/>
        <v>0</v>
      </c>
      <c r="CX71" s="137">
        <f t="shared" si="172"/>
        <v>0</v>
      </c>
      <c r="CY71" s="137">
        <f t="shared" si="172"/>
        <v>0</v>
      </c>
      <c r="CZ71" s="137">
        <f t="shared" si="172"/>
        <v>0</v>
      </c>
      <c r="DA71" s="137">
        <f t="shared" si="172"/>
        <v>0</v>
      </c>
      <c r="DB71" s="137">
        <f t="shared" si="172"/>
        <v>0</v>
      </c>
      <c r="DC71" s="137">
        <f>+DC43+DC53+DC65+DC67-DC68</f>
        <v>0</v>
      </c>
    </row>
    <row r="75" spans="2:108" ht="13.9" customHeight="1" x14ac:dyDescent="0.2"/>
    <row r="77" spans="2:108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36">
    <mergeCell ref="ED52:EE52"/>
    <mergeCell ref="EU52:EV52"/>
    <mergeCell ref="FK52:FL52"/>
    <mergeCell ref="FY52:FZ52"/>
    <mergeCell ref="DN53:DO53"/>
    <mergeCell ref="DX53:DY53"/>
    <mergeCell ref="ED53:EE53"/>
    <mergeCell ref="EN53:EO53"/>
    <mergeCell ref="EU53:EV53"/>
    <mergeCell ref="FF53:FG53"/>
    <mergeCell ref="FK53:FL53"/>
    <mergeCell ref="FT53:FU53"/>
    <mergeCell ref="FY53:FZ53"/>
    <mergeCell ref="ED49:EE49"/>
    <mergeCell ref="EU49:EV49"/>
    <mergeCell ref="ED50:EE50"/>
    <mergeCell ref="EU50:EV50"/>
    <mergeCell ref="FK50:FL50"/>
    <mergeCell ref="FY50:FZ50"/>
    <mergeCell ref="DH51:DI51"/>
    <mergeCell ref="DN51:DO51"/>
    <mergeCell ref="ED51:EE51"/>
    <mergeCell ref="EU51:EV51"/>
    <mergeCell ref="FK51:FL51"/>
    <mergeCell ref="FY51:FZ51"/>
    <mergeCell ref="ED46:EE46"/>
    <mergeCell ref="EU46:EV46"/>
    <mergeCell ref="ED47:EE47"/>
    <mergeCell ref="EU47:EV47"/>
    <mergeCell ref="FK47:FL47"/>
    <mergeCell ref="FY47:FZ47"/>
    <mergeCell ref="DN48:DO48"/>
    <mergeCell ref="ED48:EE48"/>
    <mergeCell ref="EU48:EV48"/>
    <mergeCell ref="FF48:FG48"/>
    <mergeCell ref="FK48:FL48"/>
    <mergeCell ref="FT48:FU48"/>
    <mergeCell ref="FY48:FZ48"/>
    <mergeCell ref="ED43:EE43"/>
    <mergeCell ref="EU43:EV43"/>
    <mergeCell ref="FK43:FL43"/>
    <mergeCell ref="FY43:FZ43"/>
    <mergeCell ref="DN44:DO44"/>
    <mergeCell ref="ED44:EE44"/>
    <mergeCell ref="EU44:EV44"/>
    <mergeCell ref="DN45:DO45"/>
    <mergeCell ref="ED45:EE45"/>
    <mergeCell ref="EU45:EV45"/>
    <mergeCell ref="ED40:EE40"/>
    <mergeCell ref="EU40:EV40"/>
    <mergeCell ref="FK40:FL40"/>
    <mergeCell ref="FY40:FZ40"/>
    <mergeCell ref="DN41:DO41"/>
    <mergeCell ref="ED41:EE41"/>
    <mergeCell ref="EU41:EV41"/>
    <mergeCell ref="DN42:DO42"/>
    <mergeCell ref="ED42:EE42"/>
    <mergeCell ref="EU42:EV42"/>
    <mergeCell ref="ED37:EE37"/>
    <mergeCell ref="EU37:EV37"/>
    <mergeCell ref="GH37:GI37"/>
    <mergeCell ref="DN38:DO38"/>
    <mergeCell ref="ED38:EE38"/>
    <mergeCell ref="EU38:EV38"/>
    <mergeCell ref="ED39:EE39"/>
    <mergeCell ref="EU39:EV39"/>
    <mergeCell ref="GH39:GI39"/>
    <mergeCell ref="ED34:EE34"/>
    <mergeCell ref="EU34:EV34"/>
    <mergeCell ref="GH34:GI34"/>
    <mergeCell ref="DN35:DO35"/>
    <mergeCell ref="ED35:EE35"/>
    <mergeCell ref="EU35:EV35"/>
    <mergeCell ref="GH35:GI35"/>
    <mergeCell ref="DN36:DO36"/>
    <mergeCell ref="ED36:EE36"/>
    <mergeCell ref="EU36:EV36"/>
    <mergeCell ref="GH36:GI36"/>
    <mergeCell ref="EN31:EO31"/>
    <mergeCell ref="GH31:GI31"/>
    <mergeCell ref="DX32:DY32"/>
    <mergeCell ref="ED32:EE32"/>
    <mergeCell ref="EN32:EO32"/>
    <mergeCell ref="EU32:EV32"/>
    <mergeCell ref="DH33:DI33"/>
    <mergeCell ref="DN33:DO33"/>
    <mergeCell ref="DX33:DY33"/>
    <mergeCell ref="ED33:EE33"/>
    <mergeCell ref="EN33:EO33"/>
    <mergeCell ref="EU33:EV33"/>
    <mergeCell ref="GH33:GI33"/>
    <mergeCell ref="DH31:DI31"/>
    <mergeCell ref="DN31:DO31"/>
    <mergeCell ref="DX31:DY31"/>
    <mergeCell ref="ED29:EE29"/>
    <mergeCell ref="EN29:EO29"/>
    <mergeCell ref="EU29:EV29"/>
    <mergeCell ref="GH29:GI29"/>
    <mergeCell ref="DH30:DI30"/>
    <mergeCell ref="DN30:DO30"/>
    <mergeCell ref="DX30:DY30"/>
    <mergeCell ref="ED30:EE30"/>
    <mergeCell ref="EN30:EO30"/>
    <mergeCell ref="EU30:EV30"/>
    <mergeCell ref="GH30:GI30"/>
    <mergeCell ref="DH29:DI29"/>
    <mergeCell ref="DN29:DO29"/>
    <mergeCell ref="DX29:DY29"/>
    <mergeCell ref="FK26:FL26"/>
    <mergeCell ref="FY26:FZ26"/>
    <mergeCell ref="GH26:GI26"/>
    <mergeCell ref="DH27:DI27"/>
    <mergeCell ref="DX27:DY27"/>
    <mergeCell ref="ED27:EE27"/>
    <mergeCell ref="EN27:EO27"/>
    <mergeCell ref="EU27:EV27"/>
    <mergeCell ref="DH28:DI28"/>
    <mergeCell ref="DN28:DO28"/>
    <mergeCell ref="DX28:DY28"/>
    <mergeCell ref="ED28:EE28"/>
    <mergeCell ref="EN28:EO28"/>
    <mergeCell ref="EU28:EV28"/>
    <mergeCell ref="GH28:GI28"/>
    <mergeCell ref="ED25:EE25"/>
    <mergeCell ref="EN25:EO25"/>
    <mergeCell ref="EU25:EV25"/>
    <mergeCell ref="DH26:DI26"/>
    <mergeCell ref="DN26:DO26"/>
    <mergeCell ref="DX26:DY26"/>
    <mergeCell ref="ED26:EE26"/>
    <mergeCell ref="EN26:EO26"/>
    <mergeCell ref="EU26:EV26"/>
    <mergeCell ref="DN25:DO25"/>
    <mergeCell ref="DX25:DY25"/>
    <mergeCell ref="ED23:EE23"/>
    <mergeCell ref="EN23:EO23"/>
    <mergeCell ref="EU23:EV23"/>
    <mergeCell ref="FK23:FL23"/>
    <mergeCell ref="FY23:FZ23"/>
    <mergeCell ref="GH23:GI23"/>
    <mergeCell ref="DH24:DI24"/>
    <mergeCell ref="DN24:DO24"/>
    <mergeCell ref="DX24:DY24"/>
    <mergeCell ref="ED24:EE24"/>
    <mergeCell ref="EN24:EO24"/>
    <mergeCell ref="EU24:EV24"/>
    <mergeCell ref="GH24:GI24"/>
    <mergeCell ref="DH23:DI23"/>
    <mergeCell ref="DN23:DO23"/>
    <mergeCell ref="DX23:DY23"/>
    <mergeCell ref="GH20:GI20"/>
    <mergeCell ref="DN21:DO21"/>
    <mergeCell ref="ED21:EE21"/>
    <mergeCell ref="EU21:EV21"/>
    <mergeCell ref="GH21:GI21"/>
    <mergeCell ref="DH22:DI22"/>
    <mergeCell ref="DN22:DO22"/>
    <mergeCell ref="GH22:GI22"/>
    <mergeCell ref="DH20:DI20"/>
    <mergeCell ref="DN20:DO20"/>
    <mergeCell ref="DX20:DY20"/>
    <mergeCell ref="DH19:DI19"/>
    <mergeCell ref="DN19:DO19"/>
    <mergeCell ref="DX19:DY19"/>
    <mergeCell ref="ED19:EE19"/>
    <mergeCell ref="EN19:EO19"/>
    <mergeCell ref="EU19:EV19"/>
    <mergeCell ref="ED20:EE20"/>
    <mergeCell ref="EN20:EO20"/>
    <mergeCell ref="EU20:EV20"/>
    <mergeCell ref="DN17:DO17"/>
    <mergeCell ref="DX17:DY17"/>
    <mergeCell ref="ED17:EE17"/>
    <mergeCell ref="EN17:EO17"/>
    <mergeCell ref="EU17:EV17"/>
    <mergeCell ref="GH17:GI17"/>
    <mergeCell ref="ED18:EE18"/>
    <mergeCell ref="EN18:EO18"/>
    <mergeCell ref="EU18:EV18"/>
    <mergeCell ref="GH18:GI18"/>
    <mergeCell ref="DX15:DY15"/>
    <mergeCell ref="ED15:EE15"/>
    <mergeCell ref="EN15:EO15"/>
    <mergeCell ref="EU15:EV15"/>
    <mergeCell ref="GH15:GI15"/>
    <mergeCell ref="ED16:EE16"/>
    <mergeCell ref="EN16:EO16"/>
    <mergeCell ref="EU16:EV16"/>
    <mergeCell ref="GH16:GI16"/>
    <mergeCell ref="DX16:DY16"/>
    <mergeCell ref="ED13:EE13"/>
    <mergeCell ref="EN13:EO13"/>
    <mergeCell ref="EU13:EV13"/>
    <mergeCell ref="GH13:GI13"/>
    <mergeCell ref="DH14:DI14"/>
    <mergeCell ref="DN14:DO14"/>
    <mergeCell ref="DX14:DY14"/>
    <mergeCell ref="ED14:EE14"/>
    <mergeCell ref="EN14:EO14"/>
    <mergeCell ref="EU14:EV14"/>
    <mergeCell ref="GN9:GN11"/>
    <mergeCell ref="GO9:GO11"/>
    <mergeCell ref="DH11:DI11"/>
    <mergeCell ref="DN11:DO11"/>
    <mergeCell ref="DX11:DY11"/>
    <mergeCell ref="ED11:EE11"/>
    <mergeCell ref="EN11:EO11"/>
    <mergeCell ref="EU11:EV11"/>
    <mergeCell ref="DH12:DI12"/>
    <mergeCell ref="DN12:DO12"/>
    <mergeCell ref="DX12:DY12"/>
    <mergeCell ref="ED12:EE12"/>
    <mergeCell ref="EN12:EO12"/>
    <mergeCell ref="EU12:EV12"/>
    <mergeCell ref="FF12:FG12"/>
    <mergeCell ref="FK12:FL12"/>
    <mergeCell ref="FT12:FU12"/>
    <mergeCell ref="FY12:FZ12"/>
    <mergeCell ref="GI5:GM5"/>
    <mergeCell ref="GI6:GO6"/>
    <mergeCell ref="DI7:DR7"/>
    <mergeCell ref="DY7:EH7"/>
    <mergeCell ref="EO7:EX7"/>
    <mergeCell ref="FG7:FN7"/>
    <mergeCell ref="FU7:GB7"/>
    <mergeCell ref="GI7:GM7"/>
    <mergeCell ref="DH9:DI9"/>
    <mergeCell ref="DN9:DO9"/>
    <mergeCell ref="DX9:DY9"/>
    <mergeCell ref="ED9:EE9"/>
    <mergeCell ref="EN9:EO9"/>
    <mergeCell ref="EU9:EV9"/>
    <mergeCell ref="FF9:FG9"/>
    <mergeCell ref="FK9:FL9"/>
    <mergeCell ref="FT9:FU9"/>
    <mergeCell ref="FY9:FZ9"/>
    <mergeCell ref="GG9:GG11"/>
    <mergeCell ref="GH9:GI11"/>
    <mergeCell ref="GJ9:GJ11"/>
    <mergeCell ref="GK9:GK11"/>
    <mergeCell ref="GL9:GL11"/>
    <mergeCell ref="GM9:GM11"/>
    <mergeCell ref="BX70:BY70"/>
    <mergeCell ref="DI2:DP2"/>
    <mergeCell ref="DY2:EF2"/>
    <mergeCell ref="EO2:EW2"/>
    <mergeCell ref="FG2:FM2"/>
    <mergeCell ref="FU2:GA2"/>
    <mergeCell ref="GI2:GM2"/>
    <mergeCell ref="DI3:DP3"/>
    <mergeCell ref="DY3:EF3"/>
    <mergeCell ref="EO3:EW3"/>
    <mergeCell ref="FG3:FM3"/>
    <mergeCell ref="FU3:GA3"/>
    <mergeCell ref="GI3:GM3"/>
    <mergeCell ref="DI4:DP4"/>
    <mergeCell ref="DY4:EF4"/>
    <mergeCell ref="EO4:EW4"/>
    <mergeCell ref="FG4:FM4"/>
    <mergeCell ref="FU4:GA4"/>
    <mergeCell ref="GI4:GM4"/>
    <mergeCell ref="DI5:DP5"/>
    <mergeCell ref="DY5:EF5"/>
    <mergeCell ref="EO5:EW5"/>
    <mergeCell ref="FG5:FM5"/>
    <mergeCell ref="FU5:GA5"/>
    <mergeCell ref="D70:E70"/>
    <mergeCell ref="AN70:AO70"/>
    <mergeCell ref="BE9:BG10"/>
    <mergeCell ref="D12:E12"/>
    <mergeCell ref="AN12:AO12"/>
    <mergeCell ref="X9:Z10"/>
    <mergeCell ref="BH9:BJ10"/>
    <mergeCell ref="BK9:BM10"/>
    <mergeCell ref="BN9:BP10"/>
    <mergeCell ref="AN9:AO11"/>
    <mergeCell ref="AP9:AR10"/>
    <mergeCell ref="BB9:BD10"/>
    <mergeCell ref="E2:AI2"/>
    <mergeCell ref="AO2:BS2"/>
    <mergeCell ref="E3:AI3"/>
    <mergeCell ref="AO3:BS3"/>
    <mergeCell ref="E7:AI7"/>
    <mergeCell ref="AO7:BS7"/>
    <mergeCell ref="E4:AI4"/>
    <mergeCell ref="AO4:BS4"/>
    <mergeCell ref="E5:AI5"/>
    <mergeCell ref="AO5:BS5"/>
    <mergeCell ref="DH18:DI18"/>
    <mergeCell ref="DN18:DO18"/>
    <mergeCell ref="DX18:DY18"/>
    <mergeCell ref="BQ9:BS10"/>
    <mergeCell ref="D9:E11"/>
    <mergeCell ref="F9:H10"/>
    <mergeCell ref="R9:T10"/>
    <mergeCell ref="U9:W10"/>
    <mergeCell ref="AD9:AF10"/>
    <mergeCell ref="AG9:AI10"/>
    <mergeCell ref="AA9:AC10"/>
    <mergeCell ref="I9:K10"/>
    <mergeCell ref="L9:N10"/>
    <mergeCell ref="O9:Q10"/>
    <mergeCell ref="AS9:AU10"/>
    <mergeCell ref="AV9:AX10"/>
    <mergeCell ref="AY9:BA10"/>
    <mergeCell ref="BX9:BY11"/>
    <mergeCell ref="BZ9:CB10"/>
    <mergeCell ref="CC9:CE10"/>
    <mergeCell ref="CF9:CH10"/>
    <mergeCell ref="CI9:CK10"/>
    <mergeCell ref="CL9:CN10"/>
    <mergeCell ref="DX13:DY13"/>
    <mergeCell ref="DH34:DI34"/>
    <mergeCell ref="DN34:DO34"/>
    <mergeCell ref="DN37:DO37"/>
    <mergeCell ref="DN40:DO40"/>
    <mergeCell ref="DN43:DO43"/>
    <mergeCell ref="DN46:DO46"/>
    <mergeCell ref="DN49:DO49"/>
    <mergeCell ref="BY2:DC2"/>
    <mergeCell ref="BY3:DC3"/>
    <mergeCell ref="BY4:DC4"/>
    <mergeCell ref="BY5:DC5"/>
    <mergeCell ref="BY7:DC7"/>
    <mergeCell ref="BX12:BY12"/>
    <mergeCell ref="DH16:DI16"/>
    <mergeCell ref="CO9:CQ10"/>
    <mergeCell ref="CR9:CT10"/>
    <mergeCell ref="CU9:CW10"/>
    <mergeCell ref="CX9:CZ10"/>
    <mergeCell ref="DA9:DC10"/>
    <mergeCell ref="DH13:DI13"/>
    <mergeCell ref="DN13:DO13"/>
    <mergeCell ref="DH15:DI15"/>
    <mergeCell ref="DN15:DO15"/>
    <mergeCell ref="DH17:DI17"/>
  </mergeCells>
  <conditionalFormatting sqref="EO38:EP44 DY38:EB44">
    <cfRule type="expression" dxfId="7" priority="3">
      <formula>#REF!&lt;&gt;#REF!</formula>
    </cfRule>
    <cfRule type="expression" dxfId="6" priority="4">
      <formula>#REF!&lt;&gt;#REF!</formula>
    </cfRule>
  </conditionalFormatting>
  <conditionalFormatting sqref="ER38:ER44">
    <cfRule type="expression" dxfId="5" priority="1">
      <formula>#REF!&lt;&gt;#REF!</formula>
    </cfRule>
    <cfRule type="expression" dxfId="4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I70:I194 K70:L194 N70:O194 Q70:R194 T70:U194 W70:X194 Z70:AA194 AD67:AD69 AC70:AD194 AJ63:AL66 AI70:AM70 AJ16:AL62 AF70:AG194 AF67:AF69 AJ67:AL69 AJ15:AL15 AF15 AF16:AF66 AD15:AD66 I15:AC66 AE15 AE16:AE66 AG16:AI66 AG15:AI15 AG13:AI14 AA13:AA14 AI194:AP194 AI71:AM71 AR194:AS194 AU194:AV194 AX194:AY194 BA194:BB194 BD194:BE194 BG194:BH194 BJ194:BK194 BM194:BN194 BP194:BQ194 BS194:BT194 F26:H68 AI72:AM193 DD43:DI68 BZ43:CB68 BZ69:DI193 CC43:DC68 DJ43:EO193 EP43:FC193 AP32:AR62 EP9:FC12 EP13:FC42 DJ13:EO42 CC15:DC42 BL15:BM56 AS15:BJ56 BK15:BK56 BK57:BK62 BQ15:BS62 BP15 BK13:BK14 BT71 BS72:BT193 BP72:BQ193 BM72:BN193 BJ72:BK193 BG72:BH193 BD72:BE193 BA72:BB193 AX72:AY193 AU72:AV193 AR72:AS193 AN71:AO71 AN72:AP193 BP70:BQ70 BM70:BN70 BJ70:BK70 BG70:BH70 BD70:BE70 BA70:BB70 AX70:AY70 AU70:AV70 AR70:AS70 BT63:BT69 BP16:BP62 BN15:BN62 AN70:AP70 BT15:BT62 BS70:BT70 AN7:FC8 AP71:BS71 AQ70 BU70:BY70 AN63:BS69 AN15:AR31 BU43:BY62 BO15 BO16:BO62 BU69:BY69 AT70 AW70 AZ70 BC70 BF70 BI70 BL70 BO70 BR70 AQ72:AQ193 AT72:AT193 AW72:AW193 AZ72:AZ193 BC72:BC193 BF72:BF193 BI72:BI193 BL72:BL193 BO72:BO193 BR72:BR193 BU72:BY193 BU71:BY71 AN13:BJ14 BL13:DI14 AN57:AO62 BL57:BM62 BU15:CB42 DD15:DI42 AN9:EO12 AN32:AO56 AS57:BJ62 BU63:BY68 GE9:GP12 GE13:GP14 GE7:GP8 GE15:GP42 GE43:GP193 FH15:GD42 FH43:GD19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93"/>
  <sheetViews>
    <sheetView showGridLines="0" zoomScale="80" zoomScaleNormal="80" workbookViewId="0">
      <pane ySplit="11" topLeftCell="A12" activePane="bottomLeft" state="frozen"/>
      <selection pane="bottomLeft" activeCell="A12" sqref="A12"/>
    </sheetView>
  </sheetViews>
  <sheetFormatPr baseColWidth="10" defaultRowHeight="14.25" x14ac:dyDescent="0.2"/>
  <cols>
    <col min="1" max="2" width="2.5" style="1" customWidth="1"/>
    <col min="3" max="3" width="5.25" style="104" customWidth="1"/>
    <col min="4" max="4" width="11" style="1" customWidth="1"/>
    <col min="5" max="5" width="18" style="1" customWidth="1"/>
    <col min="6" max="8" width="12.125" style="1" bestFit="1" customWidth="1"/>
    <col min="9" max="14" width="13" style="1" bestFit="1" customWidth="1"/>
    <col min="15" max="15" width="12.375" style="1" customWidth="1"/>
    <col min="16" max="16" width="12.25" style="1" customWidth="1"/>
    <col min="17" max="17" width="11.375" style="1" customWidth="1"/>
    <col min="18" max="20" width="13" style="1" bestFit="1" customWidth="1"/>
    <col min="21" max="21" width="2.25" style="1" customWidth="1"/>
    <col min="22" max="22" width="5.125" style="1" customWidth="1"/>
    <col min="23" max="23" width="2.75" customWidth="1"/>
    <col min="24" max="24" width="4.875" style="133" customWidth="1"/>
    <col min="25" max="25" width="15.5" style="251" customWidth="1"/>
    <col min="26" max="26" width="15.5" customWidth="1"/>
    <col min="27" max="29" width="11.75" bestFit="1" customWidth="1"/>
    <col min="30" max="32" width="12.625" bestFit="1" customWidth="1"/>
    <col min="33" max="35" width="12.625" style="1" bestFit="1" customWidth="1"/>
    <col min="36" max="38" width="4.75" style="1" bestFit="1" customWidth="1"/>
    <col min="39" max="41" width="12.625" bestFit="1" customWidth="1"/>
    <col min="42" max="42" width="3.25" customWidth="1"/>
    <col min="43" max="43" width="5.125" style="1" customWidth="1"/>
    <col min="44" max="44" width="2.75" customWidth="1"/>
    <col min="45" max="45" width="4.875" style="133" customWidth="1"/>
    <col min="46" max="46" width="15.5" style="251" customWidth="1"/>
    <col min="47" max="47" width="15.5" customWidth="1"/>
    <col min="54" max="55" width="12.25" style="1" customWidth="1"/>
    <col min="56" max="56" width="11.25" style="1" customWidth="1"/>
    <col min="57" max="58" width="12.25" style="1" customWidth="1"/>
    <col min="59" max="59" width="11.25" style="1" customWidth="1"/>
    <col min="60" max="62" width="13" customWidth="1"/>
    <col min="63" max="65" width="3.75" customWidth="1"/>
    <col min="66" max="66" width="5.5" customWidth="1"/>
    <col min="69" max="71" width="13" customWidth="1"/>
    <col min="72" max="72" width="5.5" customWidth="1"/>
    <col min="78" max="81" width="4.75" customWidth="1"/>
    <col min="82" max="82" width="5.25" customWidth="1"/>
    <col min="85" max="87" width="13" customWidth="1"/>
    <col min="88" max="88" width="5.5" customWidth="1"/>
    <col min="91" max="93" width="13" customWidth="1"/>
    <col min="94" max="94" width="4.75" customWidth="1"/>
    <col min="95" max="97" width="3.75" customWidth="1"/>
    <col min="98" max="98" width="5.25" style="133" customWidth="1"/>
    <col min="101" max="101" width="12.125" customWidth="1"/>
    <col min="103" max="104" width="12.125" customWidth="1"/>
    <col min="105" max="105" width="5.5" style="133" customWidth="1"/>
    <col min="108" max="111" width="12.125" customWidth="1"/>
    <col min="112" max="112" width="4.75" customWidth="1"/>
    <col min="113" max="115" width="3.75" customWidth="1"/>
    <col min="116" max="116" width="5.5" customWidth="1"/>
    <col min="118" max="118" width="11.25" style="275"/>
    <col min="119" max="120" width="13" customWidth="1"/>
    <col min="121" max="121" width="5.75" customWidth="1"/>
    <col min="123" max="123" width="11.25" style="275"/>
    <col min="124" max="125" width="13" customWidth="1"/>
    <col min="126" max="129" width="4.75" customWidth="1"/>
    <col min="130" max="130" width="5.5" customWidth="1"/>
    <col min="132" max="132" width="11.25" style="275"/>
    <col min="133" max="134" width="13" customWidth="1"/>
    <col min="135" max="135" width="5.75" customWidth="1"/>
    <col min="137" max="137" width="11.25" style="275"/>
    <col min="138" max="139" width="13" customWidth="1"/>
    <col min="140" max="140" width="2.25" customWidth="1"/>
    <col min="141" max="143" width="3.75" customWidth="1"/>
    <col min="144" max="144" width="5.5" style="133" customWidth="1"/>
    <col min="145" max="145" width="11.25" style="275"/>
    <col min="147" max="151" width="13.625" customWidth="1"/>
    <col min="153" max="153" width="3.75" customWidth="1"/>
  </cols>
  <sheetData>
    <row r="1" spans="2:153" ht="15" thickBot="1" x14ac:dyDescent="0.25">
      <c r="W1" s="1"/>
      <c r="X1" s="20"/>
      <c r="Y1" s="1"/>
      <c r="Z1" s="1"/>
      <c r="AA1" s="1"/>
      <c r="AB1" s="1"/>
      <c r="AC1" s="1"/>
      <c r="AD1" s="1"/>
      <c r="AE1" s="1"/>
      <c r="AF1" s="1"/>
      <c r="AM1" s="1"/>
      <c r="AN1" s="1"/>
      <c r="AO1" s="1"/>
      <c r="AP1" s="1"/>
      <c r="AR1" s="1"/>
      <c r="AS1" s="20"/>
      <c r="AT1" s="1"/>
      <c r="AU1" s="1"/>
      <c r="AV1" s="1"/>
      <c r="AW1" s="1"/>
      <c r="AX1" s="1"/>
      <c r="AY1" s="1"/>
      <c r="AZ1" s="1"/>
      <c r="BA1" s="1"/>
      <c r="BH1" s="1"/>
      <c r="BI1" s="1"/>
      <c r="BJ1" s="1"/>
      <c r="BK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0"/>
      <c r="CU1" s="1"/>
      <c r="CV1" s="1"/>
      <c r="CW1" s="1"/>
      <c r="CX1" s="1"/>
      <c r="CY1" s="1"/>
      <c r="CZ1" s="1"/>
      <c r="DA1" s="20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73"/>
      <c r="DO1" s="1"/>
      <c r="DP1" s="1"/>
      <c r="DQ1" s="1"/>
      <c r="DR1" s="1"/>
      <c r="DS1" s="273"/>
      <c r="DT1" s="1"/>
      <c r="DU1" s="1"/>
      <c r="DV1" s="1"/>
      <c r="DW1" s="1"/>
      <c r="DX1" s="1"/>
      <c r="DY1" s="1"/>
      <c r="DZ1" s="1"/>
      <c r="EA1" s="1"/>
      <c r="EB1" s="273"/>
      <c r="EC1" s="1"/>
      <c r="ED1" s="1"/>
      <c r="EE1" s="1"/>
      <c r="EF1" s="1"/>
      <c r="EG1" s="273"/>
      <c r="EH1" s="1"/>
      <c r="EI1" s="1"/>
      <c r="EJ1" s="1"/>
      <c r="EK1" s="1"/>
      <c r="EL1" s="1"/>
      <c r="EM1" s="1"/>
      <c r="EN1" s="20"/>
      <c r="EO1" s="273"/>
      <c r="EP1" s="1"/>
      <c r="EQ1" s="1"/>
      <c r="ER1" s="1"/>
      <c r="ES1" s="1"/>
      <c r="ET1" s="1"/>
      <c r="EU1" s="1"/>
      <c r="EV1" s="1"/>
      <c r="EW1" s="1"/>
    </row>
    <row r="2" spans="2:153" x14ac:dyDescent="0.2">
      <c r="B2" s="21"/>
      <c r="C2" s="105"/>
      <c r="D2" s="12"/>
      <c r="E2" s="360" t="s">
        <v>253</v>
      </c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22"/>
      <c r="W2" s="21"/>
      <c r="X2" s="119"/>
      <c r="Y2" s="12"/>
      <c r="Z2" s="360" t="s">
        <v>253</v>
      </c>
      <c r="AA2" s="360"/>
      <c r="AB2" s="360"/>
      <c r="AC2" s="360"/>
      <c r="AD2" s="360"/>
      <c r="AE2" s="360"/>
      <c r="AF2" s="360"/>
      <c r="AG2" s="360"/>
      <c r="AH2" s="360"/>
      <c r="AI2" s="360"/>
      <c r="AJ2" s="360"/>
      <c r="AK2" s="360"/>
      <c r="AL2" s="360"/>
      <c r="AM2" s="360"/>
      <c r="AN2" s="360"/>
      <c r="AO2" s="360"/>
      <c r="AP2" s="22"/>
      <c r="AR2" s="21"/>
      <c r="AS2" s="119"/>
      <c r="AT2" s="12"/>
      <c r="AU2" s="360" t="s">
        <v>253</v>
      </c>
      <c r="AV2" s="360"/>
      <c r="AW2" s="360"/>
      <c r="AX2" s="360"/>
      <c r="AY2" s="360"/>
      <c r="AZ2" s="360"/>
      <c r="BA2" s="360"/>
      <c r="BB2" s="360"/>
      <c r="BC2" s="360"/>
      <c r="BD2" s="360"/>
      <c r="BE2" s="360"/>
      <c r="BF2" s="360"/>
      <c r="BG2" s="360"/>
      <c r="BH2" s="360"/>
      <c r="BI2" s="360"/>
      <c r="BJ2" s="360"/>
      <c r="BK2" s="22"/>
      <c r="BM2" s="21"/>
      <c r="BN2" s="119"/>
      <c r="BO2" s="12"/>
      <c r="BP2" s="360" t="s">
        <v>252</v>
      </c>
      <c r="BQ2" s="360"/>
      <c r="BR2" s="360"/>
      <c r="BS2" s="360"/>
      <c r="BT2" s="360"/>
      <c r="BU2" s="360"/>
      <c r="BV2" s="360"/>
      <c r="BW2" s="360"/>
      <c r="BX2" s="193"/>
      <c r="BY2" s="12"/>
      <c r="BZ2" s="12"/>
      <c r="CA2" s="22"/>
      <c r="CB2" s="1"/>
      <c r="CC2" s="23"/>
      <c r="CD2" s="119"/>
      <c r="CE2" s="24"/>
      <c r="CF2" s="315" t="s">
        <v>253</v>
      </c>
      <c r="CG2" s="315"/>
      <c r="CH2" s="315"/>
      <c r="CI2" s="315"/>
      <c r="CJ2" s="315"/>
      <c r="CK2" s="315"/>
      <c r="CL2" s="315"/>
      <c r="CM2" s="315"/>
      <c r="CN2" s="203"/>
      <c r="CO2" s="24"/>
      <c r="CP2" s="24"/>
      <c r="CQ2" s="167"/>
      <c r="CR2" s="1"/>
      <c r="CS2" s="23"/>
      <c r="CT2" s="119"/>
      <c r="CU2" s="24"/>
      <c r="CV2" s="315" t="s">
        <v>253</v>
      </c>
      <c r="CW2" s="315"/>
      <c r="CX2" s="315"/>
      <c r="CY2" s="315"/>
      <c r="CZ2" s="315"/>
      <c r="DA2" s="315"/>
      <c r="DB2" s="315"/>
      <c r="DC2" s="315"/>
      <c r="DD2" s="315"/>
      <c r="DE2" s="24"/>
      <c r="DF2" s="24"/>
      <c r="DG2" s="24"/>
      <c r="DH2" s="24"/>
      <c r="DI2" s="167"/>
      <c r="DJ2" s="1"/>
      <c r="DK2" s="23"/>
      <c r="DL2" s="119"/>
      <c r="DM2" s="24"/>
      <c r="DN2" s="315" t="s">
        <v>253</v>
      </c>
      <c r="DO2" s="315"/>
      <c r="DP2" s="315"/>
      <c r="DQ2" s="315"/>
      <c r="DR2" s="315"/>
      <c r="DS2" s="315"/>
      <c r="DT2" s="315"/>
      <c r="DU2" s="283"/>
      <c r="DV2" s="24"/>
      <c r="DW2" s="167"/>
      <c r="DX2" s="1"/>
      <c r="DY2" s="23"/>
      <c r="DZ2" s="119"/>
      <c r="EA2" s="24"/>
      <c r="EB2" s="315" t="s">
        <v>253</v>
      </c>
      <c r="EC2" s="315"/>
      <c r="ED2" s="315"/>
      <c r="EE2" s="315"/>
      <c r="EF2" s="315"/>
      <c r="EG2" s="315"/>
      <c r="EH2" s="315"/>
      <c r="EI2" s="283"/>
      <c r="EJ2" s="24"/>
      <c r="EK2" s="167"/>
      <c r="EL2" s="1"/>
      <c r="EM2" s="23"/>
      <c r="EN2" s="119"/>
      <c r="EO2" s="24"/>
      <c r="EP2" s="315" t="s">
        <v>253</v>
      </c>
      <c r="EQ2" s="315"/>
      <c r="ER2" s="315"/>
      <c r="ES2" s="315"/>
      <c r="ET2" s="315"/>
      <c r="EU2" s="24"/>
      <c r="EV2" s="24"/>
      <c r="EW2" s="22"/>
    </row>
    <row r="3" spans="2:153" x14ac:dyDescent="0.2">
      <c r="B3" s="25"/>
      <c r="C3" s="106"/>
      <c r="D3" s="13"/>
      <c r="E3" s="317" t="s">
        <v>2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26"/>
      <c r="W3" s="25"/>
      <c r="X3" s="120"/>
      <c r="Y3" s="13"/>
      <c r="Z3" s="317" t="s">
        <v>101</v>
      </c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26"/>
      <c r="AR3" s="25"/>
      <c r="AS3" s="120"/>
      <c r="AT3" s="13"/>
      <c r="AU3" s="317" t="s">
        <v>512</v>
      </c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26"/>
      <c r="BM3" s="25"/>
      <c r="BN3" s="120"/>
      <c r="BO3" s="13"/>
      <c r="BP3" s="317" t="s">
        <v>254</v>
      </c>
      <c r="BQ3" s="317"/>
      <c r="BR3" s="317"/>
      <c r="BS3" s="317"/>
      <c r="BT3" s="317"/>
      <c r="BU3" s="317"/>
      <c r="BV3" s="317"/>
      <c r="BW3" s="317"/>
      <c r="BX3" s="194"/>
      <c r="BY3" s="13"/>
      <c r="BZ3" s="13"/>
      <c r="CA3" s="26"/>
      <c r="CB3" s="1"/>
      <c r="CC3" s="27"/>
      <c r="CD3" s="120"/>
      <c r="CE3" s="13"/>
      <c r="CF3" s="316" t="s">
        <v>255</v>
      </c>
      <c r="CG3" s="316"/>
      <c r="CH3" s="316"/>
      <c r="CI3" s="316"/>
      <c r="CJ3" s="316"/>
      <c r="CK3" s="316"/>
      <c r="CL3" s="316"/>
      <c r="CM3" s="316"/>
      <c r="CN3" s="204"/>
      <c r="CO3" s="13"/>
      <c r="CP3" s="13"/>
      <c r="CQ3" s="77"/>
      <c r="CR3" s="1"/>
      <c r="CS3" s="27"/>
      <c r="CT3" s="120"/>
      <c r="CU3" s="13"/>
      <c r="CV3" s="316" t="s">
        <v>256</v>
      </c>
      <c r="CW3" s="316"/>
      <c r="CX3" s="316"/>
      <c r="CY3" s="316"/>
      <c r="CZ3" s="316"/>
      <c r="DA3" s="316"/>
      <c r="DB3" s="316"/>
      <c r="DC3" s="316"/>
      <c r="DD3" s="316"/>
      <c r="DE3" s="13"/>
      <c r="DF3" s="13"/>
      <c r="DG3" s="13"/>
      <c r="DH3" s="13"/>
      <c r="DI3" s="77"/>
      <c r="DJ3" s="1"/>
      <c r="DK3" s="27"/>
      <c r="DL3" s="120"/>
      <c r="DM3" s="13"/>
      <c r="DN3" s="316" t="s">
        <v>266</v>
      </c>
      <c r="DO3" s="316"/>
      <c r="DP3" s="316"/>
      <c r="DQ3" s="316"/>
      <c r="DR3" s="316"/>
      <c r="DS3" s="316"/>
      <c r="DT3" s="316"/>
      <c r="DU3" s="282"/>
      <c r="DV3" s="13"/>
      <c r="DW3" s="77"/>
      <c r="DX3" s="1"/>
      <c r="DY3" s="27"/>
      <c r="DZ3" s="120"/>
      <c r="EA3" s="13"/>
      <c r="EB3" s="316" t="s">
        <v>266</v>
      </c>
      <c r="EC3" s="316"/>
      <c r="ED3" s="316"/>
      <c r="EE3" s="316"/>
      <c r="EF3" s="316"/>
      <c r="EG3" s="316"/>
      <c r="EH3" s="316"/>
      <c r="EI3" s="282"/>
      <c r="EJ3" s="13"/>
      <c r="EK3" s="77"/>
      <c r="EL3" s="1"/>
      <c r="EM3" s="27"/>
      <c r="EN3" s="120"/>
      <c r="EO3" s="13"/>
      <c r="EP3" s="316" t="s">
        <v>267</v>
      </c>
      <c r="EQ3" s="316"/>
      <c r="ER3" s="316"/>
      <c r="ES3" s="316"/>
      <c r="ET3" s="316"/>
      <c r="EU3" s="13"/>
      <c r="EV3" s="13"/>
      <c r="EW3" s="26"/>
    </row>
    <row r="4" spans="2:153" x14ac:dyDescent="0.2">
      <c r="B4" s="25"/>
      <c r="C4" s="106"/>
      <c r="D4" s="13"/>
      <c r="E4" s="317" t="s">
        <v>250</v>
      </c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26"/>
      <c r="W4" s="25"/>
      <c r="X4" s="120"/>
      <c r="Y4" s="13"/>
      <c r="Z4" s="317" t="s">
        <v>251</v>
      </c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26"/>
      <c r="AR4" s="25"/>
      <c r="AS4" s="120"/>
      <c r="AT4" s="13"/>
      <c r="AU4" s="317" t="s">
        <v>251</v>
      </c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26"/>
      <c r="BM4" s="25"/>
      <c r="BN4" s="120"/>
      <c r="BO4" s="13"/>
      <c r="BP4" s="317" t="s">
        <v>250</v>
      </c>
      <c r="BQ4" s="317"/>
      <c r="BR4" s="317"/>
      <c r="BS4" s="317"/>
      <c r="BT4" s="317"/>
      <c r="BU4" s="317"/>
      <c r="BV4" s="317"/>
      <c r="BW4" s="317"/>
      <c r="BX4" s="194"/>
      <c r="BY4" s="13"/>
      <c r="BZ4" s="13"/>
      <c r="CA4" s="26"/>
      <c r="CB4" s="1"/>
      <c r="CC4" s="27"/>
      <c r="CD4" s="120"/>
      <c r="CE4" s="13"/>
      <c r="CF4" s="316" t="s">
        <v>251</v>
      </c>
      <c r="CG4" s="316"/>
      <c r="CH4" s="316"/>
      <c r="CI4" s="316"/>
      <c r="CJ4" s="316"/>
      <c r="CK4" s="316"/>
      <c r="CL4" s="316"/>
      <c r="CM4" s="316"/>
      <c r="CN4" s="204"/>
      <c r="CO4" s="13"/>
      <c r="CP4" s="13"/>
      <c r="CQ4" s="77"/>
      <c r="CR4" s="1"/>
      <c r="CS4" s="27"/>
      <c r="CT4" s="120"/>
      <c r="CU4" s="13"/>
      <c r="CV4" s="317" t="s">
        <v>250</v>
      </c>
      <c r="CW4" s="317"/>
      <c r="CX4" s="317"/>
      <c r="CY4" s="317"/>
      <c r="CZ4" s="317"/>
      <c r="DA4" s="317"/>
      <c r="DB4" s="317"/>
      <c r="DC4" s="317"/>
      <c r="DD4" s="317"/>
      <c r="DE4" s="13"/>
      <c r="DF4" s="13"/>
      <c r="DG4" s="13"/>
      <c r="DH4" s="13"/>
      <c r="DI4" s="77"/>
      <c r="DJ4" s="1"/>
      <c r="DK4" s="27"/>
      <c r="DL4" s="120"/>
      <c r="DM4" s="13"/>
      <c r="DN4" s="317" t="s">
        <v>250</v>
      </c>
      <c r="DO4" s="317"/>
      <c r="DP4" s="317"/>
      <c r="DQ4" s="317"/>
      <c r="DR4" s="317"/>
      <c r="DS4" s="317"/>
      <c r="DT4" s="317"/>
      <c r="DU4" s="280"/>
      <c r="DV4" s="13"/>
      <c r="DW4" s="77"/>
      <c r="DX4" s="1"/>
      <c r="DY4" s="27"/>
      <c r="DZ4" s="120"/>
      <c r="EA4" s="13"/>
      <c r="EB4" s="317" t="s">
        <v>250</v>
      </c>
      <c r="EC4" s="317"/>
      <c r="ED4" s="317"/>
      <c r="EE4" s="317"/>
      <c r="EF4" s="317"/>
      <c r="EG4" s="317"/>
      <c r="EH4" s="317"/>
      <c r="EI4" s="280"/>
      <c r="EJ4" s="13"/>
      <c r="EK4" s="77"/>
      <c r="EL4" s="1"/>
      <c r="EM4" s="27"/>
      <c r="EN4" s="120"/>
      <c r="EO4" s="13"/>
      <c r="EP4" s="316" t="s">
        <v>257</v>
      </c>
      <c r="EQ4" s="316"/>
      <c r="ER4" s="316"/>
      <c r="ES4" s="316"/>
      <c r="ET4" s="316"/>
      <c r="EU4" s="13"/>
      <c r="EV4" s="13"/>
      <c r="EW4" s="26"/>
    </row>
    <row r="5" spans="2:153" x14ac:dyDescent="0.2">
      <c r="B5" s="25"/>
      <c r="C5" s="106"/>
      <c r="D5" s="13"/>
      <c r="E5" s="317" t="s">
        <v>3</v>
      </c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26"/>
      <c r="W5" s="25"/>
      <c r="X5" s="120"/>
      <c r="Y5" s="13"/>
      <c r="Z5" s="317" t="s">
        <v>3</v>
      </c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6"/>
      <c r="AR5" s="25"/>
      <c r="AS5" s="120"/>
      <c r="AT5" s="13"/>
      <c r="AU5" s="317" t="s">
        <v>3</v>
      </c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26"/>
      <c r="BM5" s="25"/>
      <c r="BN5" s="120"/>
      <c r="BO5" s="13"/>
      <c r="BP5" s="317" t="s">
        <v>3</v>
      </c>
      <c r="BQ5" s="317"/>
      <c r="BR5" s="317"/>
      <c r="BS5" s="317"/>
      <c r="BT5" s="317"/>
      <c r="BU5" s="317"/>
      <c r="BV5" s="317"/>
      <c r="BW5" s="317"/>
      <c r="BX5" s="194"/>
      <c r="BY5" s="13"/>
      <c r="BZ5" s="13"/>
      <c r="CA5" s="26"/>
      <c r="CB5" s="1"/>
      <c r="CC5" s="27"/>
      <c r="CD5" s="120"/>
      <c r="CE5" s="29"/>
      <c r="CF5" s="309" t="s">
        <v>3</v>
      </c>
      <c r="CG5" s="309"/>
      <c r="CH5" s="309"/>
      <c r="CI5" s="309"/>
      <c r="CJ5" s="309"/>
      <c r="CK5" s="309"/>
      <c r="CL5" s="309"/>
      <c r="CM5" s="309"/>
      <c r="CN5" s="205"/>
      <c r="CO5" s="29"/>
      <c r="CP5" s="29"/>
      <c r="CQ5" s="77"/>
      <c r="CR5" s="1"/>
      <c r="CS5" s="27"/>
      <c r="CT5" s="120"/>
      <c r="CU5" s="29"/>
      <c r="CV5" s="309" t="s">
        <v>3</v>
      </c>
      <c r="CW5" s="309"/>
      <c r="CX5" s="309"/>
      <c r="CY5" s="309"/>
      <c r="CZ5" s="309"/>
      <c r="DA5" s="309"/>
      <c r="DB5" s="309"/>
      <c r="DC5" s="309"/>
      <c r="DD5" s="309"/>
      <c r="DE5" s="29"/>
      <c r="DF5" s="29"/>
      <c r="DG5" s="29"/>
      <c r="DH5" s="29"/>
      <c r="DI5" s="77"/>
      <c r="DJ5" s="1"/>
      <c r="DK5" s="27"/>
      <c r="DL5" s="120"/>
      <c r="DM5" s="29"/>
      <c r="DN5" s="309" t="s">
        <v>3</v>
      </c>
      <c r="DO5" s="309"/>
      <c r="DP5" s="309"/>
      <c r="DQ5" s="309"/>
      <c r="DR5" s="309"/>
      <c r="DS5" s="309"/>
      <c r="DT5" s="309"/>
      <c r="DU5" s="281"/>
      <c r="DV5" s="29"/>
      <c r="DW5" s="77"/>
      <c r="DX5" s="1"/>
      <c r="DY5" s="27"/>
      <c r="DZ5" s="120"/>
      <c r="EA5" s="29"/>
      <c r="EB5" s="309" t="s">
        <v>3</v>
      </c>
      <c r="EC5" s="309"/>
      <c r="ED5" s="309"/>
      <c r="EE5" s="309"/>
      <c r="EF5" s="309"/>
      <c r="EG5" s="309"/>
      <c r="EH5" s="309"/>
      <c r="EI5" s="281"/>
      <c r="EJ5" s="29"/>
      <c r="EK5" s="77"/>
      <c r="EL5" s="1"/>
      <c r="EM5" s="27"/>
      <c r="EN5" s="120"/>
      <c r="EO5" s="13"/>
      <c r="EP5" s="316" t="s">
        <v>227</v>
      </c>
      <c r="EQ5" s="316"/>
      <c r="ER5" s="316"/>
      <c r="ES5" s="316"/>
      <c r="ET5" s="316"/>
      <c r="EU5" s="13"/>
      <c r="EV5" s="13"/>
      <c r="EW5" s="26"/>
    </row>
    <row r="6" spans="2:153" x14ac:dyDescent="0.2">
      <c r="B6" s="30"/>
      <c r="C6" s="107"/>
      <c r="D6" s="19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6"/>
      <c r="W6" s="30"/>
      <c r="X6" s="121"/>
      <c r="Y6" s="19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6"/>
      <c r="AR6" s="30"/>
      <c r="AS6" s="121"/>
      <c r="AT6" s="19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6"/>
      <c r="BM6" s="30"/>
      <c r="BN6" s="121"/>
      <c r="BO6" s="194"/>
      <c r="BP6" s="204"/>
      <c r="BQ6" s="204"/>
      <c r="BR6" s="204"/>
      <c r="BS6" s="204"/>
      <c r="BT6" s="140"/>
      <c r="BU6" s="204"/>
      <c r="BV6" s="204"/>
      <c r="BW6" s="8"/>
      <c r="BX6" s="8"/>
      <c r="BY6" s="8"/>
      <c r="BZ6" s="8"/>
      <c r="CA6" s="26"/>
      <c r="CB6" s="1"/>
      <c r="CC6" s="27"/>
      <c r="CD6" s="120"/>
      <c r="CE6" s="29"/>
      <c r="CF6" s="205"/>
      <c r="CG6" s="205"/>
      <c r="CH6" s="205"/>
      <c r="CI6" s="205"/>
      <c r="CJ6" s="146"/>
      <c r="CK6" s="205"/>
      <c r="CL6" s="205"/>
      <c r="CM6" s="205"/>
      <c r="CN6" s="205"/>
      <c r="CO6" s="29"/>
      <c r="CP6" s="29"/>
      <c r="CQ6" s="77"/>
      <c r="CR6" s="1"/>
      <c r="CS6" s="27"/>
      <c r="CT6" s="120"/>
      <c r="CU6" s="29"/>
      <c r="CV6" s="205"/>
      <c r="CW6" s="205"/>
      <c r="CX6" s="205"/>
      <c r="CY6" s="205"/>
      <c r="CZ6" s="205"/>
      <c r="DA6" s="146"/>
      <c r="DB6" s="205"/>
      <c r="DC6" s="205"/>
      <c r="DD6" s="205"/>
      <c r="DE6" s="29"/>
      <c r="DF6" s="29"/>
      <c r="DG6" s="29"/>
      <c r="DH6" s="29"/>
      <c r="DI6" s="77"/>
      <c r="DJ6" s="1"/>
      <c r="DK6" s="27"/>
      <c r="DL6" s="120"/>
      <c r="DM6" s="29"/>
      <c r="DN6" s="281"/>
      <c r="DO6" s="281"/>
      <c r="DP6" s="281"/>
      <c r="DQ6" s="146"/>
      <c r="DR6" s="281"/>
      <c r="DS6" s="281"/>
      <c r="DT6" s="281"/>
      <c r="DU6" s="281"/>
      <c r="DV6" s="29"/>
      <c r="DW6" s="77"/>
      <c r="DX6" s="1"/>
      <c r="DY6" s="27"/>
      <c r="DZ6" s="120"/>
      <c r="EA6" s="29"/>
      <c r="EB6" s="281"/>
      <c r="EC6" s="281"/>
      <c r="ED6" s="281"/>
      <c r="EE6" s="146"/>
      <c r="EF6" s="281"/>
      <c r="EG6" s="281"/>
      <c r="EH6" s="281"/>
      <c r="EI6" s="281"/>
      <c r="EJ6" s="29"/>
      <c r="EK6" s="77"/>
      <c r="EL6" s="1"/>
      <c r="EM6" s="27"/>
      <c r="EN6" s="151"/>
      <c r="EO6" s="14"/>
      <c r="EP6" s="342"/>
      <c r="EQ6" s="342"/>
      <c r="ER6" s="342"/>
      <c r="ES6" s="342"/>
      <c r="ET6" s="342"/>
      <c r="EU6" s="342"/>
      <c r="EV6" s="342"/>
      <c r="EW6" s="26"/>
    </row>
    <row r="7" spans="2:153" x14ac:dyDescent="0.2">
      <c r="B7" s="30"/>
      <c r="C7" s="107"/>
      <c r="D7" s="14" t="s">
        <v>4</v>
      </c>
      <c r="E7" s="343" t="s">
        <v>534</v>
      </c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26"/>
      <c r="W7" s="30"/>
      <c r="X7" s="121"/>
      <c r="Y7" s="14" t="s">
        <v>4</v>
      </c>
      <c r="Z7" s="310" t="str">
        <f>+E7</f>
        <v>3.0.0.0.0 Sector Público Municipal</v>
      </c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26"/>
      <c r="AR7" s="30"/>
      <c r="AS7" s="121"/>
      <c r="AT7" s="14" t="s">
        <v>4</v>
      </c>
      <c r="AU7" s="310" t="str">
        <f>+Z7</f>
        <v>3.0.0.0.0 Sector Público Municipal</v>
      </c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26"/>
      <c r="BM7" s="30"/>
      <c r="BN7" s="121"/>
      <c r="BO7" s="14" t="s">
        <v>4</v>
      </c>
      <c r="BP7" s="310" t="str">
        <f>+E7</f>
        <v>3.0.0.0.0 Sector Público Municipal</v>
      </c>
      <c r="BQ7" s="310"/>
      <c r="BR7" s="310"/>
      <c r="BS7" s="310"/>
      <c r="BT7" s="310"/>
      <c r="BU7" s="310"/>
      <c r="BV7" s="310"/>
      <c r="BW7" s="310"/>
      <c r="BX7" s="310"/>
      <c r="BY7" s="310"/>
      <c r="BZ7" s="8"/>
      <c r="CA7" s="26"/>
      <c r="CB7" s="1"/>
      <c r="CC7" s="27"/>
      <c r="CD7" s="151"/>
      <c r="CE7" s="14" t="s">
        <v>4</v>
      </c>
      <c r="CF7" s="310" t="str">
        <f>+E7</f>
        <v>3.0.0.0.0 Sector Público Municipal</v>
      </c>
      <c r="CG7" s="310"/>
      <c r="CH7" s="310"/>
      <c r="CI7" s="310"/>
      <c r="CJ7" s="310"/>
      <c r="CK7" s="310"/>
      <c r="CL7" s="310"/>
      <c r="CM7" s="310"/>
      <c r="CN7" s="310"/>
      <c r="CO7" s="310"/>
      <c r="CP7" s="8"/>
      <c r="CQ7" s="77"/>
      <c r="CR7" s="1"/>
      <c r="CS7" s="27"/>
      <c r="CT7" s="151"/>
      <c r="CU7" s="14" t="s">
        <v>4</v>
      </c>
      <c r="CV7" s="310" t="str">
        <f>+E7</f>
        <v>3.0.0.0.0 Sector Público Municipal</v>
      </c>
      <c r="CW7" s="310"/>
      <c r="CX7" s="310"/>
      <c r="CY7" s="310"/>
      <c r="CZ7" s="310"/>
      <c r="DA7" s="310"/>
      <c r="DB7" s="310"/>
      <c r="DC7" s="310"/>
      <c r="DD7" s="310"/>
      <c r="DE7" s="310"/>
      <c r="DF7" s="249"/>
      <c r="DG7" s="249"/>
      <c r="DH7" s="8"/>
      <c r="DI7" s="77"/>
      <c r="DJ7" s="1"/>
      <c r="DK7" s="27"/>
      <c r="DL7" s="151"/>
      <c r="DM7" s="14" t="s">
        <v>4</v>
      </c>
      <c r="DN7" s="310" t="str">
        <f>+E7</f>
        <v>3.0.0.0.0 Sector Público Municipal</v>
      </c>
      <c r="DO7" s="310"/>
      <c r="DP7" s="310"/>
      <c r="DQ7" s="310"/>
      <c r="DR7" s="310"/>
      <c r="DS7" s="310"/>
      <c r="DT7" s="310"/>
      <c r="DU7" s="310"/>
      <c r="DV7" s="8"/>
      <c r="DW7" s="77"/>
      <c r="DX7" s="1"/>
      <c r="DY7" s="27"/>
      <c r="DZ7" s="151"/>
      <c r="EA7" s="14" t="s">
        <v>4</v>
      </c>
      <c r="EB7" s="310" t="str">
        <f>+E7</f>
        <v>3.0.0.0.0 Sector Público Municipal</v>
      </c>
      <c r="EC7" s="310"/>
      <c r="ED7" s="310"/>
      <c r="EE7" s="310"/>
      <c r="EF7" s="310"/>
      <c r="EG7" s="310"/>
      <c r="EH7" s="310"/>
      <c r="EI7" s="310"/>
      <c r="EJ7" s="8"/>
      <c r="EK7" s="77"/>
      <c r="EL7" s="1"/>
      <c r="EM7" s="27"/>
      <c r="EN7" s="151"/>
      <c r="EO7" s="14" t="s">
        <v>4</v>
      </c>
      <c r="EP7" s="310" t="str">
        <f>+DN7</f>
        <v>3.0.0.0.0 Sector Público Municipal</v>
      </c>
      <c r="EQ7" s="310"/>
      <c r="ER7" s="310"/>
      <c r="ES7" s="310"/>
      <c r="ET7" s="310"/>
      <c r="EU7" s="32"/>
      <c r="EV7" s="32"/>
      <c r="EW7" s="26"/>
    </row>
    <row r="8" spans="2:153" x14ac:dyDescent="0.2">
      <c r="B8" s="33"/>
      <c r="C8" s="108"/>
      <c r="D8" s="15"/>
      <c r="E8" s="15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26"/>
      <c r="W8" s="33"/>
      <c r="X8" s="122"/>
      <c r="Y8" s="15"/>
      <c r="Z8" s="15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26"/>
      <c r="AR8" s="33"/>
      <c r="AS8" s="122"/>
      <c r="AT8" s="15"/>
      <c r="AU8" s="15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26"/>
      <c r="BM8" s="33"/>
      <c r="BN8" s="122"/>
      <c r="BO8" s="15"/>
      <c r="BP8" s="15"/>
      <c r="BQ8" s="34"/>
      <c r="BR8" s="34"/>
      <c r="BS8" s="34"/>
      <c r="BT8" s="141"/>
      <c r="BU8" s="6"/>
      <c r="BV8" s="6"/>
      <c r="BW8" s="8"/>
      <c r="BX8" s="8"/>
      <c r="BY8" s="8"/>
      <c r="BZ8" s="8"/>
      <c r="CA8" s="26"/>
      <c r="CB8" s="1"/>
      <c r="CC8" s="27"/>
      <c r="CD8" s="152"/>
      <c r="CE8" s="29"/>
      <c r="CF8" s="29"/>
      <c r="CG8" s="29"/>
      <c r="CH8" s="29"/>
      <c r="CI8" s="29"/>
      <c r="CJ8" s="147"/>
      <c r="CK8" s="29"/>
      <c r="CL8" s="29"/>
      <c r="CM8" s="29"/>
      <c r="CN8" s="29"/>
      <c r="CO8" s="29"/>
      <c r="CP8" s="8"/>
      <c r="CQ8" s="77"/>
      <c r="CR8" s="1"/>
      <c r="CS8" s="27"/>
      <c r="CT8" s="152"/>
      <c r="CU8" s="29"/>
      <c r="CV8" s="29"/>
      <c r="CW8" s="29"/>
      <c r="CX8" s="29"/>
      <c r="CY8" s="29"/>
      <c r="CZ8" s="29"/>
      <c r="DA8" s="147"/>
      <c r="DB8" s="29"/>
      <c r="DC8" s="29"/>
      <c r="DD8" s="29"/>
      <c r="DE8" s="29"/>
      <c r="DF8" s="29"/>
      <c r="DG8" s="29"/>
      <c r="DH8" s="8"/>
      <c r="DI8" s="77"/>
      <c r="DJ8" s="1"/>
      <c r="DK8" s="27"/>
      <c r="DL8" s="154"/>
      <c r="DM8" s="35"/>
      <c r="DN8" s="2"/>
      <c r="DO8" s="36"/>
      <c r="DP8" s="36"/>
      <c r="DQ8" s="161"/>
      <c r="DR8" s="8"/>
      <c r="DS8" s="6"/>
      <c r="DT8" s="8"/>
      <c r="DU8" s="8"/>
      <c r="DV8" s="8"/>
      <c r="DW8" s="26"/>
      <c r="DX8" s="1"/>
      <c r="DY8" s="27"/>
      <c r="DZ8" s="154"/>
      <c r="EA8" s="35"/>
      <c r="EB8" s="2"/>
      <c r="EC8" s="36"/>
      <c r="ED8" s="36"/>
      <c r="EE8" s="161"/>
      <c r="EF8" s="8"/>
      <c r="EG8" s="6"/>
      <c r="EH8" s="8"/>
      <c r="EI8" s="8"/>
      <c r="EJ8" s="8"/>
      <c r="EK8" s="26"/>
      <c r="EL8" s="1"/>
      <c r="EM8" s="27"/>
      <c r="EN8" s="151"/>
      <c r="EO8" s="31"/>
      <c r="EP8" s="31" t="s">
        <v>228</v>
      </c>
      <c r="EQ8" s="31"/>
      <c r="ER8" s="31"/>
      <c r="ES8" s="31"/>
      <c r="ET8" s="31"/>
      <c r="EU8" s="31"/>
      <c r="EV8" s="31"/>
      <c r="EW8" s="26"/>
    </row>
    <row r="9" spans="2:153" ht="24" customHeight="1" x14ac:dyDescent="0.2">
      <c r="B9" s="33"/>
      <c r="C9" s="123"/>
      <c r="D9" s="333" t="s">
        <v>5</v>
      </c>
      <c r="E9" s="344"/>
      <c r="F9" s="348" t="s">
        <v>424</v>
      </c>
      <c r="G9" s="348"/>
      <c r="H9" s="348"/>
      <c r="I9" s="347" t="s">
        <v>535</v>
      </c>
      <c r="J9" s="347"/>
      <c r="K9" s="348"/>
      <c r="L9" s="348" t="s">
        <v>241</v>
      </c>
      <c r="M9" s="348"/>
      <c r="N9" s="348"/>
      <c r="O9" s="348" t="s">
        <v>242</v>
      </c>
      <c r="P9" s="348"/>
      <c r="Q9" s="348"/>
      <c r="R9" s="348" t="s">
        <v>239</v>
      </c>
      <c r="S9" s="356"/>
      <c r="T9" s="357"/>
      <c r="U9" s="39"/>
      <c r="W9" s="33"/>
      <c r="X9" s="123"/>
      <c r="Y9" s="333" t="s">
        <v>5</v>
      </c>
      <c r="Z9" s="344"/>
      <c r="AA9" s="348" t="str">
        <f>+F9</f>
        <v>3.1.1.1.1
 Organo Ejecutivo Municipal (Ayuntamiento)</v>
      </c>
      <c r="AB9" s="348"/>
      <c r="AC9" s="348"/>
      <c r="AD9" s="348" t="str">
        <f>+I9</f>
        <v>3.X.X.X.X
Sector Paramunicipal</v>
      </c>
      <c r="AE9" s="348"/>
      <c r="AF9" s="348"/>
      <c r="AG9" s="348" t="s">
        <v>241</v>
      </c>
      <c r="AH9" s="348"/>
      <c r="AI9" s="348"/>
      <c r="AJ9" s="348" t="s">
        <v>242</v>
      </c>
      <c r="AK9" s="348"/>
      <c r="AL9" s="348"/>
      <c r="AM9" s="348" t="s">
        <v>239</v>
      </c>
      <c r="AN9" s="356"/>
      <c r="AO9" s="357"/>
      <c r="AP9" s="39"/>
      <c r="AR9" s="33"/>
      <c r="AS9" s="123"/>
      <c r="AT9" s="333" t="s">
        <v>5</v>
      </c>
      <c r="AU9" s="344"/>
      <c r="AV9" s="348" t="str">
        <f>+AA9</f>
        <v>3.1.1.1.1
 Organo Ejecutivo Municipal (Ayuntamiento)</v>
      </c>
      <c r="AW9" s="348"/>
      <c r="AX9" s="348"/>
      <c r="AY9" s="348" t="str">
        <f>+AD9</f>
        <v>3.X.X.X.X
Sector Paramunicipal</v>
      </c>
      <c r="AZ9" s="348"/>
      <c r="BA9" s="348"/>
      <c r="BB9" s="348" t="s">
        <v>241</v>
      </c>
      <c r="BC9" s="348"/>
      <c r="BD9" s="348"/>
      <c r="BE9" s="348" t="s">
        <v>242</v>
      </c>
      <c r="BF9" s="348"/>
      <c r="BG9" s="348"/>
      <c r="BH9" s="348" t="s">
        <v>239</v>
      </c>
      <c r="BI9" s="356"/>
      <c r="BJ9" s="357"/>
      <c r="BK9" s="39"/>
      <c r="BM9" s="168"/>
      <c r="BN9" s="138"/>
      <c r="BO9" s="329" t="s">
        <v>5</v>
      </c>
      <c r="BP9" s="329"/>
      <c r="BQ9" s="37">
        <v>2016</v>
      </c>
      <c r="BR9" s="37">
        <v>2015</v>
      </c>
      <c r="BS9" s="37">
        <v>2014</v>
      </c>
      <c r="BT9" s="142"/>
      <c r="BU9" s="329" t="s">
        <v>5</v>
      </c>
      <c r="BV9" s="329"/>
      <c r="BW9" s="37">
        <v>2016</v>
      </c>
      <c r="BX9" s="37">
        <v>2015</v>
      </c>
      <c r="BY9" s="37">
        <v>2014</v>
      </c>
      <c r="BZ9" s="38"/>
      <c r="CA9" s="169"/>
      <c r="CB9" s="104"/>
      <c r="CC9" s="170"/>
      <c r="CD9" s="138"/>
      <c r="CE9" s="329" t="s">
        <v>5</v>
      </c>
      <c r="CF9" s="329"/>
      <c r="CG9" s="37">
        <v>2016</v>
      </c>
      <c r="CH9" s="37">
        <v>2015</v>
      </c>
      <c r="CI9" s="37">
        <v>2014</v>
      </c>
      <c r="CJ9" s="142"/>
      <c r="CK9" s="329" t="s">
        <v>5</v>
      </c>
      <c r="CL9" s="329"/>
      <c r="CM9" s="37">
        <v>2016</v>
      </c>
      <c r="CN9" s="37">
        <v>2015</v>
      </c>
      <c r="CO9" s="37">
        <v>2014</v>
      </c>
      <c r="CP9" s="38"/>
      <c r="CQ9" s="40"/>
      <c r="CR9" s="104"/>
      <c r="CS9" s="170"/>
      <c r="CT9" s="138"/>
      <c r="CU9" s="329" t="s">
        <v>5</v>
      </c>
      <c r="CV9" s="329"/>
      <c r="CW9" s="37" t="s">
        <v>198</v>
      </c>
      <c r="CX9" s="37" t="s">
        <v>199</v>
      </c>
      <c r="CY9" s="37" t="s">
        <v>198</v>
      </c>
      <c r="CZ9" s="37" t="s">
        <v>199</v>
      </c>
      <c r="DA9" s="142"/>
      <c r="DB9" s="329" t="s">
        <v>5</v>
      </c>
      <c r="DC9" s="329"/>
      <c r="DD9" s="37" t="s">
        <v>198</v>
      </c>
      <c r="DE9" s="37" t="s">
        <v>199</v>
      </c>
      <c r="DF9" s="37" t="s">
        <v>198</v>
      </c>
      <c r="DG9" s="37" t="s">
        <v>199</v>
      </c>
      <c r="DH9" s="38"/>
      <c r="DI9" s="40"/>
      <c r="DJ9" s="104"/>
      <c r="DK9" s="170"/>
      <c r="DL9" s="155"/>
      <c r="DM9" s="311" t="s">
        <v>5</v>
      </c>
      <c r="DN9" s="311"/>
      <c r="DO9" s="37">
        <v>2016</v>
      </c>
      <c r="DP9" s="37">
        <v>2015</v>
      </c>
      <c r="DQ9" s="162"/>
      <c r="DR9" s="311" t="s">
        <v>5</v>
      </c>
      <c r="DS9" s="311"/>
      <c r="DT9" s="37">
        <v>2016</v>
      </c>
      <c r="DU9" s="37">
        <v>2015</v>
      </c>
      <c r="DV9" s="43"/>
      <c r="DW9" s="171"/>
      <c r="DX9" s="104"/>
      <c r="DY9" s="170"/>
      <c r="DZ9" s="155"/>
      <c r="EA9" s="311" t="s">
        <v>5</v>
      </c>
      <c r="EB9" s="311"/>
      <c r="EC9" s="37">
        <v>2016</v>
      </c>
      <c r="ED9" s="37">
        <v>2015</v>
      </c>
      <c r="EE9" s="162"/>
      <c r="EF9" s="311" t="s">
        <v>5</v>
      </c>
      <c r="EG9" s="311"/>
      <c r="EH9" s="37">
        <v>2016</v>
      </c>
      <c r="EI9" s="37">
        <v>2015</v>
      </c>
      <c r="EJ9" s="43"/>
      <c r="EK9" s="171"/>
      <c r="EL9" s="104"/>
      <c r="EM9" s="27"/>
      <c r="EN9" s="330"/>
      <c r="EO9" s="333" t="s">
        <v>5</v>
      </c>
      <c r="EP9" s="333"/>
      <c r="EQ9" s="336" t="s">
        <v>144</v>
      </c>
      <c r="ER9" s="336" t="s">
        <v>229</v>
      </c>
      <c r="ES9" s="336" t="s">
        <v>230</v>
      </c>
      <c r="ET9" s="336" t="s">
        <v>231</v>
      </c>
      <c r="EU9" s="336" t="s">
        <v>232</v>
      </c>
      <c r="EV9" s="339"/>
      <c r="EW9" s="26"/>
    </row>
    <row r="10" spans="2:153" ht="22.15" customHeight="1" x14ac:dyDescent="0.2">
      <c r="B10" s="33"/>
      <c r="C10" s="124"/>
      <c r="D10" s="334"/>
      <c r="E10" s="345"/>
      <c r="F10" s="350"/>
      <c r="G10" s="350"/>
      <c r="H10" s="350"/>
      <c r="I10" s="349"/>
      <c r="J10" s="349"/>
      <c r="K10" s="350"/>
      <c r="L10" s="350"/>
      <c r="M10" s="350"/>
      <c r="N10" s="350"/>
      <c r="O10" s="350"/>
      <c r="P10" s="350"/>
      <c r="Q10" s="350"/>
      <c r="R10" s="350"/>
      <c r="S10" s="358"/>
      <c r="T10" s="359"/>
      <c r="U10" s="39"/>
      <c r="W10" s="33"/>
      <c r="X10" s="124"/>
      <c r="Y10" s="334"/>
      <c r="Z10" s="345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8"/>
      <c r="AO10" s="359"/>
      <c r="AP10" s="39"/>
      <c r="AR10" s="33"/>
      <c r="AS10" s="124"/>
      <c r="AT10" s="334"/>
      <c r="AU10" s="345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8"/>
      <c r="BJ10" s="359"/>
      <c r="BK10" s="39"/>
      <c r="BM10" s="33"/>
      <c r="BN10" s="126"/>
      <c r="BO10" s="197"/>
      <c r="BP10" s="197"/>
      <c r="BQ10" s="41"/>
      <c r="BR10" s="41"/>
      <c r="BS10" s="41"/>
      <c r="BT10" s="141"/>
      <c r="BU10" s="6"/>
      <c r="BV10" s="6"/>
      <c r="BW10" s="8"/>
      <c r="BX10" s="8"/>
      <c r="BY10" s="8"/>
      <c r="BZ10" s="42"/>
      <c r="CA10" s="26"/>
      <c r="CB10" s="1"/>
      <c r="CC10" s="27"/>
      <c r="CD10" s="153"/>
      <c r="CE10" s="29"/>
      <c r="CF10" s="29"/>
      <c r="CG10" s="29"/>
      <c r="CH10" s="29"/>
      <c r="CI10" s="29"/>
      <c r="CJ10" s="148"/>
      <c r="CK10" s="29"/>
      <c r="CL10" s="29"/>
      <c r="CM10" s="29"/>
      <c r="CN10" s="29"/>
      <c r="CO10" s="29"/>
      <c r="CP10" s="42"/>
      <c r="CQ10" s="77"/>
      <c r="CR10" s="1"/>
      <c r="CS10" s="27"/>
      <c r="CT10" s="153"/>
      <c r="CU10" s="29"/>
      <c r="CV10" s="29"/>
      <c r="CW10" s="29"/>
      <c r="CX10" s="29"/>
      <c r="CY10" s="29"/>
      <c r="CZ10" s="29"/>
      <c r="DA10" s="148"/>
      <c r="DB10" s="29"/>
      <c r="DC10" s="29"/>
      <c r="DD10" s="29"/>
      <c r="DE10" s="29"/>
      <c r="DF10" s="29"/>
      <c r="DG10" s="29"/>
      <c r="DH10" s="42"/>
      <c r="DI10" s="77"/>
      <c r="DJ10" s="1"/>
      <c r="DK10" s="27"/>
      <c r="DL10" s="156"/>
      <c r="DM10" s="6"/>
      <c r="DN10" s="197"/>
      <c r="DO10" s="5"/>
      <c r="DP10" s="5"/>
      <c r="DQ10" s="154"/>
      <c r="DR10" s="8"/>
      <c r="DS10" s="6"/>
      <c r="DT10" s="8"/>
      <c r="DU10" s="8"/>
      <c r="DV10" s="42"/>
      <c r="DW10" s="26"/>
      <c r="DX10" s="1"/>
      <c r="DY10" s="27"/>
      <c r="DZ10" s="156"/>
      <c r="EA10" s="6"/>
      <c r="EB10" s="197"/>
      <c r="EC10" s="5"/>
      <c r="ED10" s="5"/>
      <c r="EE10" s="154"/>
      <c r="EF10" s="8"/>
      <c r="EG10" s="6"/>
      <c r="EH10" s="8"/>
      <c r="EI10" s="8"/>
      <c r="EJ10" s="42"/>
      <c r="EK10" s="26"/>
      <c r="EL10" s="1"/>
      <c r="EM10" s="27"/>
      <c r="EN10" s="331"/>
      <c r="EO10" s="334"/>
      <c r="EP10" s="334"/>
      <c r="EQ10" s="337"/>
      <c r="ER10" s="337"/>
      <c r="ES10" s="337"/>
      <c r="ET10" s="337"/>
      <c r="EU10" s="337"/>
      <c r="EV10" s="340"/>
      <c r="EW10" s="26"/>
    </row>
    <row r="11" spans="2:153" ht="13.9" customHeight="1" x14ac:dyDescent="0.2">
      <c r="B11" s="33"/>
      <c r="C11" s="125"/>
      <c r="D11" s="335"/>
      <c r="E11" s="346"/>
      <c r="F11" s="134">
        <v>2016</v>
      </c>
      <c r="G11" s="135">
        <v>2015</v>
      </c>
      <c r="H11" s="135">
        <v>2014</v>
      </c>
      <c r="I11" s="134">
        <v>2016</v>
      </c>
      <c r="J11" s="135">
        <v>2015</v>
      </c>
      <c r="K11" s="135">
        <v>2014</v>
      </c>
      <c r="L11" s="134">
        <v>2016</v>
      </c>
      <c r="M11" s="135">
        <v>2015</v>
      </c>
      <c r="N11" s="135">
        <v>2014</v>
      </c>
      <c r="O11" s="135">
        <v>2016</v>
      </c>
      <c r="P11" s="135">
        <v>2015</v>
      </c>
      <c r="Q11" s="135">
        <v>2014</v>
      </c>
      <c r="R11" s="135">
        <v>2016</v>
      </c>
      <c r="S11" s="253">
        <v>2015</v>
      </c>
      <c r="T11" s="136">
        <v>2014</v>
      </c>
      <c r="U11" s="39"/>
      <c r="W11" s="33"/>
      <c r="X11" s="125"/>
      <c r="Y11" s="335"/>
      <c r="Z11" s="346"/>
      <c r="AA11" s="135">
        <v>2016</v>
      </c>
      <c r="AB11" s="135">
        <v>2015</v>
      </c>
      <c r="AC11" s="135">
        <v>2014</v>
      </c>
      <c r="AD11" s="135">
        <v>2016</v>
      </c>
      <c r="AE11" s="135">
        <v>2015</v>
      </c>
      <c r="AF11" s="135">
        <v>2014</v>
      </c>
      <c r="AG11" s="135">
        <v>2016</v>
      </c>
      <c r="AH11" s="135">
        <v>2015</v>
      </c>
      <c r="AI11" s="135">
        <v>2014</v>
      </c>
      <c r="AJ11" s="135">
        <v>2016</v>
      </c>
      <c r="AK11" s="135">
        <v>2015</v>
      </c>
      <c r="AL11" s="135">
        <v>2014</v>
      </c>
      <c r="AM11" s="135">
        <v>2016</v>
      </c>
      <c r="AN11" s="253">
        <v>2015</v>
      </c>
      <c r="AO11" s="136">
        <v>2014</v>
      </c>
      <c r="AP11" s="39"/>
      <c r="AR11" s="33"/>
      <c r="AS11" s="125"/>
      <c r="AT11" s="335"/>
      <c r="AU11" s="346"/>
      <c r="AV11" s="135">
        <v>2016</v>
      </c>
      <c r="AW11" s="135">
        <v>2015</v>
      </c>
      <c r="AX11" s="135">
        <v>2014</v>
      </c>
      <c r="AY11" s="135">
        <v>2016</v>
      </c>
      <c r="AZ11" s="135">
        <v>2015</v>
      </c>
      <c r="BA11" s="135">
        <v>2014</v>
      </c>
      <c r="BB11" s="135">
        <v>2016</v>
      </c>
      <c r="BC11" s="135">
        <v>2015</v>
      </c>
      <c r="BD11" s="135">
        <v>2014</v>
      </c>
      <c r="BE11" s="135">
        <v>2016</v>
      </c>
      <c r="BF11" s="135">
        <v>2015</v>
      </c>
      <c r="BG11" s="135">
        <v>2014</v>
      </c>
      <c r="BH11" s="135">
        <v>2016</v>
      </c>
      <c r="BI11" s="253">
        <v>2015</v>
      </c>
      <c r="BJ11" s="136">
        <v>2014</v>
      </c>
      <c r="BK11" s="39"/>
      <c r="BM11" s="33"/>
      <c r="BN11" s="127"/>
      <c r="BO11" s="325" t="s">
        <v>6</v>
      </c>
      <c r="BP11" s="325"/>
      <c r="BQ11" s="44">
        <f>BQ12+BQ22+BQ26</f>
        <v>53302548.659999996</v>
      </c>
      <c r="BR11" s="44">
        <f t="shared" ref="BR11:BS11" si="0">BR12+BR22+BR26</f>
        <v>47093035.920000002</v>
      </c>
      <c r="BS11" s="44">
        <f t="shared" si="0"/>
        <v>45601129.729999997</v>
      </c>
      <c r="BT11" s="143"/>
      <c r="BU11" s="325" t="s">
        <v>7</v>
      </c>
      <c r="BV11" s="325"/>
      <c r="BW11" s="44">
        <f>BW12+BW17+BW28+BW33+BW40+BW48</f>
        <v>44298888.009999998</v>
      </c>
      <c r="BX11" s="44">
        <f t="shared" ref="BX11:BY11" si="1">BX12+BX17+BX28+BX33+BX40+BX48</f>
        <v>44397706.030000001</v>
      </c>
      <c r="BY11" s="44">
        <f t="shared" si="1"/>
        <v>45098982.500000007</v>
      </c>
      <c r="BZ11" s="45"/>
      <c r="CA11" s="46"/>
      <c r="CB11" s="1"/>
      <c r="CC11" s="27"/>
      <c r="CD11" s="130"/>
      <c r="CE11" s="322" t="s">
        <v>102</v>
      </c>
      <c r="CF11" s="322"/>
      <c r="CG11" s="47">
        <f>CG12+CG23</f>
        <v>73991420.910000011</v>
      </c>
      <c r="CH11" s="47">
        <f t="shared" ref="CH11:CI11" si="2">CH12+CH23</f>
        <v>63315939.109999992</v>
      </c>
      <c r="CI11" s="47">
        <f t="shared" si="2"/>
        <v>59595021.539999992</v>
      </c>
      <c r="CJ11" s="143"/>
      <c r="CK11" s="322" t="s">
        <v>103</v>
      </c>
      <c r="CL11" s="322"/>
      <c r="CM11" s="47">
        <f>CM12+CM23</f>
        <v>5874701.5199999996</v>
      </c>
      <c r="CN11" s="47">
        <f t="shared" ref="CN11:CO11" si="3">CN12+CN23</f>
        <v>4209282.25</v>
      </c>
      <c r="CO11" s="47">
        <f t="shared" si="3"/>
        <v>3195972.29</v>
      </c>
      <c r="CP11" s="42"/>
      <c r="CQ11" s="77"/>
      <c r="CR11" s="1"/>
      <c r="CS11" s="27"/>
      <c r="CT11" s="130"/>
      <c r="CU11" s="322" t="s">
        <v>102</v>
      </c>
      <c r="CV11" s="322"/>
      <c r="CW11" s="49">
        <f>IF((CG11-CH11)&gt;0,0,-CG11+CH11)</f>
        <v>0</v>
      </c>
      <c r="CX11" s="49">
        <f>IF((CG11-CH11)&gt;0,+CG11-CH11,0)</f>
        <v>10675481.800000019</v>
      </c>
      <c r="CY11" s="49">
        <f>IF((CH11-CI11)&gt;0,0,-CH11+CI11)</f>
        <v>0</v>
      </c>
      <c r="CZ11" s="49">
        <f>IF((CH11-CI11)&gt;0,+CH11-CI11,0)</f>
        <v>3720917.5700000003</v>
      </c>
      <c r="DA11" s="143"/>
      <c r="DB11" s="322" t="s">
        <v>103</v>
      </c>
      <c r="DC11" s="322"/>
      <c r="DD11" s="49">
        <f>IF((CM11-CN11)&gt;0,+CM11-CN11,0)</f>
        <v>1665419.2699999996</v>
      </c>
      <c r="DE11" s="49">
        <f>IF((CM11-CN11)&gt;0,0,-CM11+CN11)</f>
        <v>0</v>
      </c>
      <c r="DF11" s="49">
        <f>IF((CN11-CO11)&gt;0,+CN11-CO11,0)</f>
        <v>1013309.96</v>
      </c>
      <c r="DG11" s="49">
        <f>IF((CN11-CO11)&gt;0,0,-CN11+CO11)</f>
        <v>0</v>
      </c>
      <c r="DH11" s="42"/>
      <c r="DI11" s="77"/>
      <c r="DJ11" s="1"/>
      <c r="DK11" s="27"/>
      <c r="DL11" s="157"/>
      <c r="DM11" s="200"/>
      <c r="DN11" s="3"/>
      <c r="DO11" s="52"/>
      <c r="DP11" s="52"/>
      <c r="DQ11" s="160"/>
      <c r="DR11" s="8"/>
      <c r="DS11" s="6"/>
      <c r="DT11" s="8"/>
      <c r="DU11" s="8"/>
      <c r="DV11" s="42"/>
      <c r="DW11" s="26"/>
      <c r="DX11" s="1"/>
      <c r="DY11" s="27"/>
      <c r="DZ11" s="157"/>
      <c r="EA11" s="200"/>
      <c r="EB11" s="3"/>
      <c r="EC11" s="52"/>
      <c r="ED11" s="52"/>
      <c r="EE11" s="160"/>
      <c r="EF11" s="8"/>
      <c r="EG11" s="6"/>
      <c r="EH11" s="8"/>
      <c r="EI11" s="8"/>
      <c r="EJ11" s="42"/>
      <c r="EK11" s="26"/>
      <c r="EL11" s="1"/>
      <c r="EM11" s="27"/>
      <c r="EN11" s="332"/>
      <c r="EO11" s="335"/>
      <c r="EP11" s="335"/>
      <c r="EQ11" s="338"/>
      <c r="ER11" s="338"/>
      <c r="ES11" s="338"/>
      <c r="ET11" s="338"/>
      <c r="EU11" s="338"/>
      <c r="EV11" s="341"/>
      <c r="EW11" s="26"/>
    </row>
    <row r="12" spans="2:153" ht="13.9" customHeight="1" x14ac:dyDescent="0.2">
      <c r="B12" s="33"/>
      <c r="C12" s="126"/>
      <c r="D12" s="327"/>
      <c r="E12" s="327"/>
      <c r="F12" s="206"/>
      <c r="G12" s="206"/>
      <c r="H12" s="206"/>
      <c r="I12" s="206"/>
      <c r="J12" s="206"/>
      <c r="K12" s="206"/>
      <c r="L12" s="207"/>
      <c r="M12" s="206"/>
      <c r="N12" s="208"/>
      <c r="O12" s="41"/>
      <c r="P12" s="41"/>
      <c r="Q12" s="41"/>
      <c r="R12" s="207"/>
      <c r="S12" s="206"/>
      <c r="T12" s="208"/>
      <c r="U12" s="26"/>
      <c r="W12" s="33"/>
      <c r="X12" s="126"/>
      <c r="Y12" s="328"/>
      <c r="Z12" s="328"/>
      <c r="AA12" s="254"/>
      <c r="AB12" s="254"/>
      <c r="AC12" s="254"/>
      <c r="AD12" s="41"/>
      <c r="AE12" s="41"/>
      <c r="AF12" s="41"/>
      <c r="AG12" s="265"/>
      <c r="AH12" s="266"/>
      <c r="AI12" s="267"/>
      <c r="AJ12" s="41"/>
      <c r="AK12" s="41"/>
      <c r="AL12" s="41"/>
      <c r="AM12" s="265"/>
      <c r="AN12" s="266"/>
      <c r="AO12" s="267"/>
      <c r="AP12" s="26"/>
      <c r="AR12" s="33"/>
      <c r="AS12" s="126"/>
      <c r="AT12" s="328"/>
      <c r="AU12" s="328"/>
      <c r="AV12" s="206"/>
      <c r="AW12" s="206"/>
      <c r="AX12" s="206"/>
      <c r="AY12" s="41"/>
      <c r="AZ12" s="41"/>
      <c r="BA12" s="41"/>
      <c r="BB12" s="265"/>
      <c r="BC12" s="266"/>
      <c r="BD12" s="267"/>
      <c r="BE12" s="41"/>
      <c r="BF12" s="41"/>
      <c r="BG12" s="41"/>
      <c r="BH12" s="265"/>
      <c r="BI12" s="266"/>
      <c r="BJ12" s="267"/>
      <c r="BK12" s="26"/>
      <c r="BM12" s="33"/>
      <c r="BN12" s="127"/>
      <c r="BO12" s="322" t="s">
        <v>8</v>
      </c>
      <c r="BP12" s="322"/>
      <c r="BQ12" s="50">
        <f>SUM(BQ13:BQ20)</f>
        <v>42084006.879999995</v>
      </c>
      <c r="BR12" s="50">
        <f t="shared" ref="BR12:BS12" si="4">SUM(BR13:BR20)</f>
        <v>34875432</v>
      </c>
      <c r="BS12" s="50">
        <f t="shared" si="4"/>
        <v>33415707.259999998</v>
      </c>
      <c r="BT12" s="143"/>
      <c r="BU12" s="325" t="s">
        <v>9</v>
      </c>
      <c r="BV12" s="325"/>
      <c r="BW12" s="50">
        <f>SUM(BW13:BW15)</f>
        <v>43037263.079999998</v>
      </c>
      <c r="BX12" s="50">
        <f t="shared" ref="BX12:BY12" si="5">SUM(BX13:BX15)</f>
        <v>41561242.480000004</v>
      </c>
      <c r="BY12" s="50">
        <f t="shared" si="5"/>
        <v>42880838.399999999</v>
      </c>
      <c r="BZ12" s="51"/>
      <c r="CA12" s="26"/>
      <c r="CB12" s="1"/>
      <c r="CC12" s="27"/>
      <c r="CD12" s="130"/>
      <c r="CE12" s="308" t="s">
        <v>104</v>
      </c>
      <c r="CF12" s="308"/>
      <c r="CG12" s="47">
        <f>SUM(CG13:CG19)</f>
        <v>31015041.280000005</v>
      </c>
      <c r="CH12" s="47">
        <f t="shared" ref="CH12:CI12" si="6">SUM(CH13:CH19)</f>
        <v>23177667.43</v>
      </c>
      <c r="CI12" s="47">
        <f t="shared" si="6"/>
        <v>20945065.66</v>
      </c>
      <c r="CJ12" s="143"/>
      <c r="CK12" s="308" t="s">
        <v>105</v>
      </c>
      <c r="CL12" s="308"/>
      <c r="CM12" s="47">
        <f>SUM(CM13:CM20)</f>
        <v>5874701.5199999996</v>
      </c>
      <c r="CN12" s="47">
        <f t="shared" ref="CN12:CO12" si="7">SUM(CN13:CN20)</f>
        <v>4209282.25</v>
      </c>
      <c r="CO12" s="47">
        <f t="shared" si="7"/>
        <v>3195972.29</v>
      </c>
      <c r="CP12" s="42"/>
      <c r="CQ12" s="77"/>
      <c r="CR12" s="1"/>
      <c r="CS12" s="27"/>
      <c r="CT12" s="130"/>
      <c r="CU12" s="308" t="s">
        <v>104</v>
      </c>
      <c r="CV12" s="308"/>
      <c r="CW12" s="49">
        <f t="shared" ref="CW12:CW32" si="8">IF((CG12-CH12)&gt;0,0,-CG12+CH12)</f>
        <v>0</v>
      </c>
      <c r="CX12" s="49">
        <f t="shared" ref="CX12:CX32" si="9">IF((CG12-CH12)&gt;0,+CG12-CH12,0)</f>
        <v>7837373.8500000052</v>
      </c>
      <c r="CY12" s="49">
        <f t="shared" ref="CY12:CY19" si="10">IF((CH12-CI12)&gt;0,0,-CH12+CI12)</f>
        <v>0</v>
      </c>
      <c r="CZ12" s="49">
        <f t="shared" ref="CZ12:CZ19" si="11">IF((CH12-CI12)&gt;0,+CH12-CI12,0)</f>
        <v>2232601.7699999996</v>
      </c>
      <c r="DA12" s="143"/>
      <c r="DB12" s="308" t="s">
        <v>105</v>
      </c>
      <c r="DC12" s="308"/>
      <c r="DD12" s="49">
        <f t="shared" ref="DD12:DD49" si="12">IF((CM12-CN12)&gt;0,+CM12-CN12,0)</f>
        <v>1665419.2699999996</v>
      </c>
      <c r="DE12" s="49">
        <f t="shared" ref="DE12:DE49" si="13">IF((CM12-CN12)&gt;0,0,-CM12+CN12)</f>
        <v>0</v>
      </c>
      <c r="DF12" s="49">
        <f t="shared" ref="DF12:DF20" si="14">IF((CN12-CO12)&gt;0,+CN12-CO12,0)</f>
        <v>1013309.96</v>
      </c>
      <c r="DG12" s="49">
        <f t="shared" ref="DG12:DG20" si="15">IF((CN12-CO12)&gt;0,0,-CN12+CO12)</f>
        <v>0</v>
      </c>
      <c r="DH12" s="42"/>
      <c r="DI12" s="77"/>
      <c r="DJ12" s="1"/>
      <c r="DK12" s="27"/>
      <c r="DL12" s="157"/>
      <c r="DM12" s="312" t="s">
        <v>226</v>
      </c>
      <c r="DN12" s="312"/>
      <c r="DO12" s="52"/>
      <c r="DP12" s="52"/>
      <c r="DQ12" s="160"/>
      <c r="DR12" s="312" t="s">
        <v>201</v>
      </c>
      <c r="DS12" s="312"/>
      <c r="DT12" s="52"/>
      <c r="DU12" s="52"/>
      <c r="DV12" s="42"/>
      <c r="DW12" s="26"/>
      <c r="DX12" s="1"/>
      <c r="DY12" s="27"/>
      <c r="DZ12" s="157"/>
      <c r="EA12" s="312" t="s">
        <v>226</v>
      </c>
      <c r="EB12" s="312"/>
      <c r="EC12" s="52"/>
      <c r="ED12" s="52"/>
      <c r="EE12" s="160"/>
      <c r="EF12" s="312" t="s">
        <v>201</v>
      </c>
      <c r="EG12" s="312"/>
      <c r="EH12" s="52"/>
      <c r="EI12" s="52"/>
      <c r="EJ12" s="42"/>
      <c r="EK12" s="26"/>
      <c r="EL12" s="1"/>
      <c r="EM12" s="27"/>
      <c r="EN12" s="157"/>
      <c r="EO12" s="55"/>
      <c r="EP12" s="195"/>
      <c r="EQ12" s="56"/>
      <c r="ER12" s="57"/>
      <c r="ES12" s="200"/>
      <c r="ET12" s="200"/>
      <c r="EU12" s="55"/>
      <c r="EV12" s="58"/>
      <c r="EW12" s="26"/>
    </row>
    <row r="13" spans="2:153" ht="13.9" customHeight="1" x14ac:dyDescent="0.2">
      <c r="B13" s="33"/>
      <c r="C13" s="127">
        <v>4000</v>
      </c>
      <c r="D13" s="233" t="s">
        <v>6</v>
      </c>
      <c r="E13" s="233"/>
      <c r="F13" s="210">
        <f>+F14+F23+F26</f>
        <v>0</v>
      </c>
      <c r="G13" s="210">
        <f t="shared" ref="G13:H13" si="16">+G14+G23+G26</f>
        <v>0</v>
      </c>
      <c r="H13" s="210">
        <f t="shared" si="16"/>
        <v>0</v>
      </c>
      <c r="I13" s="210">
        <f>+Integración!X446</f>
        <v>53302548.659999996</v>
      </c>
      <c r="J13" s="210">
        <f>+Integración!Y446</f>
        <v>47093035.920000002</v>
      </c>
      <c r="K13" s="210">
        <f>+Integración!Z446</f>
        <v>45601129.729999997</v>
      </c>
      <c r="L13" s="221">
        <f>+F13+I13</f>
        <v>53302548.659999996</v>
      </c>
      <c r="M13" s="210">
        <f t="shared" ref="M13:M66" si="17">+G13+J13</f>
        <v>47093035.920000002</v>
      </c>
      <c r="N13" s="212">
        <f t="shared" ref="N13:N66" si="18">+H13+K13</f>
        <v>45601129.729999997</v>
      </c>
      <c r="O13" s="44">
        <f t="shared" ref="O13:Q13" si="19">O14+O24+O28</f>
        <v>0</v>
      </c>
      <c r="P13" s="44"/>
      <c r="Q13" s="44">
        <f t="shared" si="19"/>
        <v>0</v>
      </c>
      <c r="R13" s="221">
        <f t="shared" ref="R13:T28" si="20">+L13-O13</f>
        <v>53302548.659999996</v>
      </c>
      <c r="S13" s="210">
        <f t="shared" si="20"/>
        <v>47093035.920000002</v>
      </c>
      <c r="T13" s="212">
        <f t="shared" si="20"/>
        <v>45601129.729999997</v>
      </c>
      <c r="U13" s="46"/>
      <c r="W13" s="27"/>
      <c r="X13" s="131">
        <v>1000</v>
      </c>
      <c r="Y13" s="232" t="s">
        <v>469</v>
      </c>
      <c r="Z13" s="232"/>
      <c r="AA13" s="235">
        <f>+AA14+AA22</f>
        <v>0</v>
      </c>
      <c r="AB13" s="235">
        <f t="shared" ref="AB13:AC13" si="21">+AB14+AB22</f>
        <v>0</v>
      </c>
      <c r="AC13" s="235">
        <f t="shared" si="21"/>
        <v>0</v>
      </c>
      <c r="AD13" s="48">
        <f>+Integración!AY446</f>
        <v>73991420.910000011</v>
      </c>
      <c r="AE13" s="48">
        <f>+Integración!AZ446</f>
        <v>63315939.109999985</v>
      </c>
      <c r="AF13" s="48">
        <f>+Integración!BA446</f>
        <v>59595021.539999992</v>
      </c>
      <c r="AG13" s="99">
        <f>+AA13+AD13</f>
        <v>73991420.910000011</v>
      </c>
      <c r="AH13" s="48">
        <f t="shared" ref="AH13:AH62" si="22">+AB13+AE13</f>
        <v>63315939.109999985</v>
      </c>
      <c r="AI13" s="97">
        <f t="shared" ref="AI13:AI62" si="23">+AC13+AF13</f>
        <v>59595021.539999992</v>
      </c>
      <c r="AJ13" s="50">
        <f>AJ14+AJ24+AJ28</f>
        <v>0</v>
      </c>
      <c r="AK13" s="50"/>
      <c r="AL13" s="50">
        <f>AL14+AL24+AL28</f>
        <v>0</v>
      </c>
      <c r="AM13" s="99">
        <f>AM14+AM24</f>
        <v>31015041.280000005</v>
      </c>
      <c r="AN13" s="48"/>
      <c r="AO13" s="97">
        <f>AO14+AO24</f>
        <v>20945065.66</v>
      </c>
      <c r="AP13" s="46"/>
      <c r="AR13" s="27"/>
      <c r="AS13" s="131"/>
      <c r="AT13" s="232" t="s">
        <v>513</v>
      </c>
      <c r="AU13" s="232"/>
      <c r="AV13" s="235"/>
      <c r="AW13" s="235"/>
      <c r="AX13" s="235"/>
      <c r="AY13" s="47">
        <f>+Integración!BZ446</f>
        <v>0</v>
      </c>
      <c r="AZ13" s="47">
        <f>+Integración!CA446</f>
        <v>0</v>
      </c>
      <c r="BA13" s="47">
        <f>+Integración!CB446</f>
        <v>0</v>
      </c>
      <c r="BB13" s="98">
        <f>+AV13+AY13</f>
        <v>0</v>
      </c>
      <c r="BC13" s="47">
        <f t="shared" ref="BC13:BC68" si="24">+AW13+AZ13</f>
        <v>0</v>
      </c>
      <c r="BD13" s="96">
        <f t="shared" ref="BD13:BD68" si="25">+AX13+BA13</f>
        <v>0</v>
      </c>
      <c r="BE13" s="44">
        <f>BE14+BE24+BE28</f>
        <v>0</v>
      </c>
      <c r="BF13" s="44"/>
      <c r="BG13" s="44">
        <f>BG14+BG24+BG28</f>
        <v>0</v>
      </c>
      <c r="BH13" s="98">
        <f>BH14+BH24</f>
        <v>0</v>
      </c>
      <c r="BI13" s="47"/>
      <c r="BJ13" s="96">
        <f>BJ14+BJ24</f>
        <v>0</v>
      </c>
      <c r="BK13" s="46"/>
      <c r="BM13" s="33"/>
      <c r="BN13" s="126" t="s">
        <v>60</v>
      </c>
      <c r="BO13" s="319" t="s">
        <v>10</v>
      </c>
      <c r="BP13" s="319"/>
      <c r="BQ13" s="54">
        <f t="shared" ref="BQ13:BS20" si="26">+R15</f>
        <v>0</v>
      </c>
      <c r="BR13" s="54">
        <f t="shared" si="26"/>
        <v>0</v>
      </c>
      <c r="BS13" s="54">
        <f t="shared" si="26"/>
        <v>0</v>
      </c>
      <c r="BT13" s="143" t="s">
        <v>75</v>
      </c>
      <c r="BU13" s="319" t="s">
        <v>11</v>
      </c>
      <c r="BV13" s="319"/>
      <c r="BW13" s="54">
        <f t="shared" ref="BW13:BY15" si="27">+R34</f>
        <v>27495147.93</v>
      </c>
      <c r="BX13" s="54">
        <f t="shared" si="27"/>
        <v>25583935.060000002</v>
      </c>
      <c r="BY13" s="54">
        <f t="shared" si="27"/>
        <v>24117758.899999999</v>
      </c>
      <c r="BZ13" s="51"/>
      <c r="CA13" s="26"/>
      <c r="CB13" s="1"/>
      <c r="CC13" s="27"/>
      <c r="CD13" s="130" t="s">
        <v>158</v>
      </c>
      <c r="CE13" s="319" t="s">
        <v>106</v>
      </c>
      <c r="CF13" s="319"/>
      <c r="CG13" s="54">
        <f t="shared" ref="CG13:CI19" si="28">+AM15</f>
        <v>7305396.3200000003</v>
      </c>
      <c r="CH13" s="54">
        <f t="shared" si="28"/>
        <v>2188080.34</v>
      </c>
      <c r="CI13" s="54">
        <f t="shared" si="28"/>
        <v>1666869.73</v>
      </c>
      <c r="CJ13" s="143" t="s">
        <v>174</v>
      </c>
      <c r="CK13" s="319" t="s">
        <v>107</v>
      </c>
      <c r="CL13" s="319"/>
      <c r="CM13" s="54">
        <f t="shared" ref="CM13:CO20" si="29">+AM34</f>
        <v>5874701.5199999996</v>
      </c>
      <c r="CN13" s="54">
        <f t="shared" si="29"/>
        <v>4209282.25</v>
      </c>
      <c r="CO13" s="54">
        <f t="shared" si="29"/>
        <v>3195972.29</v>
      </c>
      <c r="CP13" s="42"/>
      <c r="CQ13" s="77"/>
      <c r="CR13" s="1"/>
      <c r="CS13" s="27"/>
      <c r="CT13" s="130" t="s">
        <v>158</v>
      </c>
      <c r="CU13" s="319" t="s">
        <v>106</v>
      </c>
      <c r="CV13" s="319"/>
      <c r="CW13" s="54">
        <f t="shared" si="8"/>
        <v>0</v>
      </c>
      <c r="CX13" s="54">
        <f t="shared" si="9"/>
        <v>5117315.9800000004</v>
      </c>
      <c r="CY13" s="54">
        <f t="shared" si="10"/>
        <v>0</v>
      </c>
      <c r="CZ13" s="54">
        <f t="shared" si="11"/>
        <v>521210.60999999987</v>
      </c>
      <c r="DA13" s="143" t="s">
        <v>174</v>
      </c>
      <c r="DB13" s="319" t="s">
        <v>107</v>
      </c>
      <c r="DC13" s="319"/>
      <c r="DD13" s="54">
        <f t="shared" si="12"/>
        <v>1665419.2699999996</v>
      </c>
      <c r="DE13" s="54">
        <f t="shared" si="13"/>
        <v>0</v>
      </c>
      <c r="DF13" s="54">
        <f t="shared" si="14"/>
        <v>1013309.96</v>
      </c>
      <c r="DG13" s="54">
        <f t="shared" si="15"/>
        <v>0</v>
      </c>
      <c r="DH13" s="42"/>
      <c r="DI13" s="77"/>
      <c r="DJ13" s="1"/>
      <c r="DK13" s="27"/>
      <c r="DL13" s="157"/>
      <c r="DM13" s="200"/>
      <c r="DN13" s="200"/>
      <c r="DO13" s="52"/>
      <c r="DP13" s="52"/>
      <c r="DQ13" s="160"/>
      <c r="DR13" s="200"/>
      <c r="DS13" s="3"/>
      <c r="DT13" s="52"/>
      <c r="DU13" s="52"/>
      <c r="DV13" s="42"/>
      <c r="DW13" s="26"/>
      <c r="DX13" s="1"/>
      <c r="DY13" s="27"/>
      <c r="DZ13" s="157"/>
      <c r="EA13" s="200"/>
      <c r="EB13" s="200"/>
      <c r="EC13" s="52"/>
      <c r="ED13" s="52"/>
      <c r="EE13" s="160"/>
      <c r="EF13" s="200"/>
      <c r="EG13" s="3"/>
      <c r="EH13" s="52"/>
      <c r="EI13" s="52"/>
      <c r="EJ13" s="42"/>
      <c r="EK13" s="26"/>
      <c r="EL13" s="1"/>
      <c r="EM13" s="27"/>
      <c r="EN13" s="130" t="s">
        <v>195</v>
      </c>
      <c r="EO13" s="322" t="s">
        <v>152</v>
      </c>
      <c r="EP13" s="322"/>
      <c r="EQ13" s="176"/>
      <c r="ER13" s="173">
        <f>+CN45</f>
        <v>0</v>
      </c>
      <c r="ES13" s="173">
        <f>+CM45-CN45</f>
        <v>0</v>
      </c>
      <c r="ET13" s="60">
        <v>0</v>
      </c>
      <c r="EU13" s="61"/>
      <c r="EV13" s="58"/>
      <c r="EW13" s="26"/>
    </row>
    <row r="14" spans="2:153" ht="13.9" customHeight="1" x14ac:dyDescent="0.2">
      <c r="B14" s="33"/>
      <c r="C14" s="127">
        <v>4100</v>
      </c>
      <c r="D14" s="233" t="s">
        <v>425</v>
      </c>
      <c r="E14" s="233"/>
      <c r="F14" s="210">
        <f>SUM(F15:F22)</f>
        <v>0</v>
      </c>
      <c r="G14" s="210">
        <f t="shared" ref="G14:H14" si="30">SUM(G15:G22)</f>
        <v>0</v>
      </c>
      <c r="H14" s="210">
        <f t="shared" si="30"/>
        <v>0</v>
      </c>
      <c r="I14" s="210">
        <f>+Integración!X447</f>
        <v>42084006.879999995</v>
      </c>
      <c r="J14" s="210">
        <f>+Integración!Y447</f>
        <v>34875432</v>
      </c>
      <c r="K14" s="210">
        <f>+Integración!Z447</f>
        <v>33415707.259999998</v>
      </c>
      <c r="L14" s="221">
        <f t="shared" ref="L14:L66" si="31">+F14+I14</f>
        <v>42084006.879999995</v>
      </c>
      <c r="M14" s="210">
        <f t="shared" si="17"/>
        <v>34875432</v>
      </c>
      <c r="N14" s="212">
        <f t="shared" si="18"/>
        <v>33415707.259999998</v>
      </c>
      <c r="O14" s="50"/>
      <c r="P14" s="50"/>
      <c r="Q14" s="50"/>
      <c r="R14" s="221">
        <f t="shared" si="20"/>
        <v>42084006.879999995</v>
      </c>
      <c r="S14" s="210">
        <f t="shared" si="20"/>
        <v>34875432</v>
      </c>
      <c r="T14" s="212">
        <f t="shared" si="20"/>
        <v>33415707.259999998</v>
      </c>
      <c r="U14" s="26"/>
      <c r="W14" s="27"/>
      <c r="X14" s="131">
        <v>1100</v>
      </c>
      <c r="Y14" s="232" t="s">
        <v>470</v>
      </c>
      <c r="Z14" s="232"/>
      <c r="AA14" s="235">
        <f>SUM(AA15:AA21)</f>
        <v>0</v>
      </c>
      <c r="AB14" s="235">
        <f t="shared" ref="AB14:AC14" si="32">SUM(AB15:AB21)</f>
        <v>0</v>
      </c>
      <c r="AC14" s="235">
        <f t="shared" si="32"/>
        <v>0</v>
      </c>
      <c r="AD14" s="48">
        <f>+Integración!AY447</f>
        <v>31015041.280000001</v>
      </c>
      <c r="AE14" s="48">
        <f>+Integración!AZ447</f>
        <v>23177667.43</v>
      </c>
      <c r="AF14" s="48">
        <f>+Integración!BA447</f>
        <v>20945065.66</v>
      </c>
      <c r="AG14" s="99">
        <f t="shared" ref="AG14:AG62" si="33">+AA14+AD14</f>
        <v>31015041.280000001</v>
      </c>
      <c r="AH14" s="48">
        <f t="shared" si="22"/>
        <v>23177667.43</v>
      </c>
      <c r="AI14" s="97">
        <f t="shared" si="23"/>
        <v>20945065.66</v>
      </c>
      <c r="AJ14" s="50"/>
      <c r="AK14" s="50"/>
      <c r="AL14" s="50"/>
      <c r="AM14" s="99">
        <f>SUM(AM15:AM21)</f>
        <v>31015041.280000005</v>
      </c>
      <c r="AN14" s="48"/>
      <c r="AO14" s="97">
        <f>SUM(AO15:AO21)</f>
        <v>20945065.66</v>
      </c>
      <c r="AP14" s="26"/>
      <c r="AR14" s="27"/>
      <c r="AS14" s="131"/>
      <c r="AT14" s="232" t="s">
        <v>514</v>
      </c>
      <c r="AU14" s="232"/>
      <c r="AV14" s="235">
        <f>SUM(AV15:AV25)</f>
        <v>0</v>
      </c>
      <c r="AW14" s="235">
        <f t="shared" ref="AW14:AX14" si="34">SUM(AW15:AW25)</f>
        <v>0</v>
      </c>
      <c r="AX14" s="235">
        <f t="shared" si="34"/>
        <v>0</v>
      </c>
      <c r="AY14" s="47">
        <f>+Integración!BZ447</f>
        <v>0</v>
      </c>
      <c r="AZ14" s="47">
        <f>+Integración!CA447</f>
        <v>0</v>
      </c>
      <c r="BA14" s="47">
        <f>+Integración!CB447</f>
        <v>0</v>
      </c>
      <c r="BB14" s="98">
        <f t="shared" ref="BB14:BB68" si="35">+AV14+AY14</f>
        <v>0</v>
      </c>
      <c r="BC14" s="47">
        <f t="shared" si="24"/>
        <v>0</v>
      </c>
      <c r="BD14" s="96">
        <f t="shared" si="25"/>
        <v>0</v>
      </c>
      <c r="BE14" s="50"/>
      <c r="BF14" s="50"/>
      <c r="BG14" s="50"/>
      <c r="BH14" s="98">
        <f>SUM(BH15:BH21)</f>
        <v>0</v>
      </c>
      <c r="BI14" s="47"/>
      <c r="BJ14" s="96">
        <f>SUM(BJ15:BJ21)</f>
        <v>0</v>
      </c>
      <c r="BK14" s="26"/>
      <c r="BM14" s="33"/>
      <c r="BN14" s="126" t="s">
        <v>61</v>
      </c>
      <c r="BO14" s="319" t="s">
        <v>12</v>
      </c>
      <c r="BP14" s="319"/>
      <c r="BQ14" s="54">
        <f t="shared" si="26"/>
        <v>0</v>
      </c>
      <c r="BR14" s="54">
        <f t="shared" si="26"/>
        <v>0</v>
      </c>
      <c r="BS14" s="54">
        <f t="shared" si="26"/>
        <v>0</v>
      </c>
      <c r="BT14" s="143" t="s">
        <v>76</v>
      </c>
      <c r="BU14" s="319" t="s">
        <v>13</v>
      </c>
      <c r="BV14" s="319"/>
      <c r="BW14" s="54">
        <f t="shared" si="27"/>
        <v>3781855.5599999996</v>
      </c>
      <c r="BX14" s="54">
        <f t="shared" si="27"/>
        <v>4949884.2700000005</v>
      </c>
      <c r="BY14" s="54">
        <f t="shared" si="27"/>
        <v>5669340.1599999992</v>
      </c>
      <c r="BZ14" s="51"/>
      <c r="CA14" s="26"/>
      <c r="CB14" s="1"/>
      <c r="CC14" s="27"/>
      <c r="CD14" s="130" t="s">
        <v>159</v>
      </c>
      <c r="CE14" s="319" t="s">
        <v>108</v>
      </c>
      <c r="CF14" s="319"/>
      <c r="CG14" s="54">
        <f t="shared" si="28"/>
        <v>22951667.560000002</v>
      </c>
      <c r="CH14" s="54">
        <f t="shared" si="28"/>
        <v>20714179.309999999</v>
      </c>
      <c r="CI14" s="54">
        <f t="shared" si="28"/>
        <v>18712888.149999999</v>
      </c>
      <c r="CJ14" s="143" t="s">
        <v>175</v>
      </c>
      <c r="CK14" s="319" t="s">
        <v>109</v>
      </c>
      <c r="CL14" s="319"/>
      <c r="CM14" s="54">
        <f t="shared" si="29"/>
        <v>0</v>
      </c>
      <c r="CN14" s="54">
        <f t="shared" si="29"/>
        <v>0</v>
      </c>
      <c r="CO14" s="54">
        <f t="shared" si="29"/>
        <v>0</v>
      </c>
      <c r="CP14" s="42"/>
      <c r="CQ14" s="77"/>
      <c r="CR14" s="1"/>
      <c r="CS14" s="27"/>
      <c r="CT14" s="130" t="s">
        <v>159</v>
      </c>
      <c r="CU14" s="319" t="s">
        <v>108</v>
      </c>
      <c r="CV14" s="319"/>
      <c r="CW14" s="54">
        <f t="shared" si="8"/>
        <v>0</v>
      </c>
      <c r="CX14" s="54">
        <f t="shared" si="9"/>
        <v>2237488.2500000037</v>
      </c>
      <c r="CY14" s="54">
        <f t="shared" si="10"/>
        <v>0</v>
      </c>
      <c r="CZ14" s="54">
        <f t="shared" si="11"/>
        <v>2001291.1600000001</v>
      </c>
      <c r="DA14" s="143" t="s">
        <v>175</v>
      </c>
      <c r="DB14" s="319" t="s">
        <v>109</v>
      </c>
      <c r="DC14" s="319"/>
      <c r="DD14" s="54">
        <f t="shared" si="12"/>
        <v>0</v>
      </c>
      <c r="DE14" s="54">
        <f t="shared" si="13"/>
        <v>0</v>
      </c>
      <c r="DF14" s="54">
        <f t="shared" si="14"/>
        <v>0</v>
      </c>
      <c r="DG14" s="54">
        <f t="shared" si="15"/>
        <v>0</v>
      </c>
      <c r="DH14" s="42"/>
      <c r="DI14" s="77"/>
      <c r="DJ14" s="1"/>
      <c r="DK14" s="27"/>
      <c r="DL14" s="157"/>
      <c r="DM14" s="279" t="s">
        <v>198</v>
      </c>
      <c r="DN14" s="279"/>
      <c r="DO14" s="50">
        <f>SUM(DO15:DO25)</f>
        <v>53302548.659999996</v>
      </c>
      <c r="DP14" s="50">
        <f t="shared" ref="DP14" si="36">SUM(DP15:DP25)</f>
        <v>47093035.920000002</v>
      </c>
      <c r="DQ14" s="160"/>
      <c r="DR14" s="279" t="s">
        <v>198</v>
      </c>
      <c r="DS14" s="279"/>
      <c r="DT14" s="50">
        <f>SUM(DT15:DT17)</f>
        <v>0</v>
      </c>
      <c r="DU14" s="50">
        <f t="shared" ref="DU14" si="37">SUM(DU15:DU17)</f>
        <v>0</v>
      </c>
      <c r="DV14" s="42"/>
      <c r="DW14" s="26"/>
      <c r="DX14" s="1"/>
      <c r="DY14" s="27"/>
      <c r="DZ14" s="157"/>
      <c r="EA14" s="279" t="s">
        <v>198</v>
      </c>
      <c r="EB14" s="279"/>
      <c r="EC14" s="50">
        <f>SUM(EC15:EC25)</f>
        <v>0</v>
      </c>
      <c r="ED14" s="50">
        <f t="shared" ref="ED14" si="38">SUM(ED15:ED25)</f>
        <v>0</v>
      </c>
      <c r="EE14" s="160"/>
      <c r="EF14" s="279" t="s">
        <v>198</v>
      </c>
      <c r="EG14" s="279"/>
      <c r="EH14" s="50">
        <f>SUM(EH15:EH17)</f>
        <v>0</v>
      </c>
      <c r="EI14" s="50">
        <f t="shared" ref="EI14" si="39">SUM(EI15:EI17)</f>
        <v>0</v>
      </c>
      <c r="EJ14" s="42"/>
      <c r="EK14" s="26"/>
      <c r="EL14" s="1"/>
      <c r="EM14" s="27"/>
      <c r="EN14" s="165"/>
      <c r="EO14" s="55"/>
      <c r="EP14" s="56"/>
      <c r="EQ14" s="177"/>
      <c r="ER14" s="177"/>
      <c r="ES14" s="177"/>
      <c r="ET14" s="62"/>
      <c r="EU14" s="62"/>
      <c r="EV14" s="58"/>
      <c r="EW14" s="26"/>
    </row>
    <row r="15" spans="2:153" ht="13.9" customHeight="1" x14ac:dyDescent="0.2">
      <c r="B15" s="33"/>
      <c r="C15" s="126">
        <v>4110</v>
      </c>
      <c r="D15" s="234" t="s">
        <v>10</v>
      </c>
      <c r="E15" s="234"/>
      <c r="F15" s="215">
        <v>0</v>
      </c>
      <c r="G15" s="215">
        <v>0</v>
      </c>
      <c r="H15" s="215">
        <v>0</v>
      </c>
      <c r="I15" s="210">
        <f>+Integración!X448</f>
        <v>0</v>
      </c>
      <c r="J15" s="210">
        <f>+Integración!Y448</f>
        <v>0</v>
      </c>
      <c r="K15" s="210">
        <f>+Integración!Z448</f>
        <v>0</v>
      </c>
      <c r="L15" s="216">
        <f t="shared" si="31"/>
        <v>0</v>
      </c>
      <c r="M15" s="224">
        <f t="shared" si="17"/>
        <v>0</v>
      </c>
      <c r="N15" s="226">
        <f t="shared" si="18"/>
        <v>0</v>
      </c>
      <c r="O15" s="54"/>
      <c r="P15" s="54"/>
      <c r="Q15" s="54"/>
      <c r="R15" s="216">
        <f>+L15-O15</f>
        <v>0</v>
      </c>
      <c r="S15" s="224">
        <f t="shared" si="20"/>
        <v>0</v>
      </c>
      <c r="T15" s="226">
        <f t="shared" si="20"/>
        <v>0</v>
      </c>
      <c r="U15" s="26"/>
      <c r="W15" s="27"/>
      <c r="X15" s="130">
        <v>1110</v>
      </c>
      <c r="Y15" s="223" t="s">
        <v>471</v>
      </c>
      <c r="Z15" s="223"/>
      <c r="AA15" s="215">
        <v>0</v>
      </c>
      <c r="AB15" s="215">
        <v>0</v>
      </c>
      <c r="AC15" s="215">
        <v>0</v>
      </c>
      <c r="AD15" s="54">
        <f>+Integración!AY448</f>
        <v>7305396.3200000003</v>
      </c>
      <c r="AE15" s="54">
        <f>+Integración!AZ448</f>
        <v>2188080.34</v>
      </c>
      <c r="AF15" s="54">
        <f>+Integración!BA448</f>
        <v>1666869.73</v>
      </c>
      <c r="AG15" s="91">
        <f t="shared" si="33"/>
        <v>7305396.3200000003</v>
      </c>
      <c r="AH15" s="54">
        <f t="shared" si="22"/>
        <v>2188080.34</v>
      </c>
      <c r="AI15" s="92">
        <f t="shared" si="23"/>
        <v>1666869.73</v>
      </c>
      <c r="AJ15" s="54"/>
      <c r="AK15" s="54"/>
      <c r="AL15" s="54"/>
      <c r="AM15" s="91">
        <f>+AG15-AJ15</f>
        <v>7305396.3200000003</v>
      </c>
      <c r="AN15" s="54">
        <f t="shared" ref="AN15:AO62" si="40">+AH15-AK15</f>
        <v>2188080.34</v>
      </c>
      <c r="AO15" s="92">
        <f t="shared" si="40"/>
        <v>1666869.73</v>
      </c>
      <c r="AP15" s="26"/>
      <c r="AR15" s="27"/>
      <c r="AS15" s="130">
        <v>4110</v>
      </c>
      <c r="AT15" s="223" t="s">
        <v>10</v>
      </c>
      <c r="AU15" s="223"/>
      <c r="AV15" s="215">
        <v>0</v>
      </c>
      <c r="AW15" s="215">
        <v>0</v>
      </c>
      <c r="AX15" s="215">
        <v>0</v>
      </c>
      <c r="AY15" s="54">
        <f>+Integración!BZ448</f>
        <v>0</v>
      </c>
      <c r="AZ15" s="54">
        <f>+Integración!CA448</f>
        <v>0</v>
      </c>
      <c r="BA15" s="54">
        <f>+Integración!CB448</f>
        <v>0</v>
      </c>
      <c r="BB15" s="91">
        <f t="shared" si="35"/>
        <v>0</v>
      </c>
      <c r="BC15" s="54">
        <f t="shared" si="24"/>
        <v>0</v>
      </c>
      <c r="BD15" s="92">
        <f t="shared" si="25"/>
        <v>0</v>
      </c>
      <c r="BE15" s="54"/>
      <c r="BF15" s="54"/>
      <c r="BG15" s="54"/>
      <c r="BH15" s="91">
        <f>+BB15-BE15</f>
        <v>0</v>
      </c>
      <c r="BI15" s="54">
        <f t="shared" ref="BI15:BJ68" si="41">+BC15-BF15</f>
        <v>0</v>
      </c>
      <c r="BJ15" s="92">
        <f t="shared" si="41"/>
        <v>0</v>
      </c>
      <c r="BK15" s="26"/>
      <c r="BM15" s="33"/>
      <c r="BN15" s="126" t="s">
        <v>62</v>
      </c>
      <c r="BO15" s="319" t="s">
        <v>14</v>
      </c>
      <c r="BP15" s="319"/>
      <c r="BQ15" s="54">
        <f t="shared" si="26"/>
        <v>0</v>
      </c>
      <c r="BR15" s="54">
        <f t="shared" si="26"/>
        <v>0</v>
      </c>
      <c r="BS15" s="54">
        <f t="shared" si="26"/>
        <v>0</v>
      </c>
      <c r="BT15" s="143" t="s">
        <v>77</v>
      </c>
      <c r="BU15" s="319" t="s">
        <v>15</v>
      </c>
      <c r="BV15" s="319"/>
      <c r="BW15" s="54">
        <f t="shared" si="27"/>
        <v>11760259.59</v>
      </c>
      <c r="BX15" s="54">
        <f t="shared" si="27"/>
        <v>11027423.15</v>
      </c>
      <c r="BY15" s="54">
        <f t="shared" si="27"/>
        <v>13093739.34</v>
      </c>
      <c r="BZ15" s="51"/>
      <c r="CA15" s="26"/>
      <c r="CB15" s="1"/>
      <c r="CC15" s="27"/>
      <c r="CD15" s="130" t="s">
        <v>160</v>
      </c>
      <c r="CE15" s="319" t="s">
        <v>110</v>
      </c>
      <c r="CF15" s="319"/>
      <c r="CG15" s="54">
        <f t="shared" si="28"/>
        <v>482569.62</v>
      </c>
      <c r="CH15" s="54">
        <f t="shared" si="28"/>
        <v>0</v>
      </c>
      <c r="CI15" s="54">
        <f t="shared" si="28"/>
        <v>289900</v>
      </c>
      <c r="CJ15" s="143" t="s">
        <v>176</v>
      </c>
      <c r="CK15" s="319" t="s">
        <v>111</v>
      </c>
      <c r="CL15" s="319"/>
      <c r="CM15" s="54">
        <f t="shared" si="29"/>
        <v>0</v>
      </c>
      <c r="CN15" s="54">
        <f t="shared" si="29"/>
        <v>0</v>
      </c>
      <c r="CO15" s="54">
        <f t="shared" si="29"/>
        <v>0</v>
      </c>
      <c r="CP15" s="42"/>
      <c r="CQ15" s="77"/>
      <c r="CR15" s="1"/>
      <c r="CS15" s="27"/>
      <c r="CT15" s="130" t="s">
        <v>160</v>
      </c>
      <c r="CU15" s="319" t="s">
        <v>110</v>
      </c>
      <c r="CV15" s="319"/>
      <c r="CW15" s="54">
        <f t="shared" si="8"/>
        <v>0</v>
      </c>
      <c r="CX15" s="54">
        <f t="shared" si="9"/>
        <v>482569.62</v>
      </c>
      <c r="CY15" s="54">
        <f t="shared" si="10"/>
        <v>289900</v>
      </c>
      <c r="CZ15" s="54">
        <f t="shared" si="11"/>
        <v>0</v>
      </c>
      <c r="DA15" s="143" t="s">
        <v>176</v>
      </c>
      <c r="DB15" s="319" t="s">
        <v>111</v>
      </c>
      <c r="DC15" s="319"/>
      <c r="DD15" s="54">
        <f t="shared" si="12"/>
        <v>0</v>
      </c>
      <c r="DE15" s="54">
        <f t="shared" si="13"/>
        <v>0</v>
      </c>
      <c r="DF15" s="54">
        <f t="shared" si="14"/>
        <v>0</v>
      </c>
      <c r="DG15" s="54">
        <f t="shared" si="15"/>
        <v>0</v>
      </c>
      <c r="DH15" s="42"/>
      <c r="DI15" s="77"/>
      <c r="DJ15" s="1"/>
      <c r="DK15" s="27"/>
      <c r="DL15" s="126" t="s">
        <v>60</v>
      </c>
      <c r="DM15" s="1"/>
      <c r="DN15" s="9" t="s">
        <v>10</v>
      </c>
      <c r="DO15" s="54">
        <f>+BQ13</f>
        <v>0</v>
      </c>
      <c r="DP15" s="54">
        <f t="shared" ref="DP15:DP22" si="42">+BR13</f>
        <v>0</v>
      </c>
      <c r="DQ15" s="160"/>
      <c r="DR15" s="200"/>
      <c r="DS15" s="9" t="s">
        <v>129</v>
      </c>
      <c r="DT15" s="54">
        <v>0</v>
      </c>
      <c r="DU15" s="54">
        <v>0</v>
      </c>
      <c r="DV15" s="42"/>
      <c r="DW15" s="26"/>
      <c r="DX15" s="1"/>
      <c r="DY15" s="27"/>
      <c r="DZ15" s="126" t="s">
        <v>60</v>
      </c>
      <c r="EA15" s="1"/>
      <c r="EB15" s="9" t="s">
        <v>10</v>
      </c>
      <c r="EC15" s="54">
        <f t="shared" ref="EC15:EC25" si="43">+BH15</f>
        <v>0</v>
      </c>
      <c r="ED15" s="54">
        <f t="shared" ref="ED15:ED25" si="44">+BI15</f>
        <v>0</v>
      </c>
      <c r="EE15" s="160"/>
      <c r="EF15" s="200"/>
      <c r="EG15" s="9" t="s">
        <v>129</v>
      </c>
      <c r="EH15" s="54">
        <f t="shared" ref="EH15:EI17" si="45">+BH46</f>
        <v>0</v>
      </c>
      <c r="EI15" s="54">
        <f t="shared" si="45"/>
        <v>0</v>
      </c>
      <c r="EJ15" s="42"/>
      <c r="EK15" s="26"/>
      <c r="EL15" s="1"/>
      <c r="EM15" s="27"/>
      <c r="EN15" s="165"/>
      <c r="EO15" s="322" t="s">
        <v>233</v>
      </c>
      <c r="EP15" s="322"/>
      <c r="EQ15" s="178">
        <f>SUM(EQ16:EQ18)</f>
        <v>43709422.280000001</v>
      </c>
      <c r="ER15" s="178"/>
      <c r="ES15" s="178"/>
      <c r="ET15" s="67">
        <f>SUM(ET16:ET18)</f>
        <v>0</v>
      </c>
      <c r="EU15" s="67">
        <f>SUM(EQ15:ET15)</f>
        <v>43709422.280000001</v>
      </c>
      <c r="EV15" s="58"/>
      <c r="EW15" s="26"/>
    </row>
    <row r="16" spans="2:153" ht="13.9" customHeight="1" x14ac:dyDescent="0.2">
      <c r="B16" s="33"/>
      <c r="C16" s="126">
        <v>4120</v>
      </c>
      <c r="D16" s="234" t="s">
        <v>426</v>
      </c>
      <c r="E16" s="234"/>
      <c r="F16" s="215">
        <v>0</v>
      </c>
      <c r="G16" s="215">
        <v>0</v>
      </c>
      <c r="H16" s="215">
        <v>0</v>
      </c>
      <c r="I16" s="210">
        <f>+Integración!X449</f>
        <v>0</v>
      </c>
      <c r="J16" s="210">
        <f>+Integración!Y449</f>
        <v>0</v>
      </c>
      <c r="K16" s="210">
        <f>+Integración!Z449</f>
        <v>0</v>
      </c>
      <c r="L16" s="216">
        <f t="shared" si="31"/>
        <v>0</v>
      </c>
      <c r="M16" s="224">
        <f t="shared" si="17"/>
        <v>0</v>
      </c>
      <c r="N16" s="226">
        <f t="shared" si="18"/>
        <v>0</v>
      </c>
      <c r="O16" s="54"/>
      <c r="P16" s="54"/>
      <c r="Q16" s="54"/>
      <c r="R16" s="216">
        <f t="shared" ref="R16:T66" si="46">+L16-O16</f>
        <v>0</v>
      </c>
      <c r="S16" s="224">
        <f t="shared" si="20"/>
        <v>0</v>
      </c>
      <c r="T16" s="226">
        <f t="shared" si="20"/>
        <v>0</v>
      </c>
      <c r="U16" s="26"/>
      <c r="W16" s="27"/>
      <c r="X16" s="130">
        <v>1120</v>
      </c>
      <c r="Y16" s="223" t="s">
        <v>472</v>
      </c>
      <c r="Z16" s="223"/>
      <c r="AA16" s="215">
        <v>0</v>
      </c>
      <c r="AB16" s="215">
        <v>0</v>
      </c>
      <c r="AC16" s="215">
        <v>0</v>
      </c>
      <c r="AD16" s="54">
        <f>+Integración!AY449</f>
        <v>22951667.560000002</v>
      </c>
      <c r="AE16" s="54">
        <f>+Integración!AZ449</f>
        <v>20714179.309999999</v>
      </c>
      <c r="AF16" s="54">
        <f>+Integración!BA449</f>
        <v>18712888.149999999</v>
      </c>
      <c r="AG16" s="91">
        <f t="shared" si="33"/>
        <v>22951667.560000002</v>
      </c>
      <c r="AH16" s="54">
        <f t="shared" si="22"/>
        <v>20714179.309999999</v>
      </c>
      <c r="AI16" s="92">
        <f t="shared" si="23"/>
        <v>18712888.149999999</v>
      </c>
      <c r="AJ16" s="54"/>
      <c r="AK16" s="54"/>
      <c r="AL16" s="54"/>
      <c r="AM16" s="91">
        <f t="shared" ref="AM16:AM62" si="47">+AG16-AJ16</f>
        <v>22951667.560000002</v>
      </c>
      <c r="AN16" s="54">
        <f t="shared" si="40"/>
        <v>20714179.309999999</v>
      </c>
      <c r="AO16" s="92">
        <f t="shared" si="40"/>
        <v>18712888.149999999</v>
      </c>
      <c r="AP16" s="26"/>
      <c r="AR16" s="27"/>
      <c r="AS16" s="130">
        <v>4120</v>
      </c>
      <c r="AT16" s="223" t="s">
        <v>203</v>
      </c>
      <c r="AU16" s="223"/>
      <c r="AV16" s="215">
        <v>0</v>
      </c>
      <c r="AW16" s="215">
        <v>0</v>
      </c>
      <c r="AX16" s="215">
        <v>0</v>
      </c>
      <c r="AY16" s="54">
        <f>+Integración!BZ449</f>
        <v>0</v>
      </c>
      <c r="AZ16" s="54">
        <f>+Integración!CA449</f>
        <v>0</v>
      </c>
      <c r="BA16" s="54">
        <f>+Integración!CB449</f>
        <v>0</v>
      </c>
      <c r="BB16" s="91">
        <f t="shared" si="35"/>
        <v>0</v>
      </c>
      <c r="BC16" s="54">
        <f t="shared" si="24"/>
        <v>0</v>
      </c>
      <c r="BD16" s="92">
        <f t="shared" si="25"/>
        <v>0</v>
      </c>
      <c r="BE16" s="54"/>
      <c r="BF16" s="54"/>
      <c r="BG16" s="54"/>
      <c r="BH16" s="91">
        <f t="shared" ref="BH16:BH68" si="48">+BB16-BE16</f>
        <v>0</v>
      </c>
      <c r="BI16" s="54">
        <f t="shared" si="41"/>
        <v>0</v>
      </c>
      <c r="BJ16" s="92">
        <f t="shared" si="41"/>
        <v>0</v>
      </c>
      <c r="BK16" s="26"/>
      <c r="BM16" s="33"/>
      <c r="BN16" s="126" t="s">
        <v>63</v>
      </c>
      <c r="BO16" s="319" t="s">
        <v>16</v>
      </c>
      <c r="BP16" s="319"/>
      <c r="BQ16" s="54">
        <f t="shared" si="26"/>
        <v>0</v>
      </c>
      <c r="BR16" s="54">
        <f t="shared" si="26"/>
        <v>0</v>
      </c>
      <c r="BS16" s="54">
        <f t="shared" si="26"/>
        <v>0</v>
      </c>
      <c r="BT16" s="143"/>
      <c r="BU16" s="195"/>
      <c r="BV16" s="200"/>
      <c r="BW16" s="66"/>
      <c r="BX16" s="66"/>
      <c r="BY16" s="66"/>
      <c r="BZ16" s="51"/>
      <c r="CA16" s="26"/>
      <c r="CB16" s="1"/>
      <c r="CC16" s="27"/>
      <c r="CD16" s="130" t="s">
        <v>161</v>
      </c>
      <c r="CE16" s="319" t="s">
        <v>112</v>
      </c>
      <c r="CF16" s="319"/>
      <c r="CG16" s="54">
        <f t="shared" si="28"/>
        <v>0</v>
      </c>
      <c r="CH16" s="54">
        <f t="shared" si="28"/>
        <v>0</v>
      </c>
      <c r="CI16" s="54">
        <f t="shared" si="28"/>
        <v>0</v>
      </c>
      <c r="CJ16" s="143" t="s">
        <v>177</v>
      </c>
      <c r="CK16" s="319" t="s">
        <v>113</v>
      </c>
      <c r="CL16" s="319"/>
      <c r="CM16" s="54">
        <f t="shared" si="29"/>
        <v>0</v>
      </c>
      <c r="CN16" s="54">
        <f t="shared" si="29"/>
        <v>0</v>
      </c>
      <c r="CO16" s="54">
        <f t="shared" si="29"/>
        <v>0</v>
      </c>
      <c r="CP16" s="42"/>
      <c r="CQ16" s="77"/>
      <c r="CR16" s="1"/>
      <c r="CS16" s="27"/>
      <c r="CT16" s="130" t="s">
        <v>161</v>
      </c>
      <c r="CU16" s="319" t="s">
        <v>112</v>
      </c>
      <c r="CV16" s="319"/>
      <c r="CW16" s="54">
        <f t="shared" si="8"/>
        <v>0</v>
      </c>
      <c r="CX16" s="54">
        <f t="shared" si="9"/>
        <v>0</v>
      </c>
      <c r="CY16" s="54">
        <f t="shared" si="10"/>
        <v>0</v>
      </c>
      <c r="CZ16" s="54">
        <f t="shared" si="11"/>
        <v>0</v>
      </c>
      <c r="DA16" s="143" t="s">
        <v>177</v>
      </c>
      <c r="DB16" s="319" t="s">
        <v>113</v>
      </c>
      <c r="DC16" s="319"/>
      <c r="DD16" s="54">
        <f t="shared" si="12"/>
        <v>0</v>
      </c>
      <c r="DE16" s="54">
        <f t="shared" si="13"/>
        <v>0</v>
      </c>
      <c r="DF16" s="54">
        <f t="shared" si="14"/>
        <v>0</v>
      </c>
      <c r="DG16" s="54">
        <f t="shared" si="15"/>
        <v>0</v>
      </c>
      <c r="DH16" s="42"/>
      <c r="DI16" s="77"/>
      <c r="DJ16" s="1"/>
      <c r="DK16" s="27"/>
      <c r="DL16" s="126" t="s">
        <v>61</v>
      </c>
      <c r="DM16" s="1"/>
      <c r="DN16" s="9" t="s">
        <v>203</v>
      </c>
      <c r="DO16" s="54">
        <f t="shared" ref="DO16:DO22" si="49">+BQ14</f>
        <v>0</v>
      </c>
      <c r="DP16" s="54">
        <f t="shared" si="42"/>
        <v>0</v>
      </c>
      <c r="DQ16" s="160"/>
      <c r="DR16" s="200"/>
      <c r="DS16" s="9" t="s">
        <v>131</v>
      </c>
      <c r="DT16" s="54">
        <v>0</v>
      </c>
      <c r="DU16" s="54">
        <v>0</v>
      </c>
      <c r="DV16" s="42"/>
      <c r="DW16" s="26"/>
      <c r="DX16" s="1"/>
      <c r="DY16" s="27"/>
      <c r="DZ16" s="126" t="s">
        <v>61</v>
      </c>
      <c r="EA16" s="1"/>
      <c r="EB16" s="9" t="s">
        <v>203</v>
      </c>
      <c r="EC16" s="54">
        <f t="shared" si="43"/>
        <v>0</v>
      </c>
      <c r="ED16" s="54">
        <f t="shared" si="44"/>
        <v>0</v>
      </c>
      <c r="EE16" s="160"/>
      <c r="EF16" s="200"/>
      <c r="EG16" s="9" t="s">
        <v>131</v>
      </c>
      <c r="EH16" s="54">
        <f t="shared" si="45"/>
        <v>0</v>
      </c>
      <c r="EI16" s="54">
        <f t="shared" si="45"/>
        <v>0</v>
      </c>
      <c r="EJ16" s="42"/>
      <c r="EK16" s="26"/>
      <c r="EL16" s="1"/>
      <c r="EM16" s="27"/>
      <c r="EN16" s="130" t="s">
        <v>188</v>
      </c>
      <c r="EO16" s="319" t="s">
        <v>220</v>
      </c>
      <c r="EP16" s="319"/>
      <c r="EQ16" s="173">
        <f>+CN36</f>
        <v>39755709.850000001</v>
      </c>
      <c r="ER16" s="179"/>
      <c r="ES16" s="179"/>
      <c r="ET16" s="68">
        <v>0</v>
      </c>
      <c r="EU16" s="62">
        <f t="shared" ref="EU16:EU18" si="50">SUM(EQ16:ET16)</f>
        <v>39755709.850000001</v>
      </c>
      <c r="EV16" s="58"/>
      <c r="EW16" s="26"/>
    </row>
    <row r="17" spans="2:153" ht="13.9" customHeight="1" x14ac:dyDescent="0.2">
      <c r="B17" s="33"/>
      <c r="C17" s="126">
        <v>4130</v>
      </c>
      <c r="D17" s="234" t="s">
        <v>204</v>
      </c>
      <c r="E17" s="234"/>
      <c r="F17" s="215">
        <v>0</v>
      </c>
      <c r="G17" s="215">
        <v>0</v>
      </c>
      <c r="H17" s="215">
        <v>0</v>
      </c>
      <c r="I17" s="210">
        <f>+Integración!X450</f>
        <v>0</v>
      </c>
      <c r="J17" s="210">
        <f>+Integración!Y450</f>
        <v>0</v>
      </c>
      <c r="K17" s="210">
        <f>+Integración!Z450</f>
        <v>0</v>
      </c>
      <c r="L17" s="216">
        <f t="shared" si="31"/>
        <v>0</v>
      </c>
      <c r="M17" s="224">
        <f t="shared" si="17"/>
        <v>0</v>
      </c>
      <c r="N17" s="226">
        <f t="shared" si="18"/>
        <v>0</v>
      </c>
      <c r="O17" s="54"/>
      <c r="P17" s="54"/>
      <c r="Q17" s="54"/>
      <c r="R17" s="216">
        <f t="shared" si="46"/>
        <v>0</v>
      </c>
      <c r="S17" s="224">
        <f t="shared" si="20"/>
        <v>0</v>
      </c>
      <c r="T17" s="226">
        <f t="shared" si="20"/>
        <v>0</v>
      </c>
      <c r="U17" s="26"/>
      <c r="W17" s="27"/>
      <c r="X17" s="130">
        <v>1130</v>
      </c>
      <c r="Y17" s="223" t="s">
        <v>473</v>
      </c>
      <c r="Z17" s="223"/>
      <c r="AA17" s="215">
        <v>0</v>
      </c>
      <c r="AB17" s="215">
        <v>0</v>
      </c>
      <c r="AC17" s="215">
        <v>0</v>
      </c>
      <c r="AD17" s="54">
        <f>+Integración!AY450</f>
        <v>482569.62</v>
      </c>
      <c r="AE17" s="54">
        <f>+Integración!AZ450</f>
        <v>0</v>
      </c>
      <c r="AF17" s="54">
        <f>+Integración!BA450</f>
        <v>289900</v>
      </c>
      <c r="AG17" s="91">
        <f t="shared" si="33"/>
        <v>482569.62</v>
      </c>
      <c r="AH17" s="54">
        <f t="shared" si="22"/>
        <v>0</v>
      </c>
      <c r="AI17" s="92">
        <f t="shared" si="23"/>
        <v>289900</v>
      </c>
      <c r="AJ17" s="54"/>
      <c r="AK17" s="54"/>
      <c r="AL17" s="54"/>
      <c r="AM17" s="91">
        <f t="shared" si="47"/>
        <v>482569.62</v>
      </c>
      <c r="AN17" s="54">
        <f t="shared" si="40"/>
        <v>0</v>
      </c>
      <c r="AO17" s="92">
        <f t="shared" si="40"/>
        <v>289900</v>
      </c>
      <c r="AP17" s="26"/>
      <c r="AR17" s="27"/>
      <c r="AS17" s="130">
        <v>4130</v>
      </c>
      <c r="AT17" s="223" t="s">
        <v>204</v>
      </c>
      <c r="AU17" s="223"/>
      <c r="AV17" s="215">
        <v>0</v>
      </c>
      <c r="AW17" s="215">
        <v>0</v>
      </c>
      <c r="AX17" s="215">
        <v>0</v>
      </c>
      <c r="AY17" s="54">
        <f>+Integración!BZ450</f>
        <v>0</v>
      </c>
      <c r="AZ17" s="54">
        <f>+Integración!CA450</f>
        <v>0</v>
      </c>
      <c r="BA17" s="54">
        <f>+Integración!CB450</f>
        <v>0</v>
      </c>
      <c r="BB17" s="91">
        <f t="shared" si="35"/>
        <v>0</v>
      </c>
      <c r="BC17" s="54">
        <f t="shared" si="24"/>
        <v>0</v>
      </c>
      <c r="BD17" s="92">
        <f t="shared" si="25"/>
        <v>0</v>
      </c>
      <c r="BE17" s="54"/>
      <c r="BF17" s="54"/>
      <c r="BG17" s="54"/>
      <c r="BH17" s="91">
        <f t="shared" si="48"/>
        <v>0</v>
      </c>
      <c r="BI17" s="54">
        <f t="shared" si="41"/>
        <v>0</v>
      </c>
      <c r="BJ17" s="92">
        <f t="shared" si="41"/>
        <v>0</v>
      </c>
      <c r="BK17" s="26"/>
      <c r="BM17" s="33"/>
      <c r="BN17" s="126" t="s">
        <v>64</v>
      </c>
      <c r="BO17" s="319" t="s">
        <v>17</v>
      </c>
      <c r="BP17" s="319"/>
      <c r="BQ17" s="54">
        <f t="shared" si="26"/>
        <v>0</v>
      </c>
      <c r="BR17" s="54">
        <f t="shared" si="26"/>
        <v>0</v>
      </c>
      <c r="BS17" s="54">
        <f t="shared" si="26"/>
        <v>15.08</v>
      </c>
      <c r="BT17" s="143"/>
      <c r="BU17" s="325" t="s">
        <v>18</v>
      </c>
      <c r="BV17" s="325"/>
      <c r="BW17" s="50">
        <f>SUM(BW18:BW26)</f>
        <v>551385.56000000006</v>
      </c>
      <c r="BX17" s="50">
        <f t="shared" ref="BX17:BY17" si="51">SUM(BX18:BX26)</f>
        <v>1882917.61</v>
      </c>
      <c r="BY17" s="50">
        <f t="shared" si="51"/>
        <v>2115147.0199999996</v>
      </c>
      <c r="BZ17" s="51"/>
      <c r="CA17" s="26"/>
      <c r="CB17" s="1"/>
      <c r="CC17" s="27"/>
      <c r="CD17" s="130" t="s">
        <v>162</v>
      </c>
      <c r="CE17" s="319" t="s">
        <v>114</v>
      </c>
      <c r="CF17" s="319"/>
      <c r="CG17" s="54">
        <f t="shared" si="28"/>
        <v>275407.78000000003</v>
      </c>
      <c r="CH17" s="54">
        <f t="shared" si="28"/>
        <v>275407.78000000003</v>
      </c>
      <c r="CI17" s="54">
        <f t="shared" si="28"/>
        <v>275407.78000000003</v>
      </c>
      <c r="CJ17" s="143" t="s">
        <v>178</v>
      </c>
      <c r="CK17" s="319" t="s">
        <v>115</v>
      </c>
      <c r="CL17" s="319"/>
      <c r="CM17" s="54">
        <f t="shared" si="29"/>
        <v>0</v>
      </c>
      <c r="CN17" s="54">
        <f t="shared" si="29"/>
        <v>0</v>
      </c>
      <c r="CO17" s="54">
        <f t="shared" si="29"/>
        <v>0</v>
      </c>
      <c r="CP17" s="42"/>
      <c r="CQ17" s="77"/>
      <c r="CR17" s="1"/>
      <c r="CS17" s="27"/>
      <c r="CT17" s="130" t="s">
        <v>162</v>
      </c>
      <c r="CU17" s="319" t="s">
        <v>114</v>
      </c>
      <c r="CV17" s="319"/>
      <c r="CW17" s="54">
        <f t="shared" si="8"/>
        <v>0</v>
      </c>
      <c r="CX17" s="54">
        <f t="shared" si="9"/>
        <v>0</v>
      </c>
      <c r="CY17" s="54">
        <f t="shared" si="10"/>
        <v>0</v>
      </c>
      <c r="CZ17" s="54">
        <f t="shared" si="11"/>
        <v>0</v>
      </c>
      <c r="DA17" s="143" t="s">
        <v>178</v>
      </c>
      <c r="DB17" s="319" t="s">
        <v>115</v>
      </c>
      <c r="DC17" s="319"/>
      <c r="DD17" s="54">
        <f t="shared" si="12"/>
        <v>0</v>
      </c>
      <c r="DE17" s="54">
        <f t="shared" si="13"/>
        <v>0</v>
      </c>
      <c r="DF17" s="54">
        <f t="shared" si="14"/>
        <v>0</v>
      </c>
      <c r="DG17" s="54">
        <f t="shared" si="15"/>
        <v>0</v>
      </c>
      <c r="DH17" s="42"/>
      <c r="DI17" s="77"/>
      <c r="DJ17" s="1"/>
      <c r="DK17" s="27"/>
      <c r="DL17" s="126" t="s">
        <v>62</v>
      </c>
      <c r="DM17" s="1"/>
      <c r="DN17" s="9" t="s">
        <v>204</v>
      </c>
      <c r="DO17" s="54">
        <f t="shared" si="49"/>
        <v>0</v>
      </c>
      <c r="DP17" s="54">
        <f t="shared" si="42"/>
        <v>0</v>
      </c>
      <c r="DQ17" s="163" t="s">
        <v>188</v>
      </c>
      <c r="DR17" s="1"/>
      <c r="DS17" s="9" t="s">
        <v>205</v>
      </c>
      <c r="DT17" s="173">
        <f>+DD36-DE36</f>
        <v>0</v>
      </c>
      <c r="DU17" s="173">
        <f>+DF36-DG36</f>
        <v>0</v>
      </c>
      <c r="DV17" s="42"/>
      <c r="DW17" s="26"/>
      <c r="DX17" s="1"/>
      <c r="DY17" s="27"/>
      <c r="DZ17" s="126" t="s">
        <v>62</v>
      </c>
      <c r="EA17" s="1"/>
      <c r="EB17" s="9" t="s">
        <v>204</v>
      </c>
      <c r="EC17" s="54">
        <f t="shared" si="43"/>
        <v>0</v>
      </c>
      <c r="ED17" s="54">
        <f t="shared" si="44"/>
        <v>0</v>
      </c>
      <c r="EE17" s="163" t="s">
        <v>188</v>
      </c>
      <c r="EF17" s="1"/>
      <c r="EG17" s="9" t="s">
        <v>205</v>
      </c>
      <c r="EH17" s="54">
        <f t="shared" si="45"/>
        <v>0</v>
      </c>
      <c r="EI17" s="54">
        <f t="shared" si="45"/>
        <v>0</v>
      </c>
      <c r="EJ17" s="42"/>
      <c r="EK17" s="26"/>
      <c r="EL17" s="1"/>
      <c r="EM17" s="27"/>
      <c r="EN17" s="130" t="s">
        <v>189</v>
      </c>
      <c r="EO17" s="319" t="s">
        <v>145</v>
      </c>
      <c r="EP17" s="319"/>
      <c r="EQ17" s="173">
        <f>+CN37</f>
        <v>3953712.43</v>
      </c>
      <c r="ER17" s="179"/>
      <c r="ES17" s="179"/>
      <c r="ET17" s="68">
        <v>0</v>
      </c>
      <c r="EU17" s="62">
        <f t="shared" si="50"/>
        <v>3953712.43</v>
      </c>
      <c r="EV17" s="58"/>
      <c r="EW17" s="26"/>
    </row>
    <row r="18" spans="2:153" ht="11.45" customHeight="1" x14ac:dyDescent="0.2">
      <c r="B18" s="33"/>
      <c r="C18" s="126">
        <v>4140</v>
      </c>
      <c r="D18" s="234" t="s">
        <v>16</v>
      </c>
      <c r="E18" s="234"/>
      <c r="F18" s="215">
        <v>0</v>
      </c>
      <c r="G18" s="215">
        <v>0</v>
      </c>
      <c r="H18" s="215">
        <v>0</v>
      </c>
      <c r="I18" s="210">
        <f>+Integración!X451</f>
        <v>0</v>
      </c>
      <c r="J18" s="210">
        <f>+Integración!Y451</f>
        <v>0</v>
      </c>
      <c r="K18" s="210">
        <f>+Integración!Z451</f>
        <v>0</v>
      </c>
      <c r="L18" s="216">
        <f t="shared" si="31"/>
        <v>0</v>
      </c>
      <c r="M18" s="224">
        <f t="shared" si="17"/>
        <v>0</v>
      </c>
      <c r="N18" s="226">
        <f t="shared" si="18"/>
        <v>0</v>
      </c>
      <c r="O18" s="54"/>
      <c r="P18" s="54"/>
      <c r="Q18" s="54"/>
      <c r="R18" s="216">
        <f t="shared" si="46"/>
        <v>0</v>
      </c>
      <c r="S18" s="224">
        <f t="shared" si="20"/>
        <v>0</v>
      </c>
      <c r="T18" s="226">
        <f t="shared" si="20"/>
        <v>0</v>
      </c>
      <c r="U18" s="26"/>
      <c r="W18" s="27"/>
      <c r="X18" s="130">
        <v>1140</v>
      </c>
      <c r="Y18" s="223" t="s">
        <v>249</v>
      </c>
      <c r="Z18" s="223"/>
      <c r="AA18" s="215">
        <v>0</v>
      </c>
      <c r="AB18" s="215">
        <v>0</v>
      </c>
      <c r="AC18" s="215">
        <v>0</v>
      </c>
      <c r="AD18" s="54">
        <f>+Integración!AY451</f>
        <v>0</v>
      </c>
      <c r="AE18" s="54">
        <f>+Integración!AZ451</f>
        <v>0</v>
      </c>
      <c r="AF18" s="54">
        <f>+Integración!BA451</f>
        <v>0</v>
      </c>
      <c r="AG18" s="91">
        <f t="shared" si="33"/>
        <v>0</v>
      </c>
      <c r="AH18" s="54">
        <f t="shared" si="22"/>
        <v>0</v>
      </c>
      <c r="AI18" s="92">
        <f t="shared" si="23"/>
        <v>0</v>
      </c>
      <c r="AJ18" s="54"/>
      <c r="AK18" s="54"/>
      <c r="AL18" s="54"/>
      <c r="AM18" s="91">
        <f t="shared" si="47"/>
        <v>0</v>
      </c>
      <c r="AN18" s="54">
        <f t="shared" si="40"/>
        <v>0</v>
      </c>
      <c r="AO18" s="92">
        <f t="shared" si="40"/>
        <v>0</v>
      </c>
      <c r="AP18" s="26"/>
      <c r="AR18" s="27"/>
      <c r="AS18" s="130">
        <v>4140</v>
      </c>
      <c r="AT18" s="223" t="s">
        <v>16</v>
      </c>
      <c r="AU18" s="223"/>
      <c r="AV18" s="215">
        <v>0</v>
      </c>
      <c r="AW18" s="215">
        <v>0</v>
      </c>
      <c r="AX18" s="215">
        <v>0</v>
      </c>
      <c r="AY18" s="54">
        <f>+Integración!BZ451</f>
        <v>0</v>
      </c>
      <c r="AZ18" s="54">
        <f>+Integración!CA451</f>
        <v>0</v>
      </c>
      <c r="BA18" s="54">
        <f>+Integración!CB451</f>
        <v>0</v>
      </c>
      <c r="BB18" s="91">
        <f t="shared" si="35"/>
        <v>0</v>
      </c>
      <c r="BC18" s="54">
        <f t="shared" si="24"/>
        <v>0</v>
      </c>
      <c r="BD18" s="92">
        <f t="shared" si="25"/>
        <v>0</v>
      </c>
      <c r="BE18" s="54"/>
      <c r="BF18" s="54"/>
      <c r="BG18" s="54"/>
      <c r="BH18" s="91">
        <f t="shared" si="48"/>
        <v>0</v>
      </c>
      <c r="BI18" s="54">
        <f t="shared" si="41"/>
        <v>0</v>
      </c>
      <c r="BJ18" s="92">
        <f t="shared" si="41"/>
        <v>0</v>
      </c>
      <c r="BK18" s="26"/>
      <c r="BM18" s="33"/>
      <c r="BN18" s="126" t="s">
        <v>65</v>
      </c>
      <c r="BO18" s="319" t="s">
        <v>19</v>
      </c>
      <c r="BP18" s="319"/>
      <c r="BQ18" s="54">
        <f t="shared" si="26"/>
        <v>0</v>
      </c>
      <c r="BR18" s="54">
        <f t="shared" si="26"/>
        <v>0</v>
      </c>
      <c r="BS18" s="54">
        <f t="shared" si="26"/>
        <v>0</v>
      </c>
      <c r="BT18" s="143" t="s">
        <v>78</v>
      </c>
      <c r="BU18" s="319" t="s">
        <v>20</v>
      </c>
      <c r="BV18" s="319"/>
      <c r="BW18" s="173">
        <f t="shared" ref="BW18:BW26" si="52">+R38</f>
        <v>12600</v>
      </c>
      <c r="BX18" s="173">
        <f t="shared" ref="BX18:BX26" si="53">+S38</f>
        <v>139023.78</v>
      </c>
      <c r="BY18" s="173">
        <f t="shared" ref="BY18:BY26" si="54">+T38</f>
        <v>177466.25</v>
      </c>
      <c r="BZ18" s="51"/>
      <c r="CA18" s="26"/>
      <c r="CB18" s="1"/>
      <c r="CC18" s="27"/>
      <c r="CD18" s="130" t="s">
        <v>163</v>
      </c>
      <c r="CE18" s="319" t="s">
        <v>116</v>
      </c>
      <c r="CF18" s="319"/>
      <c r="CG18" s="54">
        <f t="shared" si="28"/>
        <v>0</v>
      </c>
      <c r="CH18" s="54">
        <f t="shared" si="28"/>
        <v>0</v>
      </c>
      <c r="CI18" s="54">
        <f t="shared" si="28"/>
        <v>0</v>
      </c>
      <c r="CJ18" s="143" t="s">
        <v>179</v>
      </c>
      <c r="CK18" s="321" t="s">
        <v>117</v>
      </c>
      <c r="CL18" s="321"/>
      <c r="CM18" s="54">
        <f t="shared" si="29"/>
        <v>0</v>
      </c>
      <c r="CN18" s="54">
        <f t="shared" si="29"/>
        <v>0</v>
      </c>
      <c r="CO18" s="54">
        <f t="shared" si="29"/>
        <v>0</v>
      </c>
      <c r="CP18" s="42"/>
      <c r="CQ18" s="77"/>
      <c r="CR18" s="1"/>
      <c r="CS18" s="27"/>
      <c r="CT18" s="130" t="s">
        <v>163</v>
      </c>
      <c r="CU18" s="319" t="s">
        <v>116</v>
      </c>
      <c r="CV18" s="319"/>
      <c r="CW18" s="54">
        <f t="shared" si="8"/>
        <v>0</v>
      </c>
      <c r="CX18" s="54">
        <f t="shared" si="9"/>
        <v>0</v>
      </c>
      <c r="CY18" s="54">
        <f t="shared" si="10"/>
        <v>0</v>
      </c>
      <c r="CZ18" s="54">
        <f t="shared" si="11"/>
        <v>0</v>
      </c>
      <c r="DA18" s="143" t="s">
        <v>179</v>
      </c>
      <c r="DB18" s="321" t="s">
        <v>117</v>
      </c>
      <c r="DC18" s="321"/>
      <c r="DD18" s="54">
        <f t="shared" si="12"/>
        <v>0</v>
      </c>
      <c r="DE18" s="54">
        <f t="shared" si="13"/>
        <v>0</v>
      </c>
      <c r="DF18" s="54">
        <f t="shared" si="14"/>
        <v>0</v>
      </c>
      <c r="DG18" s="54">
        <f t="shared" si="15"/>
        <v>0</v>
      </c>
      <c r="DH18" s="42"/>
      <c r="DI18" s="77"/>
      <c r="DJ18" s="1"/>
      <c r="DK18" s="27"/>
      <c r="DL18" s="126" t="s">
        <v>63</v>
      </c>
      <c r="DM18" s="1"/>
      <c r="DN18" s="9" t="s">
        <v>16</v>
      </c>
      <c r="DO18" s="54">
        <f t="shared" si="49"/>
        <v>0</v>
      </c>
      <c r="DP18" s="54">
        <f t="shared" si="42"/>
        <v>0</v>
      </c>
      <c r="DQ18" s="160"/>
      <c r="DR18" s="1"/>
      <c r="DS18" s="6"/>
      <c r="DT18" s="181"/>
      <c r="DU18" s="181"/>
      <c r="DV18" s="42"/>
      <c r="DW18" s="26"/>
      <c r="DX18" s="1"/>
      <c r="DY18" s="27"/>
      <c r="DZ18" s="126" t="s">
        <v>63</v>
      </c>
      <c r="EA18" s="1"/>
      <c r="EB18" s="9" t="s">
        <v>16</v>
      </c>
      <c r="EC18" s="54">
        <f t="shared" si="43"/>
        <v>0</v>
      </c>
      <c r="ED18" s="54">
        <f t="shared" si="44"/>
        <v>0</v>
      </c>
      <c r="EE18" s="160"/>
      <c r="EF18" s="1"/>
      <c r="EG18" s="6"/>
      <c r="EH18" s="181"/>
      <c r="EI18" s="181"/>
      <c r="EJ18" s="42"/>
      <c r="EK18" s="26"/>
      <c r="EL18" s="1"/>
      <c r="EM18" s="27"/>
      <c r="EN18" s="130" t="s">
        <v>190</v>
      </c>
      <c r="EO18" s="319" t="s">
        <v>234</v>
      </c>
      <c r="EP18" s="319"/>
      <c r="EQ18" s="173">
        <f>+CN38</f>
        <v>0</v>
      </c>
      <c r="ER18" s="179"/>
      <c r="ES18" s="179"/>
      <c r="ET18" s="68">
        <v>0</v>
      </c>
      <c r="EU18" s="62">
        <f t="shared" si="50"/>
        <v>0</v>
      </c>
      <c r="EV18" s="58"/>
      <c r="EW18" s="26"/>
    </row>
    <row r="19" spans="2:153" ht="13.9" customHeight="1" x14ac:dyDescent="0.2">
      <c r="B19" s="33"/>
      <c r="C19" s="126">
        <v>4150</v>
      </c>
      <c r="D19" s="234" t="s">
        <v>427</v>
      </c>
      <c r="E19" s="234"/>
      <c r="F19" s="215">
        <v>0</v>
      </c>
      <c r="G19" s="215">
        <v>0</v>
      </c>
      <c r="H19" s="215">
        <v>0</v>
      </c>
      <c r="I19" s="210">
        <f>+Integración!X452</f>
        <v>0</v>
      </c>
      <c r="J19" s="210">
        <f>+Integración!Y452</f>
        <v>0</v>
      </c>
      <c r="K19" s="210">
        <f>+Integración!Z452</f>
        <v>15.08</v>
      </c>
      <c r="L19" s="216">
        <f t="shared" si="31"/>
        <v>0</v>
      </c>
      <c r="M19" s="224">
        <f t="shared" si="17"/>
        <v>0</v>
      </c>
      <c r="N19" s="226">
        <f t="shared" si="18"/>
        <v>15.08</v>
      </c>
      <c r="O19" s="54"/>
      <c r="P19" s="54"/>
      <c r="Q19" s="54"/>
      <c r="R19" s="216">
        <f t="shared" si="46"/>
        <v>0</v>
      </c>
      <c r="S19" s="224">
        <f t="shared" si="20"/>
        <v>0</v>
      </c>
      <c r="T19" s="226">
        <f t="shared" si="20"/>
        <v>15.08</v>
      </c>
      <c r="U19" s="26"/>
      <c r="W19" s="27"/>
      <c r="X19" s="130">
        <v>1150</v>
      </c>
      <c r="Y19" s="223" t="s">
        <v>114</v>
      </c>
      <c r="Z19" s="223"/>
      <c r="AA19" s="215">
        <v>0</v>
      </c>
      <c r="AB19" s="215">
        <v>0</v>
      </c>
      <c r="AC19" s="215">
        <v>0</v>
      </c>
      <c r="AD19" s="54">
        <f>+Integración!AY452</f>
        <v>275407.78000000003</v>
      </c>
      <c r="AE19" s="54">
        <f>+Integración!AZ452</f>
        <v>275407.78000000003</v>
      </c>
      <c r="AF19" s="54">
        <f>+Integración!BA452</f>
        <v>275407.78000000003</v>
      </c>
      <c r="AG19" s="91">
        <f t="shared" si="33"/>
        <v>275407.78000000003</v>
      </c>
      <c r="AH19" s="54">
        <f t="shared" si="22"/>
        <v>275407.78000000003</v>
      </c>
      <c r="AI19" s="92">
        <f t="shared" si="23"/>
        <v>275407.78000000003</v>
      </c>
      <c r="AJ19" s="54"/>
      <c r="AK19" s="54"/>
      <c r="AL19" s="54"/>
      <c r="AM19" s="91">
        <f t="shared" si="47"/>
        <v>275407.78000000003</v>
      </c>
      <c r="AN19" s="54">
        <f t="shared" si="40"/>
        <v>275407.78000000003</v>
      </c>
      <c r="AO19" s="92">
        <f t="shared" si="40"/>
        <v>275407.78000000003</v>
      </c>
      <c r="AP19" s="26"/>
      <c r="AR19" s="27"/>
      <c r="AS19" s="130">
        <v>4150</v>
      </c>
      <c r="AT19" s="223" t="s">
        <v>427</v>
      </c>
      <c r="AU19" s="223"/>
      <c r="AV19" s="215">
        <v>0</v>
      </c>
      <c r="AW19" s="215">
        <v>0</v>
      </c>
      <c r="AX19" s="215">
        <v>0</v>
      </c>
      <c r="AY19" s="54">
        <f>+Integración!BZ452</f>
        <v>0</v>
      </c>
      <c r="AZ19" s="54">
        <f>+Integración!CA452</f>
        <v>0</v>
      </c>
      <c r="BA19" s="54">
        <f>+Integración!CB452</f>
        <v>0</v>
      </c>
      <c r="BB19" s="91">
        <f t="shared" si="35"/>
        <v>0</v>
      </c>
      <c r="BC19" s="54">
        <f t="shared" si="24"/>
        <v>0</v>
      </c>
      <c r="BD19" s="92">
        <f t="shared" si="25"/>
        <v>0</v>
      </c>
      <c r="BE19" s="54"/>
      <c r="BF19" s="54"/>
      <c r="BG19" s="54"/>
      <c r="BH19" s="91">
        <f t="shared" si="48"/>
        <v>0</v>
      </c>
      <c r="BI19" s="54">
        <f t="shared" si="41"/>
        <v>0</v>
      </c>
      <c r="BJ19" s="92">
        <f t="shared" si="41"/>
        <v>0</v>
      </c>
      <c r="BK19" s="26"/>
      <c r="BM19" s="33"/>
      <c r="BN19" s="126" t="s">
        <v>66</v>
      </c>
      <c r="BO19" s="319" t="s">
        <v>21</v>
      </c>
      <c r="BP19" s="319"/>
      <c r="BQ19" s="54">
        <f t="shared" si="26"/>
        <v>42084006.879999995</v>
      </c>
      <c r="BR19" s="54">
        <f t="shared" si="26"/>
        <v>34875432</v>
      </c>
      <c r="BS19" s="54">
        <f t="shared" si="26"/>
        <v>33415692.18</v>
      </c>
      <c r="BT19" s="143" t="s">
        <v>79</v>
      </c>
      <c r="BU19" s="319" t="s">
        <v>22</v>
      </c>
      <c r="BV19" s="319"/>
      <c r="BW19" s="173">
        <f t="shared" si="52"/>
        <v>0</v>
      </c>
      <c r="BX19" s="173">
        <f t="shared" si="53"/>
        <v>0</v>
      </c>
      <c r="BY19" s="173">
        <f t="shared" si="54"/>
        <v>0</v>
      </c>
      <c r="BZ19" s="51"/>
      <c r="CA19" s="26"/>
      <c r="CB19" s="1"/>
      <c r="CC19" s="27"/>
      <c r="CD19" s="130" t="s">
        <v>164</v>
      </c>
      <c r="CE19" s="319" t="s">
        <v>118</v>
      </c>
      <c r="CF19" s="319"/>
      <c r="CG19" s="54">
        <f t="shared" si="28"/>
        <v>0</v>
      </c>
      <c r="CH19" s="54">
        <f t="shared" si="28"/>
        <v>0</v>
      </c>
      <c r="CI19" s="54">
        <f t="shared" si="28"/>
        <v>0</v>
      </c>
      <c r="CJ19" s="143" t="s">
        <v>180</v>
      </c>
      <c r="CK19" s="319" t="s">
        <v>119</v>
      </c>
      <c r="CL19" s="319"/>
      <c r="CM19" s="54">
        <f t="shared" si="29"/>
        <v>0</v>
      </c>
      <c r="CN19" s="54">
        <f t="shared" si="29"/>
        <v>0</v>
      </c>
      <c r="CO19" s="54">
        <f t="shared" si="29"/>
        <v>0</v>
      </c>
      <c r="CP19" s="42"/>
      <c r="CQ19" s="77"/>
      <c r="CR19" s="1"/>
      <c r="CS19" s="27"/>
      <c r="CT19" s="130" t="s">
        <v>164</v>
      </c>
      <c r="CU19" s="319" t="s">
        <v>118</v>
      </c>
      <c r="CV19" s="319"/>
      <c r="CW19" s="54">
        <f t="shared" si="8"/>
        <v>0</v>
      </c>
      <c r="CX19" s="54">
        <f t="shared" si="9"/>
        <v>0</v>
      </c>
      <c r="CY19" s="54">
        <f t="shared" si="10"/>
        <v>0</v>
      </c>
      <c r="CZ19" s="54">
        <f t="shared" si="11"/>
        <v>0</v>
      </c>
      <c r="DA19" s="143" t="s">
        <v>180</v>
      </c>
      <c r="DB19" s="319" t="s">
        <v>119</v>
      </c>
      <c r="DC19" s="319"/>
      <c r="DD19" s="54">
        <f t="shared" si="12"/>
        <v>0</v>
      </c>
      <c r="DE19" s="54">
        <f t="shared" si="13"/>
        <v>0</v>
      </c>
      <c r="DF19" s="54">
        <f t="shared" si="14"/>
        <v>0</v>
      </c>
      <c r="DG19" s="54">
        <f t="shared" si="15"/>
        <v>0</v>
      </c>
      <c r="DH19" s="42"/>
      <c r="DI19" s="77"/>
      <c r="DJ19" s="1"/>
      <c r="DK19" s="27"/>
      <c r="DL19" s="126" t="s">
        <v>64</v>
      </c>
      <c r="DM19" s="1"/>
      <c r="DN19" s="9" t="s">
        <v>17</v>
      </c>
      <c r="DO19" s="54">
        <f t="shared" si="49"/>
        <v>0</v>
      </c>
      <c r="DP19" s="54">
        <f t="shared" si="42"/>
        <v>0</v>
      </c>
      <c r="DQ19" s="160"/>
      <c r="DR19" s="279" t="s">
        <v>199</v>
      </c>
      <c r="DS19" s="279"/>
      <c r="DT19" s="182">
        <f>SUM(DT20:DT22)</f>
        <v>3178940.4400000051</v>
      </c>
      <c r="DU19" s="182">
        <f t="shared" ref="DU19" si="55">SUM(DU20:DU22)</f>
        <v>1487703.169999996</v>
      </c>
      <c r="DV19" s="42"/>
      <c r="DW19" s="26"/>
      <c r="DX19" s="1"/>
      <c r="DY19" s="27"/>
      <c r="DZ19" s="126" t="s">
        <v>64</v>
      </c>
      <c r="EA19" s="1"/>
      <c r="EB19" s="9" t="s">
        <v>17</v>
      </c>
      <c r="EC19" s="54">
        <f t="shared" si="43"/>
        <v>0</v>
      </c>
      <c r="ED19" s="54">
        <f t="shared" si="44"/>
        <v>0</v>
      </c>
      <c r="EE19" s="160"/>
      <c r="EF19" s="279" t="s">
        <v>199</v>
      </c>
      <c r="EG19" s="279"/>
      <c r="EH19" s="182">
        <f>SUM(EH20:EH22)</f>
        <v>0</v>
      </c>
      <c r="EI19" s="182">
        <f t="shared" ref="EI19" si="56">SUM(EI20:EI22)</f>
        <v>0</v>
      </c>
      <c r="EJ19" s="42"/>
      <c r="EK19" s="26"/>
      <c r="EL19" s="1"/>
      <c r="EM19" s="27"/>
      <c r="EN19" s="130"/>
      <c r="EO19" s="55"/>
      <c r="EP19" s="56"/>
      <c r="EQ19" s="177"/>
      <c r="ER19" s="177"/>
      <c r="ES19" s="177"/>
      <c r="ET19" s="62"/>
      <c r="EU19" s="62"/>
      <c r="EV19" s="58"/>
      <c r="EW19" s="26"/>
    </row>
    <row r="20" spans="2:153" ht="13.9" customHeight="1" x14ac:dyDescent="0.2">
      <c r="B20" s="33"/>
      <c r="C20" s="126">
        <v>4160</v>
      </c>
      <c r="D20" s="234" t="s">
        <v>428</v>
      </c>
      <c r="E20" s="234"/>
      <c r="F20" s="215">
        <v>0</v>
      </c>
      <c r="G20" s="215">
        <v>0</v>
      </c>
      <c r="H20" s="215">
        <v>0</v>
      </c>
      <c r="I20" s="210">
        <f>+Integración!X453</f>
        <v>0</v>
      </c>
      <c r="J20" s="210">
        <f>+Integración!Y453</f>
        <v>0</v>
      </c>
      <c r="K20" s="210">
        <f>+Integración!Z453</f>
        <v>0</v>
      </c>
      <c r="L20" s="216">
        <f t="shared" si="31"/>
        <v>0</v>
      </c>
      <c r="M20" s="224">
        <f t="shared" si="17"/>
        <v>0</v>
      </c>
      <c r="N20" s="226">
        <f t="shared" si="18"/>
        <v>0</v>
      </c>
      <c r="O20" s="54"/>
      <c r="P20" s="54"/>
      <c r="Q20" s="54"/>
      <c r="R20" s="216">
        <f t="shared" si="46"/>
        <v>0</v>
      </c>
      <c r="S20" s="224">
        <f t="shared" si="20"/>
        <v>0</v>
      </c>
      <c r="T20" s="226">
        <f t="shared" si="20"/>
        <v>0</v>
      </c>
      <c r="U20" s="26"/>
      <c r="W20" s="27"/>
      <c r="X20" s="130">
        <v>1160</v>
      </c>
      <c r="Y20" s="223" t="s">
        <v>474</v>
      </c>
      <c r="Z20" s="223"/>
      <c r="AA20" s="215">
        <v>0</v>
      </c>
      <c r="AB20" s="215">
        <v>0</v>
      </c>
      <c r="AC20" s="215">
        <v>0</v>
      </c>
      <c r="AD20" s="54">
        <f>+Integración!AY453</f>
        <v>0</v>
      </c>
      <c r="AE20" s="54">
        <f>+Integración!AZ453</f>
        <v>0</v>
      </c>
      <c r="AF20" s="54">
        <f>+Integración!BA453</f>
        <v>0</v>
      </c>
      <c r="AG20" s="91">
        <f t="shared" si="33"/>
        <v>0</v>
      </c>
      <c r="AH20" s="54">
        <f t="shared" si="22"/>
        <v>0</v>
      </c>
      <c r="AI20" s="92">
        <f t="shared" si="23"/>
        <v>0</v>
      </c>
      <c r="AJ20" s="54"/>
      <c r="AK20" s="54"/>
      <c r="AL20" s="54"/>
      <c r="AM20" s="91">
        <f t="shared" si="47"/>
        <v>0</v>
      </c>
      <c r="AN20" s="54">
        <f t="shared" si="40"/>
        <v>0</v>
      </c>
      <c r="AO20" s="92">
        <f t="shared" si="40"/>
        <v>0</v>
      </c>
      <c r="AP20" s="26"/>
      <c r="AR20" s="27"/>
      <c r="AS20" s="130">
        <v>4160</v>
      </c>
      <c r="AT20" s="223" t="s">
        <v>428</v>
      </c>
      <c r="AU20" s="223"/>
      <c r="AV20" s="215">
        <v>0</v>
      </c>
      <c r="AW20" s="215">
        <v>0</v>
      </c>
      <c r="AX20" s="215">
        <v>0</v>
      </c>
      <c r="AY20" s="54">
        <f>+Integración!BZ453</f>
        <v>0</v>
      </c>
      <c r="AZ20" s="54">
        <f>+Integración!CA453</f>
        <v>0</v>
      </c>
      <c r="BA20" s="54">
        <f>+Integración!CB453</f>
        <v>0</v>
      </c>
      <c r="BB20" s="91">
        <f t="shared" si="35"/>
        <v>0</v>
      </c>
      <c r="BC20" s="54">
        <f t="shared" si="24"/>
        <v>0</v>
      </c>
      <c r="BD20" s="92">
        <f t="shared" si="25"/>
        <v>0</v>
      </c>
      <c r="BE20" s="54"/>
      <c r="BF20" s="54"/>
      <c r="BG20" s="54"/>
      <c r="BH20" s="91">
        <f t="shared" si="48"/>
        <v>0</v>
      </c>
      <c r="BI20" s="54">
        <f t="shared" si="41"/>
        <v>0</v>
      </c>
      <c r="BJ20" s="92">
        <f t="shared" si="41"/>
        <v>0</v>
      </c>
      <c r="BK20" s="26"/>
      <c r="BM20" s="33"/>
      <c r="BN20" s="126" t="s">
        <v>67</v>
      </c>
      <c r="BO20" s="321" t="s">
        <v>23</v>
      </c>
      <c r="BP20" s="321"/>
      <c r="BQ20" s="54">
        <f t="shared" si="26"/>
        <v>0</v>
      </c>
      <c r="BR20" s="54">
        <f t="shared" si="26"/>
        <v>0</v>
      </c>
      <c r="BS20" s="54">
        <f t="shared" si="26"/>
        <v>0</v>
      </c>
      <c r="BT20" s="143" t="s">
        <v>80</v>
      </c>
      <c r="BU20" s="319" t="s">
        <v>24</v>
      </c>
      <c r="BV20" s="319"/>
      <c r="BW20" s="173">
        <f t="shared" si="52"/>
        <v>0</v>
      </c>
      <c r="BX20" s="173">
        <f t="shared" si="53"/>
        <v>0</v>
      </c>
      <c r="BY20" s="173">
        <f t="shared" si="54"/>
        <v>0</v>
      </c>
      <c r="BZ20" s="51"/>
      <c r="CA20" s="26"/>
      <c r="CB20" s="1"/>
      <c r="CC20" s="27"/>
      <c r="CD20" s="131"/>
      <c r="CE20" s="308" t="s">
        <v>121</v>
      </c>
      <c r="CF20" s="308"/>
      <c r="CG20" s="48">
        <f>+CG12</f>
        <v>31015041.280000005</v>
      </c>
      <c r="CH20" s="48">
        <f t="shared" ref="CH20:CI20" si="57">+CH12</f>
        <v>23177667.43</v>
      </c>
      <c r="CI20" s="48">
        <f t="shared" si="57"/>
        <v>20945065.66</v>
      </c>
      <c r="CJ20" s="143" t="s">
        <v>181</v>
      </c>
      <c r="CK20" s="319" t="s">
        <v>120</v>
      </c>
      <c r="CL20" s="319"/>
      <c r="CM20" s="54">
        <f t="shared" si="29"/>
        <v>0</v>
      </c>
      <c r="CN20" s="54">
        <f t="shared" si="29"/>
        <v>0</v>
      </c>
      <c r="CO20" s="54">
        <f t="shared" si="29"/>
        <v>0</v>
      </c>
      <c r="CP20" s="42"/>
      <c r="CQ20" s="77"/>
      <c r="CR20" s="1"/>
      <c r="CS20" s="27"/>
      <c r="CT20" s="130"/>
      <c r="CU20" s="308"/>
      <c r="CV20" s="308"/>
      <c r="CW20" s="54"/>
      <c r="CX20" s="54"/>
      <c r="CY20" s="54"/>
      <c r="CZ20" s="54"/>
      <c r="DA20" s="143" t="s">
        <v>181</v>
      </c>
      <c r="DB20" s="319" t="s">
        <v>120</v>
      </c>
      <c r="DC20" s="319"/>
      <c r="DD20" s="54">
        <f t="shared" si="12"/>
        <v>0</v>
      </c>
      <c r="DE20" s="54">
        <f t="shared" si="13"/>
        <v>0</v>
      </c>
      <c r="DF20" s="54">
        <f t="shared" si="14"/>
        <v>0</v>
      </c>
      <c r="DG20" s="54">
        <f t="shared" si="15"/>
        <v>0</v>
      </c>
      <c r="DH20" s="42"/>
      <c r="DI20" s="77"/>
      <c r="DJ20" s="1"/>
      <c r="DK20" s="27"/>
      <c r="DL20" s="126" t="s">
        <v>65</v>
      </c>
      <c r="DM20" s="1"/>
      <c r="DN20" s="9" t="s">
        <v>19</v>
      </c>
      <c r="DO20" s="54">
        <f t="shared" si="49"/>
        <v>0</v>
      </c>
      <c r="DP20" s="54">
        <f t="shared" si="42"/>
        <v>0</v>
      </c>
      <c r="DQ20" s="163" t="s">
        <v>167</v>
      </c>
      <c r="DR20" s="1"/>
      <c r="DS20" s="9" t="s">
        <v>202</v>
      </c>
      <c r="DT20" s="173">
        <f>+CX26-CW26+BW49</f>
        <v>2450469.1700000018</v>
      </c>
      <c r="DU20" s="173">
        <f>+CZ26-CY26+BX49</f>
        <v>1006074.3299999982</v>
      </c>
      <c r="DV20" s="42"/>
      <c r="DW20" s="26"/>
      <c r="DX20" s="1"/>
      <c r="DY20" s="27"/>
      <c r="DZ20" s="126" t="s">
        <v>65</v>
      </c>
      <c r="EA20" s="1"/>
      <c r="EB20" s="9" t="s">
        <v>19</v>
      </c>
      <c r="EC20" s="54">
        <f t="shared" si="43"/>
        <v>0</v>
      </c>
      <c r="ED20" s="54">
        <f t="shared" si="44"/>
        <v>0</v>
      </c>
      <c r="EE20" s="163" t="s">
        <v>167</v>
      </c>
      <c r="EF20" s="1"/>
      <c r="EG20" s="9" t="s">
        <v>202</v>
      </c>
      <c r="EH20" s="173">
        <f t="shared" ref="EH20:EI22" si="58">+BH50</f>
        <v>0</v>
      </c>
      <c r="EI20" s="173">
        <f t="shared" si="58"/>
        <v>0</v>
      </c>
      <c r="EJ20" s="42"/>
      <c r="EK20" s="26"/>
      <c r="EL20" s="1"/>
      <c r="EM20" s="27"/>
      <c r="EN20" s="130"/>
      <c r="EO20" s="322" t="s">
        <v>235</v>
      </c>
      <c r="EP20" s="322"/>
      <c r="EQ20" s="178"/>
      <c r="ER20" s="178">
        <f>SUM(ER21:ER24)+ER13</f>
        <v>15397234.58</v>
      </c>
      <c r="ES20" s="178"/>
      <c r="ET20" s="67">
        <f>SUM(ET21:ET24)</f>
        <v>0</v>
      </c>
      <c r="EU20" s="67">
        <f t="shared" ref="EU20:EU24" si="59">SUM(EQ20:ET20)</f>
        <v>15397234.58</v>
      </c>
      <c r="EV20" s="58"/>
      <c r="EW20" s="26"/>
    </row>
    <row r="21" spans="2:153" ht="13.9" customHeight="1" x14ac:dyDescent="0.2">
      <c r="B21" s="33"/>
      <c r="C21" s="126">
        <v>4170</v>
      </c>
      <c r="D21" s="234" t="s">
        <v>429</v>
      </c>
      <c r="E21" s="234"/>
      <c r="F21" s="215">
        <v>0</v>
      </c>
      <c r="G21" s="215">
        <v>0</v>
      </c>
      <c r="H21" s="215">
        <v>0</v>
      </c>
      <c r="I21" s="210">
        <f>+Integración!X454</f>
        <v>42084006.879999995</v>
      </c>
      <c r="J21" s="210">
        <f>+Integración!Y454</f>
        <v>34875432</v>
      </c>
      <c r="K21" s="210">
        <f>+Integración!Z454</f>
        <v>33415692.18</v>
      </c>
      <c r="L21" s="216">
        <f t="shared" si="31"/>
        <v>42084006.879999995</v>
      </c>
      <c r="M21" s="224">
        <f t="shared" si="17"/>
        <v>34875432</v>
      </c>
      <c r="N21" s="226">
        <f t="shared" si="18"/>
        <v>33415692.18</v>
      </c>
      <c r="O21" s="54"/>
      <c r="P21" s="54"/>
      <c r="Q21" s="54"/>
      <c r="R21" s="216">
        <f t="shared" si="46"/>
        <v>42084006.879999995</v>
      </c>
      <c r="S21" s="224">
        <f t="shared" si="20"/>
        <v>34875432</v>
      </c>
      <c r="T21" s="226">
        <f t="shared" si="20"/>
        <v>33415692.18</v>
      </c>
      <c r="U21" s="26"/>
      <c r="W21" s="27"/>
      <c r="X21" s="130">
        <v>1190</v>
      </c>
      <c r="Y21" s="223" t="s">
        <v>475</v>
      </c>
      <c r="Z21" s="223"/>
      <c r="AA21" s="215">
        <v>0</v>
      </c>
      <c r="AB21" s="215">
        <v>0</v>
      </c>
      <c r="AC21" s="215">
        <v>0</v>
      </c>
      <c r="AD21" s="54">
        <f>+Integración!AY454</f>
        <v>0</v>
      </c>
      <c r="AE21" s="54">
        <f>+Integración!AZ454</f>
        <v>0</v>
      </c>
      <c r="AF21" s="54">
        <f>+Integración!BA454</f>
        <v>0</v>
      </c>
      <c r="AG21" s="91">
        <f t="shared" si="33"/>
        <v>0</v>
      </c>
      <c r="AH21" s="54">
        <f t="shared" si="22"/>
        <v>0</v>
      </c>
      <c r="AI21" s="92">
        <f t="shared" si="23"/>
        <v>0</v>
      </c>
      <c r="AJ21" s="54"/>
      <c r="AK21" s="54"/>
      <c r="AL21" s="54"/>
      <c r="AM21" s="91">
        <f t="shared" si="47"/>
        <v>0</v>
      </c>
      <c r="AN21" s="54">
        <f t="shared" si="40"/>
        <v>0</v>
      </c>
      <c r="AO21" s="92">
        <f t="shared" si="40"/>
        <v>0</v>
      </c>
      <c r="AP21" s="26"/>
      <c r="AR21" s="27"/>
      <c r="AS21" s="130">
        <v>4170</v>
      </c>
      <c r="AT21" s="223" t="s">
        <v>429</v>
      </c>
      <c r="AU21" s="223"/>
      <c r="AV21" s="215">
        <v>0</v>
      </c>
      <c r="AW21" s="215">
        <v>0</v>
      </c>
      <c r="AX21" s="215">
        <v>0</v>
      </c>
      <c r="AY21" s="54">
        <f>+Integración!BZ454</f>
        <v>0</v>
      </c>
      <c r="AZ21" s="54">
        <f>+Integración!CA454</f>
        <v>0</v>
      </c>
      <c r="BA21" s="54">
        <f>+Integración!CB454</f>
        <v>0</v>
      </c>
      <c r="BB21" s="91">
        <f t="shared" si="35"/>
        <v>0</v>
      </c>
      <c r="BC21" s="54">
        <f t="shared" si="24"/>
        <v>0</v>
      </c>
      <c r="BD21" s="92">
        <f t="shared" si="25"/>
        <v>0</v>
      </c>
      <c r="BE21" s="54"/>
      <c r="BF21" s="54"/>
      <c r="BG21" s="54"/>
      <c r="BH21" s="91">
        <f t="shared" si="48"/>
        <v>0</v>
      </c>
      <c r="BI21" s="54">
        <f t="shared" si="41"/>
        <v>0</v>
      </c>
      <c r="BJ21" s="92">
        <f t="shared" si="41"/>
        <v>0</v>
      </c>
      <c r="BK21" s="26"/>
      <c r="BM21" s="33"/>
      <c r="BN21" s="127"/>
      <c r="BO21" s="195"/>
      <c r="BP21" s="200"/>
      <c r="BQ21" s="66"/>
      <c r="BR21" s="66"/>
      <c r="BS21" s="66"/>
      <c r="BT21" s="143" t="s">
        <v>240</v>
      </c>
      <c r="BU21" s="319" t="s">
        <v>25</v>
      </c>
      <c r="BV21" s="319"/>
      <c r="BW21" s="173">
        <f t="shared" si="52"/>
        <v>538785.56000000006</v>
      </c>
      <c r="BX21" s="173">
        <f t="shared" si="53"/>
        <v>1743893.83</v>
      </c>
      <c r="BY21" s="173">
        <f t="shared" si="54"/>
        <v>1937680.7699999998</v>
      </c>
      <c r="BZ21" s="51"/>
      <c r="CA21" s="26"/>
      <c r="CB21" s="1"/>
      <c r="CC21" s="27"/>
      <c r="CD21" s="131"/>
      <c r="CE21" s="195"/>
      <c r="CF21" s="196"/>
      <c r="CG21" s="50"/>
      <c r="CH21" s="50"/>
      <c r="CI21" s="50"/>
      <c r="CJ21" s="149"/>
      <c r="CK21" s="308" t="s">
        <v>122</v>
      </c>
      <c r="CL21" s="308"/>
      <c r="CM21" s="48">
        <f>+CM12</f>
        <v>5874701.5199999996</v>
      </c>
      <c r="CN21" s="48">
        <f t="shared" ref="CN21:CO21" si="60">+CN12</f>
        <v>4209282.25</v>
      </c>
      <c r="CO21" s="48">
        <f t="shared" si="60"/>
        <v>3195972.29</v>
      </c>
      <c r="CP21" s="42"/>
      <c r="CQ21" s="77"/>
      <c r="CR21" s="1"/>
      <c r="CS21" s="27"/>
      <c r="CT21" s="130"/>
      <c r="CU21" s="195"/>
      <c r="CV21" s="196"/>
      <c r="CW21" s="54"/>
      <c r="CX21" s="54"/>
      <c r="CY21" s="54"/>
      <c r="CZ21" s="54"/>
      <c r="DA21" s="149"/>
      <c r="DB21" s="308"/>
      <c r="DC21" s="308"/>
      <c r="DD21" s="54"/>
      <c r="DE21" s="54"/>
      <c r="DF21" s="54"/>
      <c r="DG21" s="54"/>
      <c r="DH21" s="42"/>
      <c r="DI21" s="77"/>
      <c r="DJ21" s="1"/>
      <c r="DK21" s="27"/>
      <c r="DL21" s="126" t="s">
        <v>66</v>
      </c>
      <c r="DM21" s="1"/>
      <c r="DN21" s="9" t="s">
        <v>21</v>
      </c>
      <c r="DO21" s="54">
        <f t="shared" si="49"/>
        <v>42084006.879999995</v>
      </c>
      <c r="DP21" s="54">
        <f t="shared" si="42"/>
        <v>34875432</v>
      </c>
      <c r="DQ21" s="163" t="s">
        <v>168</v>
      </c>
      <c r="DR21" s="1"/>
      <c r="DS21" s="9" t="s">
        <v>131</v>
      </c>
      <c r="DT21" s="173">
        <f>+CX27+CX28-CW27-CW28</f>
        <v>728471.27000000328</v>
      </c>
      <c r="DU21" s="173">
        <f>+CZ27+CZ28-CY27-CY28</f>
        <v>481628.83999999776</v>
      </c>
      <c r="DV21" s="42"/>
      <c r="DW21" s="26"/>
      <c r="DX21" s="1"/>
      <c r="DY21" s="27"/>
      <c r="DZ21" s="126" t="s">
        <v>66</v>
      </c>
      <c r="EA21" s="1"/>
      <c r="EB21" s="9" t="s">
        <v>21</v>
      </c>
      <c r="EC21" s="54">
        <f t="shared" si="43"/>
        <v>0</v>
      </c>
      <c r="ED21" s="54">
        <f t="shared" si="44"/>
        <v>0</v>
      </c>
      <c r="EE21" s="163" t="s">
        <v>168</v>
      </c>
      <c r="EF21" s="1"/>
      <c r="EG21" s="9" t="s">
        <v>131</v>
      </c>
      <c r="EH21" s="173">
        <f t="shared" si="58"/>
        <v>0</v>
      </c>
      <c r="EI21" s="173">
        <f t="shared" si="58"/>
        <v>0</v>
      </c>
      <c r="EJ21" s="42"/>
      <c r="EK21" s="26"/>
      <c r="EL21" s="1"/>
      <c r="EM21" s="27"/>
      <c r="EN21" s="130" t="s">
        <v>191</v>
      </c>
      <c r="EO21" s="319" t="s">
        <v>236</v>
      </c>
      <c r="EP21" s="319"/>
      <c r="EQ21" s="179"/>
      <c r="ER21" s="173">
        <f>+CN41</f>
        <v>2695329.8900000006</v>
      </c>
      <c r="ES21" s="179"/>
      <c r="ET21" s="68">
        <v>0</v>
      </c>
      <c r="EU21" s="62">
        <f t="shared" si="59"/>
        <v>2695329.8900000006</v>
      </c>
      <c r="EV21" s="58"/>
      <c r="EW21" s="26"/>
    </row>
    <row r="22" spans="2:153" ht="13.9" customHeight="1" x14ac:dyDescent="0.2">
      <c r="B22" s="33"/>
      <c r="C22" s="126">
        <v>4190</v>
      </c>
      <c r="D22" s="234" t="s">
        <v>430</v>
      </c>
      <c r="E22" s="234"/>
      <c r="F22" s="215">
        <v>0</v>
      </c>
      <c r="G22" s="215">
        <v>0</v>
      </c>
      <c r="H22" s="215">
        <v>0</v>
      </c>
      <c r="I22" s="210">
        <f>+Integración!X455</f>
        <v>0</v>
      </c>
      <c r="J22" s="210">
        <f>+Integración!Y455</f>
        <v>0</v>
      </c>
      <c r="K22" s="210">
        <f>+Integración!Z455</f>
        <v>0</v>
      </c>
      <c r="L22" s="216">
        <f t="shared" si="31"/>
        <v>0</v>
      </c>
      <c r="M22" s="224">
        <f t="shared" si="17"/>
        <v>0</v>
      </c>
      <c r="N22" s="226">
        <f t="shared" si="18"/>
        <v>0</v>
      </c>
      <c r="O22" s="54"/>
      <c r="P22" s="54"/>
      <c r="Q22" s="54"/>
      <c r="R22" s="216">
        <f t="shared" si="46"/>
        <v>0</v>
      </c>
      <c r="S22" s="224">
        <f t="shared" si="20"/>
        <v>0</v>
      </c>
      <c r="T22" s="226">
        <f t="shared" si="20"/>
        <v>0</v>
      </c>
      <c r="U22" s="26"/>
      <c r="W22" s="27"/>
      <c r="X22" s="131">
        <v>1200</v>
      </c>
      <c r="Y22" s="232" t="s">
        <v>476</v>
      </c>
      <c r="Z22" s="232"/>
      <c r="AA22" s="235">
        <f>SUM(AA23:AA31)</f>
        <v>0</v>
      </c>
      <c r="AB22" s="235">
        <f t="shared" ref="AB22:AC22" si="61">SUM(AB23:AB31)</f>
        <v>0</v>
      </c>
      <c r="AC22" s="235">
        <f t="shared" si="61"/>
        <v>0</v>
      </c>
      <c r="AD22" s="48">
        <f>+Integración!AY455</f>
        <v>42976379.630000003</v>
      </c>
      <c r="AE22" s="48">
        <f>+Integración!AZ455</f>
        <v>40138271.679999992</v>
      </c>
      <c r="AF22" s="48">
        <f>+Integración!BA455</f>
        <v>38649955.879999995</v>
      </c>
      <c r="AG22" s="99">
        <f t="shared" si="33"/>
        <v>42976379.630000003</v>
      </c>
      <c r="AH22" s="48">
        <f t="shared" si="22"/>
        <v>40138271.679999992</v>
      </c>
      <c r="AI22" s="97">
        <f t="shared" si="23"/>
        <v>38649955.879999995</v>
      </c>
      <c r="AJ22" s="54"/>
      <c r="AK22" s="54"/>
      <c r="AL22" s="54"/>
      <c r="AM22" s="99">
        <f t="shared" si="47"/>
        <v>42976379.630000003</v>
      </c>
      <c r="AN22" s="48">
        <f t="shared" si="40"/>
        <v>40138271.679999992</v>
      </c>
      <c r="AO22" s="97">
        <f t="shared" si="40"/>
        <v>38649955.879999995</v>
      </c>
      <c r="AP22" s="26"/>
      <c r="AR22" s="27"/>
      <c r="AS22" s="130">
        <v>4190</v>
      </c>
      <c r="AT22" s="223" t="s">
        <v>515</v>
      </c>
      <c r="AU22" s="223"/>
      <c r="AV22" s="215">
        <v>0</v>
      </c>
      <c r="AW22" s="215">
        <v>0</v>
      </c>
      <c r="AX22" s="215">
        <v>0</v>
      </c>
      <c r="AY22" s="48">
        <f>+Integración!BZ455</f>
        <v>0</v>
      </c>
      <c r="AZ22" s="48">
        <f>+Integración!CA455</f>
        <v>0</v>
      </c>
      <c r="BA22" s="48">
        <f>+Integración!CB455</f>
        <v>0</v>
      </c>
      <c r="BB22" s="99">
        <f t="shared" si="35"/>
        <v>0</v>
      </c>
      <c r="BC22" s="48">
        <f t="shared" si="24"/>
        <v>0</v>
      </c>
      <c r="BD22" s="97">
        <f t="shared" si="25"/>
        <v>0</v>
      </c>
      <c r="BE22" s="54"/>
      <c r="BF22" s="54"/>
      <c r="BG22" s="54"/>
      <c r="BH22" s="99">
        <f t="shared" si="48"/>
        <v>0</v>
      </c>
      <c r="BI22" s="48">
        <f t="shared" si="41"/>
        <v>0</v>
      </c>
      <c r="BJ22" s="97">
        <f t="shared" si="41"/>
        <v>0</v>
      </c>
      <c r="BK22" s="26"/>
      <c r="BM22" s="33"/>
      <c r="BN22" s="127"/>
      <c r="BO22" s="322" t="s">
        <v>26</v>
      </c>
      <c r="BP22" s="322"/>
      <c r="BQ22" s="50">
        <f>SUM(BQ23:BQ24)</f>
        <v>11218541.780000001</v>
      </c>
      <c r="BR22" s="50">
        <f t="shared" ref="BR22:BS22" si="62">SUM(BR23:BR24)</f>
        <v>12217603.920000002</v>
      </c>
      <c r="BS22" s="50">
        <f t="shared" si="62"/>
        <v>12185422.470000001</v>
      </c>
      <c r="BT22" s="143" t="s">
        <v>81</v>
      </c>
      <c r="BU22" s="319" t="s">
        <v>27</v>
      </c>
      <c r="BV22" s="319"/>
      <c r="BW22" s="173">
        <f t="shared" si="52"/>
        <v>0</v>
      </c>
      <c r="BX22" s="173">
        <f t="shared" si="53"/>
        <v>0</v>
      </c>
      <c r="BY22" s="173">
        <f t="shared" si="54"/>
        <v>0</v>
      </c>
      <c r="BZ22" s="51"/>
      <c r="CA22" s="26"/>
      <c r="CB22" s="1"/>
      <c r="CC22" s="27"/>
      <c r="CD22" s="131"/>
      <c r="CE22" s="195"/>
      <c r="CF22" s="196"/>
      <c r="CG22" s="50"/>
      <c r="CH22" s="50"/>
      <c r="CI22" s="50"/>
      <c r="CJ22" s="149"/>
      <c r="CK22" s="1"/>
      <c r="CL22" s="1"/>
      <c r="CM22" s="1"/>
      <c r="CN22" s="1"/>
      <c r="CO22" s="1"/>
      <c r="CP22" s="42"/>
      <c r="CQ22" s="77"/>
      <c r="CR22" s="1"/>
      <c r="CS22" s="27"/>
      <c r="CT22" s="130"/>
      <c r="CU22" s="195"/>
      <c r="CV22" s="196"/>
      <c r="CW22" s="54"/>
      <c r="CX22" s="54"/>
      <c r="CY22" s="54"/>
      <c r="CZ22" s="54"/>
      <c r="DA22" s="149"/>
      <c r="DB22" s="202"/>
      <c r="DC22" s="202"/>
      <c r="DD22" s="54"/>
      <c r="DE22" s="54"/>
      <c r="DF22" s="54"/>
      <c r="DG22" s="54"/>
      <c r="DH22" s="42"/>
      <c r="DI22" s="77"/>
      <c r="DJ22" s="1"/>
      <c r="DK22" s="27"/>
      <c r="DL22" s="126" t="s">
        <v>67</v>
      </c>
      <c r="DM22" s="1"/>
      <c r="DN22" s="9" t="s">
        <v>23</v>
      </c>
      <c r="DO22" s="54">
        <f t="shared" si="49"/>
        <v>0</v>
      </c>
      <c r="DP22" s="54">
        <f t="shared" si="42"/>
        <v>0</v>
      </c>
      <c r="DQ22" s="163" t="s">
        <v>169</v>
      </c>
      <c r="DR22" s="1"/>
      <c r="DS22" s="9" t="s">
        <v>206</v>
      </c>
      <c r="DT22" s="173">
        <f>+CX24</f>
        <v>0</v>
      </c>
      <c r="DU22" s="173">
        <f>+CZ24</f>
        <v>0</v>
      </c>
      <c r="DV22" s="42"/>
      <c r="DW22" s="26"/>
      <c r="DX22" s="1"/>
      <c r="DY22" s="27"/>
      <c r="DZ22" s="126" t="s">
        <v>67</v>
      </c>
      <c r="EA22" s="1"/>
      <c r="EB22" s="9" t="s">
        <v>23</v>
      </c>
      <c r="EC22" s="54">
        <f t="shared" si="43"/>
        <v>0</v>
      </c>
      <c r="ED22" s="54">
        <f t="shared" si="44"/>
        <v>0</v>
      </c>
      <c r="EE22" s="163" t="s">
        <v>169</v>
      </c>
      <c r="EF22" s="1"/>
      <c r="EG22" s="9" t="s">
        <v>206</v>
      </c>
      <c r="EH22" s="173">
        <f t="shared" si="58"/>
        <v>0</v>
      </c>
      <c r="EI22" s="173">
        <f t="shared" si="58"/>
        <v>0</v>
      </c>
      <c r="EJ22" s="42"/>
      <c r="EK22" s="26"/>
      <c r="EL22" s="1"/>
      <c r="EM22" s="27"/>
      <c r="EN22" s="130" t="s">
        <v>192</v>
      </c>
      <c r="EO22" s="319" t="s">
        <v>149</v>
      </c>
      <c r="EP22" s="319"/>
      <c r="EQ22" s="179"/>
      <c r="ER22" s="173">
        <f>+CN42</f>
        <v>12701904.689999999</v>
      </c>
      <c r="ES22" s="179"/>
      <c r="ET22" s="68">
        <v>0</v>
      </c>
      <c r="EU22" s="62">
        <f t="shared" si="59"/>
        <v>12701904.689999999</v>
      </c>
      <c r="EV22" s="58"/>
      <c r="EW22" s="26"/>
    </row>
    <row r="23" spans="2:153" ht="13.9" customHeight="1" x14ac:dyDescent="0.2">
      <c r="B23" s="33"/>
      <c r="C23" s="127">
        <v>4200</v>
      </c>
      <c r="D23" s="233" t="s">
        <v>431</v>
      </c>
      <c r="E23" s="233"/>
      <c r="F23" s="210">
        <f>SUM(F24:F25)</f>
        <v>0</v>
      </c>
      <c r="G23" s="210">
        <f t="shared" ref="G23:H23" si="63">SUM(G24:G25)</f>
        <v>0</v>
      </c>
      <c r="H23" s="210">
        <f t="shared" si="63"/>
        <v>0</v>
      </c>
      <c r="I23" s="210">
        <f>+Integración!X456</f>
        <v>11218541.779999999</v>
      </c>
      <c r="J23" s="210">
        <f>+Integración!Y456</f>
        <v>12217603.92</v>
      </c>
      <c r="K23" s="210">
        <f>+Integración!Z456</f>
        <v>12185422.470000001</v>
      </c>
      <c r="L23" s="221">
        <f t="shared" si="31"/>
        <v>11218541.779999999</v>
      </c>
      <c r="M23" s="210">
        <f t="shared" si="17"/>
        <v>12217603.92</v>
      </c>
      <c r="N23" s="212">
        <f t="shared" si="18"/>
        <v>12185422.470000001</v>
      </c>
      <c r="O23" s="50"/>
      <c r="P23" s="50"/>
      <c r="Q23" s="50"/>
      <c r="R23" s="221">
        <f t="shared" si="46"/>
        <v>11218541.779999999</v>
      </c>
      <c r="S23" s="210">
        <f t="shared" si="20"/>
        <v>12217603.92</v>
      </c>
      <c r="T23" s="212">
        <f t="shared" si="20"/>
        <v>12185422.470000001</v>
      </c>
      <c r="U23" s="26"/>
      <c r="W23" s="27"/>
      <c r="X23" s="130">
        <v>1210</v>
      </c>
      <c r="Y23" s="223" t="s">
        <v>477</v>
      </c>
      <c r="Z23" s="223"/>
      <c r="AA23" s="224">
        <v>0</v>
      </c>
      <c r="AB23" s="224">
        <v>0</v>
      </c>
      <c r="AC23" s="224">
        <v>0</v>
      </c>
      <c r="AD23" s="50">
        <f>+Integración!AY456</f>
        <v>0</v>
      </c>
      <c r="AE23" s="50">
        <f>+Integración!AZ456</f>
        <v>0</v>
      </c>
      <c r="AF23" s="50">
        <f>+Integración!BA456</f>
        <v>0</v>
      </c>
      <c r="AG23" s="89">
        <f t="shared" si="33"/>
        <v>0</v>
      </c>
      <c r="AH23" s="50">
        <f t="shared" si="22"/>
        <v>0</v>
      </c>
      <c r="AI23" s="90">
        <f t="shared" si="23"/>
        <v>0</v>
      </c>
      <c r="AJ23" s="66"/>
      <c r="AK23" s="66"/>
      <c r="AL23" s="66"/>
      <c r="AM23" s="89">
        <f t="shared" si="47"/>
        <v>0</v>
      </c>
      <c r="AN23" s="50">
        <f t="shared" si="40"/>
        <v>0</v>
      </c>
      <c r="AO23" s="90">
        <f t="shared" si="40"/>
        <v>0</v>
      </c>
      <c r="AP23" s="100"/>
      <c r="AR23" s="27"/>
      <c r="AS23" s="130">
        <v>4210</v>
      </c>
      <c r="AT23" s="223" t="s">
        <v>432</v>
      </c>
      <c r="AU23" s="223"/>
      <c r="AV23" s="215">
        <v>0</v>
      </c>
      <c r="AW23" s="215">
        <v>0</v>
      </c>
      <c r="AX23" s="215">
        <v>0</v>
      </c>
      <c r="AY23" s="50">
        <f>+Integración!BZ456</f>
        <v>0</v>
      </c>
      <c r="AZ23" s="50">
        <f>+Integración!CA456</f>
        <v>0</v>
      </c>
      <c r="BA23" s="50">
        <f>+Integración!CB456</f>
        <v>0</v>
      </c>
      <c r="BB23" s="89">
        <f t="shared" si="35"/>
        <v>0</v>
      </c>
      <c r="BC23" s="50">
        <f t="shared" si="24"/>
        <v>0</v>
      </c>
      <c r="BD23" s="90">
        <f t="shared" si="25"/>
        <v>0</v>
      </c>
      <c r="BE23" s="66"/>
      <c r="BF23" s="66"/>
      <c r="BG23" s="66"/>
      <c r="BH23" s="89">
        <f t="shared" si="48"/>
        <v>0</v>
      </c>
      <c r="BI23" s="50">
        <f t="shared" si="41"/>
        <v>0</v>
      </c>
      <c r="BJ23" s="90">
        <f t="shared" si="41"/>
        <v>0</v>
      </c>
      <c r="BK23" s="100"/>
      <c r="BM23" s="33"/>
      <c r="BN23" s="126" t="s">
        <v>68</v>
      </c>
      <c r="BO23" s="319" t="s">
        <v>28</v>
      </c>
      <c r="BP23" s="319"/>
      <c r="BQ23" s="54">
        <f t="shared" ref="BQ23:BS24" si="64">+R24</f>
        <v>1095089.82</v>
      </c>
      <c r="BR23" s="54">
        <f t="shared" si="64"/>
        <v>2070941.96</v>
      </c>
      <c r="BS23" s="54">
        <f t="shared" si="64"/>
        <v>2627016.4700000002</v>
      </c>
      <c r="BT23" s="143" t="s">
        <v>82</v>
      </c>
      <c r="BU23" s="319" t="s">
        <v>29</v>
      </c>
      <c r="BV23" s="319"/>
      <c r="BW23" s="173">
        <f t="shared" si="52"/>
        <v>0</v>
      </c>
      <c r="BX23" s="173">
        <f t="shared" si="53"/>
        <v>0</v>
      </c>
      <c r="BY23" s="173">
        <f t="shared" si="54"/>
        <v>0</v>
      </c>
      <c r="BZ23" s="51"/>
      <c r="CA23" s="26"/>
      <c r="CB23" s="1"/>
      <c r="CC23" s="27"/>
      <c r="CD23" s="130"/>
      <c r="CE23" s="308" t="s">
        <v>123</v>
      </c>
      <c r="CF23" s="308"/>
      <c r="CG23" s="47">
        <f>SUM(CG24:CG32)</f>
        <v>42976379.630000003</v>
      </c>
      <c r="CH23" s="47">
        <f t="shared" ref="CH23:CI23" si="65">SUM(CH24:CH32)</f>
        <v>40138271.679999992</v>
      </c>
      <c r="CI23" s="47">
        <f t="shared" si="65"/>
        <v>38649955.879999995</v>
      </c>
      <c r="CJ23" s="143"/>
      <c r="CK23" s="308" t="s">
        <v>124</v>
      </c>
      <c r="CL23" s="308"/>
      <c r="CM23" s="174">
        <f>SUM(CM24:CM29)</f>
        <v>0</v>
      </c>
      <c r="CN23" s="174">
        <f t="shared" ref="CN23:CO23" si="66">SUM(CN24:CN29)</f>
        <v>0</v>
      </c>
      <c r="CO23" s="174">
        <f t="shared" si="66"/>
        <v>0</v>
      </c>
      <c r="CP23" s="42"/>
      <c r="CQ23" s="77"/>
      <c r="CR23" s="1"/>
      <c r="CS23" s="27"/>
      <c r="CT23" s="130"/>
      <c r="CU23" s="308" t="s">
        <v>123</v>
      </c>
      <c r="CV23" s="308"/>
      <c r="CW23" s="49">
        <f t="shared" si="8"/>
        <v>0</v>
      </c>
      <c r="CX23" s="49">
        <f t="shared" si="9"/>
        <v>2838107.9500000104</v>
      </c>
      <c r="CY23" s="49">
        <f t="shared" ref="CY23:CY32" si="67">IF((CH23-CI23)&gt;0,0,-CH23+CI23)</f>
        <v>0</v>
      </c>
      <c r="CZ23" s="49">
        <f t="shared" ref="CZ23:CZ32" si="68">IF((CH23-CI23)&gt;0,+CH23-CI23,0)</f>
        <v>1488315.799999997</v>
      </c>
      <c r="DA23" s="143"/>
      <c r="DB23" s="308" t="s">
        <v>124</v>
      </c>
      <c r="DC23" s="308"/>
      <c r="DD23" s="49">
        <f t="shared" si="12"/>
        <v>0</v>
      </c>
      <c r="DE23" s="49">
        <f t="shared" si="13"/>
        <v>0</v>
      </c>
      <c r="DF23" s="49">
        <f t="shared" ref="DF23:DF49" si="69">IF((CN23-CO23)&gt;0,+CN23-CO23,0)</f>
        <v>0</v>
      </c>
      <c r="DG23" s="49">
        <f t="shared" ref="DG23:DG49" si="70">IF((CN23-CO23)&gt;0,0,-CN23+CO23)</f>
        <v>0</v>
      </c>
      <c r="DH23" s="42"/>
      <c r="DI23" s="77"/>
      <c r="DJ23" s="1"/>
      <c r="DK23" s="27"/>
      <c r="DL23" s="126" t="s">
        <v>68</v>
      </c>
      <c r="DM23" s="1"/>
      <c r="DN23" s="9" t="s">
        <v>28</v>
      </c>
      <c r="DO23" s="54">
        <f>+BQ23</f>
        <v>1095089.82</v>
      </c>
      <c r="DP23" s="54">
        <f t="shared" ref="DP23:DP24" si="71">+BR23</f>
        <v>2070941.96</v>
      </c>
      <c r="DQ23" s="160"/>
      <c r="DR23" s="312" t="s">
        <v>245</v>
      </c>
      <c r="DS23" s="312"/>
      <c r="DT23" s="182">
        <f>DT14-DT19</f>
        <v>-3178940.4400000051</v>
      </c>
      <c r="DU23" s="182">
        <f t="shared" ref="DU23" si="72">DU14-DU19</f>
        <v>-1487703.169999996</v>
      </c>
      <c r="DV23" s="42"/>
      <c r="DW23" s="26"/>
      <c r="DX23" s="1"/>
      <c r="DY23" s="27"/>
      <c r="DZ23" s="126" t="s">
        <v>68</v>
      </c>
      <c r="EA23" s="1"/>
      <c r="EB23" s="9" t="s">
        <v>28</v>
      </c>
      <c r="EC23" s="54">
        <f t="shared" si="43"/>
        <v>0</v>
      </c>
      <c r="ED23" s="54">
        <f t="shared" si="44"/>
        <v>0</v>
      </c>
      <c r="EE23" s="160"/>
      <c r="EF23" s="312" t="s">
        <v>245</v>
      </c>
      <c r="EG23" s="312"/>
      <c r="EH23" s="182">
        <f>EH14-EH19</f>
        <v>0</v>
      </c>
      <c r="EI23" s="182">
        <f t="shared" ref="EI23" si="73">EI14-EI19</f>
        <v>0</v>
      </c>
      <c r="EJ23" s="42"/>
      <c r="EK23" s="26"/>
      <c r="EL23" s="1"/>
      <c r="EM23" s="27"/>
      <c r="EN23" s="130" t="s">
        <v>193</v>
      </c>
      <c r="EO23" s="319" t="s">
        <v>237</v>
      </c>
      <c r="EP23" s="319"/>
      <c r="EQ23" s="179"/>
      <c r="ER23" s="173">
        <f>+CN43</f>
        <v>0</v>
      </c>
      <c r="ES23" s="179"/>
      <c r="ET23" s="68">
        <v>0</v>
      </c>
      <c r="EU23" s="62">
        <f t="shared" si="59"/>
        <v>0</v>
      </c>
      <c r="EV23" s="58"/>
      <c r="EW23" s="26"/>
    </row>
    <row r="24" spans="2:153" ht="13.9" customHeight="1" x14ac:dyDescent="0.2">
      <c r="B24" s="33"/>
      <c r="C24" s="126">
        <v>4210</v>
      </c>
      <c r="D24" s="234" t="s">
        <v>432</v>
      </c>
      <c r="E24" s="234"/>
      <c r="F24" s="224">
        <v>0</v>
      </c>
      <c r="G24" s="224">
        <v>0</v>
      </c>
      <c r="H24" s="224">
        <v>0</v>
      </c>
      <c r="I24" s="210">
        <f>+Integración!X457</f>
        <v>1095089.82</v>
      </c>
      <c r="J24" s="210">
        <f>+Integración!Y457</f>
        <v>2070941.96</v>
      </c>
      <c r="K24" s="210">
        <f>+Integración!Z457</f>
        <v>2627016.4700000002</v>
      </c>
      <c r="L24" s="216">
        <f t="shared" si="31"/>
        <v>1095089.82</v>
      </c>
      <c r="M24" s="224">
        <f t="shared" si="17"/>
        <v>2070941.96</v>
      </c>
      <c r="N24" s="226">
        <f t="shared" si="18"/>
        <v>2627016.4700000002</v>
      </c>
      <c r="O24" s="50"/>
      <c r="P24" s="50"/>
      <c r="Q24" s="50"/>
      <c r="R24" s="216">
        <f t="shared" si="46"/>
        <v>1095089.82</v>
      </c>
      <c r="S24" s="224">
        <f t="shared" si="20"/>
        <v>2070941.96</v>
      </c>
      <c r="T24" s="226">
        <f t="shared" si="20"/>
        <v>2627016.4700000002</v>
      </c>
      <c r="U24" s="26"/>
      <c r="W24" s="27"/>
      <c r="X24" s="130">
        <v>1220</v>
      </c>
      <c r="Y24" s="223" t="s">
        <v>478</v>
      </c>
      <c r="Z24" s="223"/>
      <c r="AA24" s="224">
        <v>0</v>
      </c>
      <c r="AB24" s="224">
        <v>0</v>
      </c>
      <c r="AC24" s="224">
        <v>0</v>
      </c>
      <c r="AD24" s="47">
        <f>+Integración!AY457</f>
        <v>0</v>
      </c>
      <c r="AE24" s="47">
        <f>+Integración!AZ457</f>
        <v>0</v>
      </c>
      <c r="AF24" s="47">
        <f>+Integración!BA457</f>
        <v>0</v>
      </c>
      <c r="AG24" s="98">
        <f t="shared" si="33"/>
        <v>0</v>
      </c>
      <c r="AH24" s="47">
        <f t="shared" si="22"/>
        <v>0</v>
      </c>
      <c r="AI24" s="96">
        <f t="shared" si="23"/>
        <v>0</v>
      </c>
      <c r="AJ24" s="44"/>
      <c r="AK24" s="44"/>
      <c r="AL24" s="44"/>
      <c r="AM24" s="98">
        <f t="shared" si="47"/>
        <v>0</v>
      </c>
      <c r="AN24" s="47">
        <f t="shared" si="40"/>
        <v>0</v>
      </c>
      <c r="AO24" s="96">
        <f t="shared" si="40"/>
        <v>0</v>
      </c>
      <c r="AP24" s="100"/>
      <c r="AR24" s="27"/>
      <c r="AS24" s="130">
        <v>4220</v>
      </c>
      <c r="AT24" s="223" t="s">
        <v>433</v>
      </c>
      <c r="AU24" s="223"/>
      <c r="AV24" s="215">
        <v>0</v>
      </c>
      <c r="AW24" s="215">
        <v>0</v>
      </c>
      <c r="AX24" s="215">
        <v>0</v>
      </c>
      <c r="AY24" s="47">
        <f>+Integración!BZ457</f>
        <v>0</v>
      </c>
      <c r="AZ24" s="47">
        <f>+Integración!CA457</f>
        <v>0</v>
      </c>
      <c r="BA24" s="47">
        <f>+Integración!CB457</f>
        <v>0</v>
      </c>
      <c r="BB24" s="98">
        <f t="shared" si="35"/>
        <v>0</v>
      </c>
      <c r="BC24" s="47">
        <f t="shared" si="24"/>
        <v>0</v>
      </c>
      <c r="BD24" s="96">
        <f t="shared" si="25"/>
        <v>0</v>
      </c>
      <c r="BE24" s="44"/>
      <c r="BF24" s="44"/>
      <c r="BG24" s="44"/>
      <c r="BH24" s="98">
        <f t="shared" si="48"/>
        <v>0</v>
      </c>
      <c r="BI24" s="47">
        <f t="shared" si="41"/>
        <v>0</v>
      </c>
      <c r="BJ24" s="96">
        <f t="shared" si="41"/>
        <v>0</v>
      </c>
      <c r="BK24" s="100"/>
      <c r="BM24" s="33"/>
      <c r="BN24" s="126" t="s">
        <v>69</v>
      </c>
      <c r="BO24" s="319" t="s">
        <v>30</v>
      </c>
      <c r="BP24" s="319"/>
      <c r="BQ24" s="54">
        <f t="shared" si="64"/>
        <v>10123451.960000001</v>
      </c>
      <c r="BR24" s="54">
        <f t="shared" si="64"/>
        <v>10146661.960000001</v>
      </c>
      <c r="BS24" s="54">
        <f t="shared" si="64"/>
        <v>9558406</v>
      </c>
      <c r="BT24" s="143" t="s">
        <v>83</v>
      </c>
      <c r="BU24" s="319" t="s">
        <v>31</v>
      </c>
      <c r="BV24" s="319"/>
      <c r="BW24" s="173">
        <f t="shared" si="52"/>
        <v>0</v>
      </c>
      <c r="BX24" s="173">
        <f t="shared" si="53"/>
        <v>0</v>
      </c>
      <c r="BY24" s="173">
        <f t="shared" si="54"/>
        <v>0</v>
      </c>
      <c r="BZ24" s="51"/>
      <c r="CA24" s="26"/>
      <c r="CB24" s="1"/>
      <c r="CC24" s="27"/>
      <c r="CD24" s="130" t="s">
        <v>165</v>
      </c>
      <c r="CE24" s="319" t="s">
        <v>125</v>
      </c>
      <c r="CF24" s="319"/>
      <c r="CG24" s="173">
        <f t="shared" ref="CG24:CG32" si="74">+AM23</f>
        <v>0</v>
      </c>
      <c r="CH24" s="173">
        <f t="shared" ref="CH24:CH32" si="75">+AN23</f>
        <v>0</v>
      </c>
      <c r="CI24" s="173">
        <f t="shared" ref="CI24:CI32" si="76">+AO23</f>
        <v>0</v>
      </c>
      <c r="CJ24" s="143" t="s">
        <v>182</v>
      </c>
      <c r="CK24" s="319" t="s">
        <v>126</v>
      </c>
      <c r="CL24" s="319"/>
      <c r="CM24" s="54">
        <f t="shared" ref="CM24:CO29" si="77">+AM43</f>
        <v>0</v>
      </c>
      <c r="CN24" s="54">
        <f t="shared" si="77"/>
        <v>0</v>
      </c>
      <c r="CO24" s="54">
        <f t="shared" si="77"/>
        <v>0</v>
      </c>
      <c r="CP24" s="42"/>
      <c r="CQ24" s="77"/>
      <c r="CR24" s="1"/>
      <c r="CS24" s="27"/>
      <c r="CT24" s="130" t="s">
        <v>165</v>
      </c>
      <c r="CU24" s="319" t="s">
        <v>125</v>
      </c>
      <c r="CV24" s="319"/>
      <c r="CW24" s="54">
        <f t="shared" si="8"/>
        <v>0</v>
      </c>
      <c r="CX24" s="54">
        <f t="shared" si="9"/>
        <v>0</v>
      </c>
      <c r="CY24" s="54">
        <f t="shared" si="67"/>
        <v>0</v>
      </c>
      <c r="CZ24" s="54">
        <f t="shared" si="68"/>
        <v>0</v>
      </c>
      <c r="DA24" s="143" t="s">
        <v>182</v>
      </c>
      <c r="DB24" s="319" t="s">
        <v>126</v>
      </c>
      <c r="DC24" s="319"/>
      <c r="DD24" s="54">
        <f t="shared" si="12"/>
        <v>0</v>
      </c>
      <c r="DE24" s="54">
        <f t="shared" si="13"/>
        <v>0</v>
      </c>
      <c r="DF24" s="54">
        <f t="shared" si="69"/>
        <v>0</v>
      </c>
      <c r="DG24" s="54">
        <f t="shared" si="70"/>
        <v>0</v>
      </c>
      <c r="DH24" s="42"/>
      <c r="DI24" s="77"/>
      <c r="DJ24" s="1"/>
      <c r="DK24" s="27"/>
      <c r="DL24" s="126" t="s">
        <v>69</v>
      </c>
      <c r="DM24" s="1"/>
      <c r="DN24" s="9" t="s">
        <v>207</v>
      </c>
      <c r="DO24" s="173">
        <f>+BQ24</f>
        <v>10123451.960000001</v>
      </c>
      <c r="DP24" s="173">
        <f t="shared" si="71"/>
        <v>10146661.960000001</v>
      </c>
      <c r="DQ24" s="160"/>
      <c r="DR24" s="200"/>
      <c r="DS24" s="6"/>
      <c r="DT24" s="181"/>
      <c r="DU24" s="181"/>
      <c r="DV24" s="42"/>
      <c r="DW24" s="26"/>
      <c r="DX24" s="1"/>
      <c r="DY24" s="27"/>
      <c r="DZ24" s="126" t="s">
        <v>69</v>
      </c>
      <c r="EA24" s="1"/>
      <c r="EB24" s="9" t="s">
        <v>207</v>
      </c>
      <c r="EC24" s="54">
        <f t="shared" si="43"/>
        <v>0</v>
      </c>
      <c r="ED24" s="54">
        <f t="shared" si="44"/>
        <v>0</v>
      </c>
      <c r="EE24" s="160"/>
      <c r="EF24" s="200"/>
      <c r="EG24" s="6"/>
      <c r="EH24" s="181"/>
      <c r="EI24" s="181"/>
      <c r="EJ24" s="42"/>
      <c r="EK24" s="26"/>
      <c r="EL24" s="1"/>
      <c r="EM24" s="27"/>
      <c r="EN24" s="130" t="s">
        <v>194</v>
      </c>
      <c r="EO24" s="319" t="s">
        <v>151</v>
      </c>
      <c r="EP24" s="319"/>
      <c r="EQ24" s="179"/>
      <c r="ER24" s="173">
        <f>+CN44</f>
        <v>0</v>
      </c>
      <c r="ES24" s="179"/>
      <c r="ET24" s="68">
        <v>0</v>
      </c>
      <c r="EU24" s="62">
        <f t="shared" si="59"/>
        <v>0</v>
      </c>
      <c r="EV24" s="58"/>
      <c r="EW24" s="26"/>
    </row>
    <row r="25" spans="2:153" ht="13.9" customHeight="1" x14ac:dyDescent="0.2">
      <c r="B25" s="33"/>
      <c r="C25" s="126">
        <v>4220</v>
      </c>
      <c r="D25" s="234" t="s">
        <v>433</v>
      </c>
      <c r="E25" s="234"/>
      <c r="F25" s="215">
        <v>0</v>
      </c>
      <c r="G25" s="215">
        <v>0</v>
      </c>
      <c r="H25" s="215">
        <v>0</v>
      </c>
      <c r="I25" s="210">
        <f>+Integración!X458</f>
        <v>10123451.960000001</v>
      </c>
      <c r="J25" s="210">
        <f>+Integración!Y458</f>
        <v>10146661.960000001</v>
      </c>
      <c r="K25" s="210">
        <f>+Integración!Z458</f>
        <v>9558406</v>
      </c>
      <c r="L25" s="216">
        <f t="shared" si="31"/>
        <v>10123451.960000001</v>
      </c>
      <c r="M25" s="224">
        <f t="shared" si="17"/>
        <v>10146661.960000001</v>
      </c>
      <c r="N25" s="226">
        <f t="shared" si="18"/>
        <v>9558406</v>
      </c>
      <c r="O25" s="54"/>
      <c r="P25" s="54"/>
      <c r="Q25" s="54"/>
      <c r="R25" s="216">
        <f t="shared" si="46"/>
        <v>10123451.960000001</v>
      </c>
      <c r="S25" s="224">
        <f t="shared" si="20"/>
        <v>10146661.960000001</v>
      </c>
      <c r="T25" s="226">
        <f t="shared" si="20"/>
        <v>9558406</v>
      </c>
      <c r="U25" s="26"/>
      <c r="W25" s="27"/>
      <c r="X25" s="130">
        <v>1230</v>
      </c>
      <c r="Y25" s="223" t="s">
        <v>479</v>
      </c>
      <c r="Z25" s="223"/>
      <c r="AA25" s="224">
        <v>0</v>
      </c>
      <c r="AB25" s="224">
        <v>0</v>
      </c>
      <c r="AC25" s="224">
        <v>0</v>
      </c>
      <c r="AD25" s="54">
        <f>+Integración!AY458</f>
        <v>21646382.739999998</v>
      </c>
      <c r="AE25" s="54">
        <f>+Integración!AZ458</f>
        <v>19195913.569999997</v>
      </c>
      <c r="AF25" s="54">
        <f>+Integración!BA458</f>
        <v>18189839.239999998</v>
      </c>
      <c r="AG25" s="91">
        <f t="shared" si="33"/>
        <v>21646382.739999998</v>
      </c>
      <c r="AH25" s="54">
        <f t="shared" si="22"/>
        <v>19195913.569999997</v>
      </c>
      <c r="AI25" s="92">
        <f t="shared" si="23"/>
        <v>18189839.239999998</v>
      </c>
      <c r="AJ25" s="54"/>
      <c r="AK25" s="54"/>
      <c r="AL25" s="54"/>
      <c r="AM25" s="91">
        <f t="shared" si="47"/>
        <v>21646382.739999998</v>
      </c>
      <c r="AN25" s="54">
        <f t="shared" si="40"/>
        <v>19195913.569999997</v>
      </c>
      <c r="AO25" s="92">
        <f t="shared" si="40"/>
        <v>18189839.239999998</v>
      </c>
      <c r="AP25" s="100"/>
      <c r="AR25" s="27"/>
      <c r="AS25" s="130">
        <v>4400</v>
      </c>
      <c r="AT25" s="223" t="s">
        <v>516</v>
      </c>
      <c r="AU25" s="223"/>
      <c r="AV25" s="215">
        <v>0</v>
      </c>
      <c r="AW25" s="215">
        <v>0</v>
      </c>
      <c r="AX25" s="215">
        <v>0</v>
      </c>
      <c r="AY25" s="54">
        <f>+Integración!BZ458</f>
        <v>0</v>
      </c>
      <c r="AZ25" s="54">
        <f>+Integración!CA458</f>
        <v>0</v>
      </c>
      <c r="BA25" s="54">
        <f>+Integración!CB458</f>
        <v>0</v>
      </c>
      <c r="BB25" s="91">
        <f t="shared" si="35"/>
        <v>0</v>
      </c>
      <c r="BC25" s="54">
        <f t="shared" si="24"/>
        <v>0</v>
      </c>
      <c r="BD25" s="92">
        <f t="shared" si="25"/>
        <v>0</v>
      </c>
      <c r="BE25" s="54"/>
      <c r="BF25" s="54"/>
      <c r="BG25" s="54"/>
      <c r="BH25" s="91">
        <f t="shared" si="48"/>
        <v>0</v>
      </c>
      <c r="BI25" s="54">
        <f t="shared" si="41"/>
        <v>0</v>
      </c>
      <c r="BJ25" s="92">
        <f t="shared" si="41"/>
        <v>0</v>
      </c>
      <c r="BK25" s="100"/>
      <c r="BM25" s="33"/>
      <c r="BN25" s="127"/>
      <c r="BO25" s="195"/>
      <c r="BP25" s="200"/>
      <c r="BQ25" s="54"/>
      <c r="BR25" s="54"/>
      <c r="BS25" s="54"/>
      <c r="BT25" s="143" t="s">
        <v>84</v>
      </c>
      <c r="BU25" s="319" t="s">
        <v>32</v>
      </c>
      <c r="BV25" s="319"/>
      <c r="BW25" s="173">
        <f t="shared" si="52"/>
        <v>0</v>
      </c>
      <c r="BX25" s="173">
        <f t="shared" si="53"/>
        <v>0</v>
      </c>
      <c r="BY25" s="173">
        <f t="shared" si="54"/>
        <v>0</v>
      </c>
      <c r="BZ25" s="51"/>
      <c r="CA25" s="26"/>
      <c r="CB25" s="1"/>
      <c r="CC25" s="27"/>
      <c r="CD25" s="130" t="s">
        <v>166</v>
      </c>
      <c r="CE25" s="319" t="s">
        <v>127</v>
      </c>
      <c r="CF25" s="319"/>
      <c r="CG25" s="173">
        <f t="shared" si="74"/>
        <v>0</v>
      </c>
      <c r="CH25" s="173">
        <f t="shared" si="75"/>
        <v>0</v>
      </c>
      <c r="CI25" s="173">
        <f t="shared" si="76"/>
        <v>0</v>
      </c>
      <c r="CJ25" s="143" t="s">
        <v>183</v>
      </c>
      <c r="CK25" s="319" t="s">
        <v>128</v>
      </c>
      <c r="CL25" s="319"/>
      <c r="CM25" s="54">
        <f t="shared" si="77"/>
        <v>0</v>
      </c>
      <c r="CN25" s="54">
        <f t="shared" si="77"/>
        <v>0</v>
      </c>
      <c r="CO25" s="54">
        <f t="shared" si="77"/>
        <v>0</v>
      </c>
      <c r="CP25" s="42"/>
      <c r="CQ25" s="77"/>
      <c r="CR25" s="1"/>
      <c r="CS25" s="27"/>
      <c r="CT25" s="130" t="s">
        <v>166</v>
      </c>
      <c r="CU25" s="319" t="s">
        <v>127</v>
      </c>
      <c r="CV25" s="319"/>
      <c r="CW25" s="54">
        <f t="shared" si="8"/>
        <v>0</v>
      </c>
      <c r="CX25" s="54">
        <f t="shared" si="9"/>
        <v>0</v>
      </c>
      <c r="CY25" s="54">
        <f t="shared" si="67"/>
        <v>0</v>
      </c>
      <c r="CZ25" s="54">
        <f t="shared" si="68"/>
        <v>0</v>
      </c>
      <c r="DA25" s="143" t="s">
        <v>183</v>
      </c>
      <c r="DB25" s="319" t="s">
        <v>128</v>
      </c>
      <c r="DC25" s="319"/>
      <c r="DD25" s="54">
        <f t="shared" si="12"/>
        <v>0</v>
      </c>
      <c r="DE25" s="54">
        <f t="shared" si="13"/>
        <v>0</v>
      </c>
      <c r="DF25" s="54">
        <f t="shared" si="69"/>
        <v>0</v>
      </c>
      <c r="DG25" s="54">
        <f t="shared" si="70"/>
        <v>0</v>
      </c>
      <c r="DH25" s="42"/>
      <c r="DI25" s="77"/>
      <c r="DJ25" s="1"/>
      <c r="DK25" s="27"/>
      <c r="DL25" s="126" t="s">
        <v>224</v>
      </c>
      <c r="DM25" s="1"/>
      <c r="DN25" s="9" t="s">
        <v>208</v>
      </c>
      <c r="DO25" s="54">
        <f>+BQ26</f>
        <v>0</v>
      </c>
      <c r="DP25" s="54">
        <f t="shared" ref="DP25" si="78">+BR26</f>
        <v>0</v>
      </c>
      <c r="DQ25" s="160"/>
      <c r="DR25" s="8"/>
      <c r="DS25" s="6"/>
      <c r="DT25" s="181"/>
      <c r="DU25" s="181"/>
      <c r="DV25" s="42"/>
      <c r="DW25" s="26"/>
      <c r="DX25" s="1"/>
      <c r="DY25" s="27"/>
      <c r="DZ25" s="126" t="s">
        <v>224</v>
      </c>
      <c r="EA25" s="1"/>
      <c r="EB25" s="9" t="s">
        <v>208</v>
      </c>
      <c r="EC25" s="54">
        <f t="shared" si="43"/>
        <v>0</v>
      </c>
      <c r="ED25" s="54">
        <f t="shared" si="44"/>
        <v>0</v>
      </c>
      <c r="EE25" s="160"/>
      <c r="EF25" s="8"/>
      <c r="EG25" s="6"/>
      <c r="EH25" s="181"/>
      <c r="EI25" s="181"/>
      <c r="EJ25" s="42"/>
      <c r="EK25" s="26"/>
      <c r="EL25" s="1"/>
      <c r="EM25" s="27"/>
      <c r="EN25" s="158"/>
      <c r="EO25" s="55"/>
      <c r="EP25" s="56"/>
      <c r="EQ25" s="177"/>
      <c r="ER25" s="177"/>
      <c r="ES25" s="177"/>
      <c r="ET25" s="62"/>
      <c r="EU25" s="62"/>
      <c r="EV25" s="58"/>
      <c r="EW25" s="26"/>
    </row>
    <row r="26" spans="2:153" ht="13.9" customHeight="1" thickBot="1" x14ac:dyDescent="0.25">
      <c r="B26" s="33"/>
      <c r="C26" s="127">
        <v>4300</v>
      </c>
      <c r="D26" s="233" t="s">
        <v>434</v>
      </c>
      <c r="E26" s="233"/>
      <c r="F26" s="220">
        <f>SUM(F27:F31)</f>
        <v>0</v>
      </c>
      <c r="G26" s="220">
        <f t="shared" ref="G26:H26" si="79">SUM(G27:G31)</f>
        <v>0</v>
      </c>
      <c r="H26" s="220">
        <f t="shared" si="79"/>
        <v>0</v>
      </c>
      <c r="I26" s="210">
        <f>+Integración!X459</f>
        <v>0</v>
      </c>
      <c r="J26" s="210">
        <f>+Integración!Y459</f>
        <v>0</v>
      </c>
      <c r="K26" s="210">
        <f>+Integración!Z459</f>
        <v>0</v>
      </c>
      <c r="L26" s="216">
        <f t="shared" si="31"/>
        <v>0</v>
      </c>
      <c r="M26" s="224">
        <f t="shared" si="17"/>
        <v>0</v>
      </c>
      <c r="N26" s="226">
        <f t="shared" si="18"/>
        <v>0</v>
      </c>
      <c r="O26" s="54"/>
      <c r="P26" s="54"/>
      <c r="Q26" s="54"/>
      <c r="R26" s="216">
        <f t="shared" si="46"/>
        <v>0</v>
      </c>
      <c r="S26" s="224">
        <f t="shared" si="20"/>
        <v>0</v>
      </c>
      <c r="T26" s="226">
        <f t="shared" si="20"/>
        <v>0</v>
      </c>
      <c r="U26" s="26"/>
      <c r="W26" s="27"/>
      <c r="X26" s="130">
        <v>1240</v>
      </c>
      <c r="Y26" s="223" t="s">
        <v>480</v>
      </c>
      <c r="Z26" s="223"/>
      <c r="AA26" s="224">
        <v>0</v>
      </c>
      <c r="AB26" s="224">
        <v>0</v>
      </c>
      <c r="AC26" s="224">
        <v>0</v>
      </c>
      <c r="AD26" s="54">
        <f>+Integración!AY459</f>
        <v>19612925.93</v>
      </c>
      <c r="AE26" s="54">
        <f>+Integración!AZ459</f>
        <v>18884454.659999996</v>
      </c>
      <c r="AF26" s="54">
        <f>+Integración!BA459</f>
        <v>18438123.059999999</v>
      </c>
      <c r="AG26" s="91">
        <f t="shared" si="33"/>
        <v>19612925.93</v>
      </c>
      <c r="AH26" s="54">
        <f t="shared" si="22"/>
        <v>18884454.659999996</v>
      </c>
      <c r="AI26" s="92">
        <f t="shared" si="23"/>
        <v>18438123.059999999</v>
      </c>
      <c r="AJ26" s="54"/>
      <c r="AK26" s="54"/>
      <c r="AL26" s="54"/>
      <c r="AM26" s="91">
        <f t="shared" si="47"/>
        <v>19612925.93</v>
      </c>
      <c r="AN26" s="54">
        <f t="shared" si="40"/>
        <v>18884454.659999996</v>
      </c>
      <c r="AO26" s="92">
        <f t="shared" si="40"/>
        <v>18438123.059999999</v>
      </c>
      <c r="AP26" s="100"/>
      <c r="AR26" s="27"/>
      <c r="AS26" s="131"/>
      <c r="AT26" s="232" t="s">
        <v>517</v>
      </c>
      <c r="AU26" s="232"/>
      <c r="AV26" s="235">
        <f>SUM(AV27:AV42)</f>
        <v>0</v>
      </c>
      <c r="AW26" s="235">
        <f t="shared" ref="AW26:AX26" si="80">SUM(AW27:AW42)</f>
        <v>0</v>
      </c>
      <c r="AX26" s="235">
        <f t="shared" si="80"/>
        <v>0</v>
      </c>
      <c r="AY26" s="54">
        <f>+Integración!BZ459</f>
        <v>0</v>
      </c>
      <c r="AZ26" s="54">
        <f>+Integración!CA459</f>
        <v>0</v>
      </c>
      <c r="BA26" s="54">
        <f>+Integración!CB459</f>
        <v>0</v>
      </c>
      <c r="BB26" s="91">
        <f t="shared" si="35"/>
        <v>0</v>
      </c>
      <c r="BC26" s="54">
        <f t="shared" si="24"/>
        <v>0</v>
      </c>
      <c r="BD26" s="92">
        <f t="shared" si="25"/>
        <v>0</v>
      </c>
      <c r="BE26" s="54"/>
      <c r="BF26" s="54"/>
      <c r="BG26" s="54"/>
      <c r="BH26" s="91">
        <f t="shared" si="48"/>
        <v>0</v>
      </c>
      <c r="BI26" s="54">
        <f t="shared" si="41"/>
        <v>0</v>
      </c>
      <c r="BJ26" s="92">
        <f t="shared" si="41"/>
        <v>0</v>
      </c>
      <c r="BK26" s="100"/>
      <c r="BM26" s="33"/>
      <c r="BN26" s="126"/>
      <c r="BO26" s="322" t="s">
        <v>33</v>
      </c>
      <c r="BP26" s="322"/>
      <c r="BQ26" s="49">
        <f>SUM(BQ27:BQ31)</f>
        <v>0</v>
      </c>
      <c r="BR26" s="49">
        <f t="shared" ref="BR26:BS26" si="81">SUM(BR27:BR31)</f>
        <v>0</v>
      </c>
      <c r="BS26" s="49">
        <f t="shared" si="81"/>
        <v>0</v>
      </c>
      <c r="BT26" s="143" t="s">
        <v>85</v>
      </c>
      <c r="BU26" s="319" t="s">
        <v>34</v>
      </c>
      <c r="BV26" s="319"/>
      <c r="BW26" s="173">
        <f t="shared" si="52"/>
        <v>0</v>
      </c>
      <c r="BX26" s="173">
        <f t="shared" si="53"/>
        <v>0</v>
      </c>
      <c r="BY26" s="173">
        <f t="shared" si="54"/>
        <v>0</v>
      </c>
      <c r="BZ26" s="51"/>
      <c r="CA26" s="26"/>
      <c r="CB26" s="1"/>
      <c r="CC26" s="27"/>
      <c r="CD26" s="130" t="s">
        <v>167</v>
      </c>
      <c r="CE26" s="319" t="s">
        <v>129</v>
      </c>
      <c r="CF26" s="319"/>
      <c r="CG26" s="173">
        <f t="shared" si="74"/>
        <v>21646382.739999998</v>
      </c>
      <c r="CH26" s="173">
        <f t="shared" si="75"/>
        <v>19195913.569999997</v>
      </c>
      <c r="CI26" s="173">
        <f t="shared" si="76"/>
        <v>18189839.239999998</v>
      </c>
      <c r="CJ26" s="143" t="s">
        <v>184</v>
      </c>
      <c r="CK26" s="319" t="s">
        <v>130</v>
      </c>
      <c r="CL26" s="319"/>
      <c r="CM26" s="54">
        <f t="shared" si="77"/>
        <v>0</v>
      </c>
      <c r="CN26" s="54">
        <f t="shared" si="77"/>
        <v>0</v>
      </c>
      <c r="CO26" s="54">
        <f t="shared" si="77"/>
        <v>0</v>
      </c>
      <c r="CP26" s="42"/>
      <c r="CQ26" s="77"/>
      <c r="CR26" s="1"/>
      <c r="CS26" s="27"/>
      <c r="CT26" s="130" t="s">
        <v>167</v>
      </c>
      <c r="CU26" s="319" t="s">
        <v>129</v>
      </c>
      <c r="CV26" s="319"/>
      <c r="CW26" s="54">
        <f t="shared" si="8"/>
        <v>0</v>
      </c>
      <c r="CX26" s="54">
        <f t="shared" si="9"/>
        <v>2450469.1700000018</v>
      </c>
      <c r="CY26" s="54">
        <f t="shared" si="67"/>
        <v>0</v>
      </c>
      <c r="CZ26" s="54">
        <f t="shared" si="68"/>
        <v>1006074.3299999982</v>
      </c>
      <c r="DA26" s="143" t="s">
        <v>184</v>
      </c>
      <c r="DB26" s="319" t="s">
        <v>130</v>
      </c>
      <c r="DC26" s="319"/>
      <c r="DD26" s="54">
        <f t="shared" si="12"/>
        <v>0</v>
      </c>
      <c r="DE26" s="54">
        <f t="shared" si="13"/>
        <v>0</v>
      </c>
      <c r="DF26" s="54">
        <f t="shared" si="69"/>
        <v>0</v>
      </c>
      <c r="DG26" s="54">
        <f t="shared" si="70"/>
        <v>0</v>
      </c>
      <c r="DH26" s="42"/>
      <c r="DI26" s="77"/>
      <c r="DJ26" s="1"/>
      <c r="DK26" s="27"/>
      <c r="DL26" s="157"/>
      <c r="DM26" s="200"/>
      <c r="DN26" s="200"/>
      <c r="DO26" s="52"/>
      <c r="DP26" s="52"/>
      <c r="DQ26" s="160"/>
      <c r="DR26" s="312" t="s">
        <v>209</v>
      </c>
      <c r="DS26" s="312"/>
      <c r="DT26" s="181"/>
      <c r="DU26" s="181"/>
      <c r="DV26" s="42"/>
      <c r="DW26" s="26"/>
      <c r="DX26" s="1"/>
      <c r="DY26" s="27"/>
      <c r="DZ26" s="157"/>
      <c r="EA26" s="200"/>
      <c r="EB26" s="200"/>
      <c r="EC26" s="52"/>
      <c r="ED26" s="52"/>
      <c r="EE26" s="160"/>
      <c r="EF26" s="312" t="s">
        <v>209</v>
      </c>
      <c r="EG26" s="312"/>
      <c r="EH26" s="181"/>
      <c r="EI26" s="181"/>
      <c r="EJ26" s="42"/>
      <c r="EK26" s="26"/>
      <c r="EL26" s="1"/>
      <c r="EM26" s="27"/>
      <c r="EN26" s="130"/>
      <c r="EO26" s="326" t="s">
        <v>258</v>
      </c>
      <c r="EP26" s="326"/>
      <c r="EQ26" s="180">
        <f>+EQ15+EQ20</f>
        <v>43709422.280000001</v>
      </c>
      <c r="ER26" s="180">
        <f>+ER15+ER20</f>
        <v>15397234.58</v>
      </c>
      <c r="ES26" s="180">
        <f>+ES15+ES20</f>
        <v>0</v>
      </c>
      <c r="ET26" s="69">
        <f>+ET15+ET20</f>
        <v>0</v>
      </c>
      <c r="EU26" s="69">
        <f>SUM(EQ26:ET26)</f>
        <v>59106656.859999999</v>
      </c>
      <c r="EV26" s="58"/>
      <c r="EW26" s="26"/>
    </row>
    <row r="27" spans="2:153" ht="13.9" customHeight="1" x14ac:dyDescent="0.2">
      <c r="B27" s="33"/>
      <c r="C27" s="126">
        <v>4310</v>
      </c>
      <c r="D27" s="234" t="s">
        <v>435</v>
      </c>
      <c r="E27" s="234"/>
      <c r="F27" s="215">
        <v>0</v>
      </c>
      <c r="G27" s="215">
        <v>0</v>
      </c>
      <c r="H27" s="215">
        <v>0</v>
      </c>
      <c r="I27" s="210">
        <f>+Integración!X460</f>
        <v>0</v>
      </c>
      <c r="J27" s="210">
        <f>+Integración!Y460</f>
        <v>0</v>
      </c>
      <c r="K27" s="210">
        <f>+Integración!Z460</f>
        <v>0</v>
      </c>
      <c r="L27" s="216">
        <f t="shared" si="31"/>
        <v>0</v>
      </c>
      <c r="M27" s="224">
        <f t="shared" si="17"/>
        <v>0</v>
      </c>
      <c r="N27" s="226">
        <f t="shared" si="18"/>
        <v>0</v>
      </c>
      <c r="O27" s="54"/>
      <c r="P27" s="54"/>
      <c r="Q27" s="54"/>
      <c r="R27" s="216">
        <f t="shared" si="46"/>
        <v>0</v>
      </c>
      <c r="S27" s="224">
        <f t="shared" si="20"/>
        <v>0</v>
      </c>
      <c r="T27" s="226">
        <f t="shared" si="20"/>
        <v>0</v>
      </c>
      <c r="U27" s="26"/>
      <c r="W27" s="27"/>
      <c r="X27" s="130">
        <v>1250</v>
      </c>
      <c r="Y27" s="223" t="s">
        <v>481</v>
      </c>
      <c r="Z27" s="223"/>
      <c r="AA27" s="224">
        <v>0</v>
      </c>
      <c r="AB27" s="224">
        <v>0</v>
      </c>
      <c r="AC27" s="224">
        <v>0</v>
      </c>
      <c r="AD27" s="54">
        <f>+Integración!AY460</f>
        <v>1169446.82</v>
      </c>
      <c r="AE27" s="54">
        <f>+Integración!AZ460</f>
        <v>1169446.82</v>
      </c>
      <c r="AF27" s="54">
        <f>+Integración!BA460</f>
        <v>1134149.58</v>
      </c>
      <c r="AG27" s="91">
        <f t="shared" si="33"/>
        <v>1169446.82</v>
      </c>
      <c r="AH27" s="54">
        <f t="shared" si="22"/>
        <v>1169446.82</v>
      </c>
      <c r="AI27" s="92">
        <f t="shared" si="23"/>
        <v>1134149.58</v>
      </c>
      <c r="AJ27" s="54"/>
      <c r="AK27" s="54"/>
      <c r="AL27" s="54"/>
      <c r="AM27" s="91">
        <f t="shared" si="47"/>
        <v>1169446.82</v>
      </c>
      <c r="AN27" s="54">
        <f t="shared" si="40"/>
        <v>1169446.82</v>
      </c>
      <c r="AO27" s="92">
        <f t="shared" si="40"/>
        <v>1134149.58</v>
      </c>
      <c r="AP27" s="100"/>
      <c r="AR27" s="27"/>
      <c r="AS27" s="130">
        <v>5110</v>
      </c>
      <c r="AT27" s="223" t="s">
        <v>441</v>
      </c>
      <c r="AU27" s="223"/>
      <c r="AV27" s="215">
        <v>0</v>
      </c>
      <c r="AW27" s="215">
        <v>0</v>
      </c>
      <c r="AX27" s="215">
        <v>0</v>
      </c>
      <c r="AY27" s="54">
        <f>+Integración!BZ460</f>
        <v>0</v>
      </c>
      <c r="AZ27" s="54">
        <f>+Integración!CA460</f>
        <v>0</v>
      </c>
      <c r="BA27" s="54">
        <f>+Integración!CB460</f>
        <v>0</v>
      </c>
      <c r="BB27" s="91">
        <f t="shared" si="35"/>
        <v>0</v>
      </c>
      <c r="BC27" s="54">
        <f t="shared" si="24"/>
        <v>0</v>
      </c>
      <c r="BD27" s="92">
        <f t="shared" si="25"/>
        <v>0</v>
      </c>
      <c r="BE27" s="54"/>
      <c r="BF27" s="54"/>
      <c r="BG27" s="54"/>
      <c r="BH27" s="91">
        <f t="shared" si="48"/>
        <v>0</v>
      </c>
      <c r="BI27" s="54">
        <f t="shared" si="41"/>
        <v>0</v>
      </c>
      <c r="BJ27" s="92">
        <f t="shared" si="41"/>
        <v>0</v>
      </c>
      <c r="BK27" s="100"/>
      <c r="BM27" s="33"/>
      <c r="BN27" s="126" t="s">
        <v>70</v>
      </c>
      <c r="BO27" s="319" t="s">
        <v>35</v>
      </c>
      <c r="BP27" s="319"/>
      <c r="BQ27" s="54">
        <f t="shared" ref="BQ27:BS31" si="82">+R27</f>
        <v>0</v>
      </c>
      <c r="BR27" s="54">
        <f t="shared" si="82"/>
        <v>0</v>
      </c>
      <c r="BS27" s="54">
        <f t="shared" si="82"/>
        <v>0</v>
      </c>
      <c r="BT27" s="143"/>
      <c r="BU27" s="195"/>
      <c r="BV27" s="200"/>
      <c r="BW27" s="66"/>
      <c r="BX27" s="66"/>
      <c r="BY27" s="66"/>
      <c r="BZ27" s="51"/>
      <c r="CA27" s="26"/>
      <c r="CB27" s="1"/>
      <c r="CC27" s="27"/>
      <c r="CD27" s="130" t="s">
        <v>168</v>
      </c>
      <c r="CE27" s="319" t="s">
        <v>131</v>
      </c>
      <c r="CF27" s="319"/>
      <c r="CG27" s="173">
        <f t="shared" si="74"/>
        <v>19612925.93</v>
      </c>
      <c r="CH27" s="173">
        <f t="shared" si="75"/>
        <v>18884454.659999996</v>
      </c>
      <c r="CI27" s="173">
        <f t="shared" si="76"/>
        <v>18438123.059999999</v>
      </c>
      <c r="CJ27" s="143" t="s">
        <v>185</v>
      </c>
      <c r="CK27" s="319" t="s">
        <v>132</v>
      </c>
      <c r="CL27" s="319"/>
      <c r="CM27" s="54">
        <f t="shared" si="77"/>
        <v>0</v>
      </c>
      <c r="CN27" s="54">
        <f t="shared" si="77"/>
        <v>0</v>
      </c>
      <c r="CO27" s="54">
        <f t="shared" si="77"/>
        <v>0</v>
      </c>
      <c r="CP27" s="42"/>
      <c r="CQ27" s="77"/>
      <c r="CR27" s="1"/>
      <c r="CS27" s="27"/>
      <c r="CT27" s="130" t="s">
        <v>168</v>
      </c>
      <c r="CU27" s="319" t="s">
        <v>131</v>
      </c>
      <c r="CV27" s="319"/>
      <c r="CW27" s="54">
        <f t="shared" si="8"/>
        <v>0</v>
      </c>
      <c r="CX27" s="54">
        <f t="shared" si="9"/>
        <v>728471.27000000328</v>
      </c>
      <c r="CY27" s="54">
        <f t="shared" si="67"/>
        <v>0</v>
      </c>
      <c r="CZ27" s="54">
        <f t="shared" si="68"/>
        <v>446331.59999999776</v>
      </c>
      <c r="DA27" s="143" t="s">
        <v>185</v>
      </c>
      <c r="DB27" s="319" t="s">
        <v>132</v>
      </c>
      <c r="DC27" s="319"/>
      <c r="DD27" s="54">
        <f t="shared" si="12"/>
        <v>0</v>
      </c>
      <c r="DE27" s="54">
        <f t="shared" si="13"/>
        <v>0</v>
      </c>
      <c r="DF27" s="54">
        <f t="shared" si="69"/>
        <v>0</v>
      </c>
      <c r="DG27" s="54">
        <f t="shared" si="70"/>
        <v>0</v>
      </c>
      <c r="DH27" s="42"/>
      <c r="DI27" s="77"/>
      <c r="DJ27" s="1"/>
      <c r="DK27" s="27"/>
      <c r="DL27" s="157"/>
      <c r="DM27" s="279" t="s">
        <v>199</v>
      </c>
      <c r="DN27" s="279"/>
      <c r="DO27" s="50">
        <f>SUM(DO28:DO43)</f>
        <v>43658648.640000001</v>
      </c>
      <c r="DP27" s="50">
        <f t="shared" ref="DP27" si="83">SUM(DP28:DP43)</f>
        <v>43444160.090000004</v>
      </c>
      <c r="DQ27" s="160"/>
      <c r="DR27" s="200"/>
      <c r="DS27" s="200"/>
      <c r="DT27" s="183"/>
      <c r="DU27" s="183"/>
      <c r="DV27" s="42"/>
      <c r="DW27" s="26"/>
      <c r="DX27" s="1"/>
      <c r="DY27" s="27"/>
      <c r="DZ27" s="157"/>
      <c r="EA27" s="279" t="s">
        <v>199</v>
      </c>
      <c r="EB27" s="279"/>
      <c r="EC27" s="50">
        <f>SUM(EC28:EC43)</f>
        <v>0</v>
      </c>
      <c r="ED27" s="50">
        <f t="shared" ref="ED27" si="84">SUM(ED28:ED43)</f>
        <v>0</v>
      </c>
      <c r="EE27" s="160"/>
      <c r="EF27" s="200"/>
      <c r="EG27" s="200"/>
      <c r="EH27" s="183"/>
      <c r="EI27" s="183"/>
      <c r="EJ27" s="42"/>
      <c r="EK27" s="26"/>
      <c r="EL27" s="1"/>
      <c r="EM27" s="27"/>
      <c r="EN27" s="130"/>
      <c r="EO27" s="56"/>
      <c r="EP27" s="200"/>
      <c r="EQ27" s="177"/>
      <c r="ER27" s="177"/>
      <c r="ES27" s="177"/>
      <c r="ET27" s="62"/>
      <c r="EU27" s="62"/>
      <c r="EV27" s="58"/>
      <c r="EW27" s="26"/>
    </row>
    <row r="28" spans="2:153" ht="13.9" customHeight="1" x14ac:dyDescent="0.2">
      <c r="B28" s="33"/>
      <c r="C28" s="126">
        <v>4320</v>
      </c>
      <c r="D28" s="234" t="s">
        <v>436</v>
      </c>
      <c r="E28" s="234"/>
      <c r="F28" s="215">
        <v>0</v>
      </c>
      <c r="G28" s="215">
        <v>0</v>
      </c>
      <c r="H28" s="215">
        <v>0</v>
      </c>
      <c r="I28" s="210">
        <f>+Integración!X461</f>
        <v>0</v>
      </c>
      <c r="J28" s="210">
        <f>+Integración!Y461</f>
        <v>0</v>
      </c>
      <c r="K28" s="210">
        <f>+Integración!Z461</f>
        <v>0</v>
      </c>
      <c r="L28" s="216">
        <f t="shared" si="31"/>
        <v>0</v>
      </c>
      <c r="M28" s="224">
        <f t="shared" si="17"/>
        <v>0</v>
      </c>
      <c r="N28" s="226">
        <f t="shared" si="18"/>
        <v>0</v>
      </c>
      <c r="O28" s="54"/>
      <c r="P28" s="54"/>
      <c r="Q28" s="54"/>
      <c r="R28" s="216">
        <f t="shared" si="46"/>
        <v>0</v>
      </c>
      <c r="S28" s="224">
        <f t="shared" si="20"/>
        <v>0</v>
      </c>
      <c r="T28" s="226">
        <f t="shared" si="20"/>
        <v>0</v>
      </c>
      <c r="U28" s="26"/>
      <c r="W28" s="27"/>
      <c r="X28" s="130">
        <v>1260</v>
      </c>
      <c r="Y28" s="223" t="s">
        <v>482</v>
      </c>
      <c r="Z28" s="223"/>
      <c r="AA28" s="224">
        <v>0</v>
      </c>
      <c r="AB28" s="224">
        <v>0</v>
      </c>
      <c r="AC28" s="224">
        <v>0</v>
      </c>
      <c r="AD28" s="54">
        <f>+Integración!AY461</f>
        <v>-654365.89000000013</v>
      </c>
      <c r="AE28" s="54">
        <f>+Integración!AZ461</f>
        <v>-313533.40000000002</v>
      </c>
      <c r="AF28" s="54">
        <f>+Integración!BA461</f>
        <v>-44884.03</v>
      </c>
      <c r="AG28" s="91">
        <f t="shared" si="33"/>
        <v>-654365.89000000013</v>
      </c>
      <c r="AH28" s="54">
        <f t="shared" si="22"/>
        <v>-313533.40000000002</v>
      </c>
      <c r="AI28" s="92">
        <f t="shared" si="23"/>
        <v>-44884.03</v>
      </c>
      <c r="AJ28" s="54"/>
      <c r="AK28" s="54"/>
      <c r="AL28" s="54"/>
      <c r="AM28" s="91">
        <f t="shared" si="47"/>
        <v>-654365.89000000013</v>
      </c>
      <c r="AN28" s="54">
        <f t="shared" si="40"/>
        <v>-313533.40000000002</v>
      </c>
      <c r="AO28" s="92">
        <f t="shared" si="40"/>
        <v>-44884.03</v>
      </c>
      <c r="AP28" s="100"/>
      <c r="AR28" s="27"/>
      <c r="AS28" s="130">
        <v>5120</v>
      </c>
      <c r="AT28" s="223" t="s">
        <v>442</v>
      </c>
      <c r="AU28" s="223"/>
      <c r="AV28" s="215">
        <v>0</v>
      </c>
      <c r="AW28" s="215">
        <v>0</v>
      </c>
      <c r="AX28" s="215">
        <v>0</v>
      </c>
      <c r="AY28" s="54">
        <f>+Integración!BZ461</f>
        <v>0</v>
      </c>
      <c r="AZ28" s="54">
        <f>+Integración!CA461</f>
        <v>0</v>
      </c>
      <c r="BA28" s="54">
        <f>+Integración!CB461</f>
        <v>0</v>
      </c>
      <c r="BB28" s="91">
        <f t="shared" si="35"/>
        <v>0</v>
      </c>
      <c r="BC28" s="54">
        <f t="shared" si="24"/>
        <v>0</v>
      </c>
      <c r="BD28" s="92">
        <f t="shared" si="25"/>
        <v>0</v>
      </c>
      <c r="BE28" s="54"/>
      <c r="BF28" s="54"/>
      <c r="BG28" s="54"/>
      <c r="BH28" s="91">
        <f t="shared" si="48"/>
        <v>0</v>
      </c>
      <c r="BI28" s="54">
        <f t="shared" si="41"/>
        <v>0</v>
      </c>
      <c r="BJ28" s="92">
        <f t="shared" si="41"/>
        <v>0</v>
      </c>
      <c r="BK28" s="100"/>
      <c r="BM28" s="33"/>
      <c r="BN28" s="126" t="s">
        <v>71</v>
      </c>
      <c r="BO28" s="319" t="s">
        <v>36</v>
      </c>
      <c r="BP28" s="319"/>
      <c r="BQ28" s="54">
        <f t="shared" si="82"/>
        <v>0</v>
      </c>
      <c r="BR28" s="54">
        <f t="shared" si="82"/>
        <v>0</v>
      </c>
      <c r="BS28" s="54">
        <f t="shared" si="82"/>
        <v>0</v>
      </c>
      <c r="BT28" s="143"/>
      <c r="BU28" s="322" t="s">
        <v>28</v>
      </c>
      <c r="BV28" s="322"/>
      <c r="BW28" s="50">
        <f>SUM(BW29:BW31)</f>
        <v>70000</v>
      </c>
      <c r="BX28" s="50">
        <f t="shared" ref="BX28:BY28" si="85">SUM(BX29:BX31)</f>
        <v>0</v>
      </c>
      <c r="BY28" s="50">
        <f t="shared" si="85"/>
        <v>59503.31</v>
      </c>
      <c r="BZ28" s="51"/>
      <c r="CA28" s="26"/>
      <c r="CB28" s="1"/>
      <c r="CC28" s="27"/>
      <c r="CD28" s="130" t="s">
        <v>169</v>
      </c>
      <c r="CE28" s="319" t="s">
        <v>133</v>
      </c>
      <c r="CF28" s="319"/>
      <c r="CG28" s="173">
        <f t="shared" si="74"/>
        <v>1169446.82</v>
      </c>
      <c r="CH28" s="173">
        <f t="shared" si="75"/>
        <v>1169446.82</v>
      </c>
      <c r="CI28" s="173">
        <f t="shared" si="76"/>
        <v>1134149.58</v>
      </c>
      <c r="CJ28" s="143" t="s">
        <v>186</v>
      </c>
      <c r="CK28" s="321" t="s">
        <v>134</v>
      </c>
      <c r="CL28" s="321"/>
      <c r="CM28" s="54">
        <f t="shared" si="77"/>
        <v>0</v>
      </c>
      <c r="CN28" s="54">
        <f t="shared" si="77"/>
        <v>0</v>
      </c>
      <c r="CO28" s="54">
        <f t="shared" si="77"/>
        <v>0</v>
      </c>
      <c r="CP28" s="42"/>
      <c r="CQ28" s="77"/>
      <c r="CR28" s="1"/>
      <c r="CS28" s="27"/>
      <c r="CT28" s="130" t="s">
        <v>169</v>
      </c>
      <c r="CU28" s="319" t="s">
        <v>133</v>
      </c>
      <c r="CV28" s="319"/>
      <c r="CW28" s="54">
        <f t="shared" si="8"/>
        <v>0</v>
      </c>
      <c r="CX28" s="54">
        <f t="shared" si="9"/>
        <v>0</v>
      </c>
      <c r="CY28" s="54">
        <f t="shared" si="67"/>
        <v>0</v>
      </c>
      <c r="CZ28" s="54">
        <f t="shared" si="68"/>
        <v>35297.239999999991</v>
      </c>
      <c r="DA28" s="143" t="s">
        <v>186</v>
      </c>
      <c r="DB28" s="321" t="s">
        <v>134</v>
      </c>
      <c r="DC28" s="321"/>
      <c r="DD28" s="54">
        <f t="shared" si="12"/>
        <v>0</v>
      </c>
      <c r="DE28" s="54">
        <f t="shared" si="13"/>
        <v>0</v>
      </c>
      <c r="DF28" s="54">
        <f t="shared" si="69"/>
        <v>0</v>
      </c>
      <c r="DG28" s="54">
        <f t="shared" si="70"/>
        <v>0</v>
      </c>
      <c r="DH28" s="42"/>
      <c r="DI28" s="77"/>
      <c r="DJ28" s="1"/>
      <c r="DK28" s="27"/>
      <c r="DL28" s="130" t="s">
        <v>75</v>
      </c>
      <c r="DM28" s="1"/>
      <c r="DN28" s="9" t="s">
        <v>210</v>
      </c>
      <c r="DO28" s="54">
        <f>+BW13</f>
        <v>27495147.93</v>
      </c>
      <c r="DP28" s="54">
        <f t="shared" ref="DP28:DP30" si="86">+BX13</f>
        <v>25583935.060000002</v>
      </c>
      <c r="DQ28" s="160"/>
      <c r="DR28" s="279" t="s">
        <v>198</v>
      </c>
      <c r="DS28" s="279"/>
      <c r="DT28" s="182">
        <f>DT29+DT32</f>
        <v>1372414.2700000023</v>
      </c>
      <c r="DU28" s="182">
        <f t="shared" ref="DU28" si="87">DU29+DU32</f>
        <v>630591.11000000173</v>
      </c>
      <c r="DV28" s="42"/>
      <c r="DW28" s="26"/>
      <c r="DX28" s="1"/>
      <c r="DY28" s="27"/>
      <c r="DZ28" s="130" t="s">
        <v>75</v>
      </c>
      <c r="EA28" s="1"/>
      <c r="EB28" s="9" t="s">
        <v>210</v>
      </c>
      <c r="EC28" s="54">
        <f t="shared" ref="EC28:EC43" si="88">+BH27</f>
        <v>0</v>
      </c>
      <c r="ED28" s="54">
        <f t="shared" ref="ED28:ED43" si="89">+BI27</f>
        <v>0</v>
      </c>
      <c r="EE28" s="160"/>
      <c r="EF28" s="279" t="s">
        <v>198</v>
      </c>
      <c r="EG28" s="279"/>
      <c r="EH28" s="182">
        <f>EH29+EH32</f>
        <v>0</v>
      </c>
      <c r="EI28" s="182">
        <f t="shared" ref="EI28" si="90">EI29+EI32</f>
        <v>0</v>
      </c>
      <c r="EJ28" s="42"/>
      <c r="EK28" s="26"/>
      <c r="EL28" s="1"/>
      <c r="EM28" s="27"/>
      <c r="EN28" s="130"/>
      <c r="EO28" s="322" t="s">
        <v>259</v>
      </c>
      <c r="EP28" s="322"/>
      <c r="EQ28" s="178">
        <f>SUM(EQ29:EQ31)</f>
        <v>0</v>
      </c>
      <c r="ER28" s="178"/>
      <c r="ES28" s="178"/>
      <c r="ET28" s="67">
        <f>SUM(ET29:ET31)</f>
        <v>0</v>
      </c>
      <c r="EU28" s="67">
        <f>SUM(EQ28:ET28)</f>
        <v>0</v>
      </c>
      <c r="EV28" s="58"/>
      <c r="EW28" s="26"/>
    </row>
    <row r="29" spans="2:153" ht="13.9" customHeight="1" x14ac:dyDescent="0.2">
      <c r="B29" s="33"/>
      <c r="C29" s="126">
        <v>4330</v>
      </c>
      <c r="D29" s="234" t="s">
        <v>437</v>
      </c>
      <c r="E29" s="234"/>
      <c r="F29" s="215">
        <v>0</v>
      </c>
      <c r="G29" s="215">
        <v>0</v>
      </c>
      <c r="H29" s="215">
        <v>0</v>
      </c>
      <c r="I29" s="210">
        <f>+Integración!X462</f>
        <v>0</v>
      </c>
      <c r="J29" s="210">
        <f>+Integración!Y462</f>
        <v>0</v>
      </c>
      <c r="K29" s="210">
        <f>+Integración!Z462</f>
        <v>0</v>
      </c>
      <c r="L29" s="216">
        <f t="shared" si="31"/>
        <v>0</v>
      </c>
      <c r="M29" s="224">
        <f t="shared" si="17"/>
        <v>0</v>
      </c>
      <c r="N29" s="226">
        <f t="shared" si="18"/>
        <v>0</v>
      </c>
      <c r="O29" s="54"/>
      <c r="P29" s="54"/>
      <c r="Q29" s="54"/>
      <c r="R29" s="216">
        <f t="shared" si="46"/>
        <v>0</v>
      </c>
      <c r="S29" s="224">
        <f t="shared" si="46"/>
        <v>0</v>
      </c>
      <c r="T29" s="226">
        <f t="shared" si="46"/>
        <v>0</v>
      </c>
      <c r="U29" s="26"/>
      <c r="W29" s="27"/>
      <c r="X29" s="130">
        <v>1270</v>
      </c>
      <c r="Y29" s="223" t="s">
        <v>483</v>
      </c>
      <c r="Z29" s="223"/>
      <c r="AA29" s="224">
        <v>0</v>
      </c>
      <c r="AB29" s="224">
        <v>0</v>
      </c>
      <c r="AC29" s="224">
        <v>0</v>
      </c>
      <c r="AD29" s="54">
        <f>+Integración!AY462</f>
        <v>1201990.03</v>
      </c>
      <c r="AE29" s="54">
        <f>+Integración!AZ462</f>
        <v>1201990.03</v>
      </c>
      <c r="AF29" s="54">
        <f>+Integración!BA462</f>
        <v>932728.03</v>
      </c>
      <c r="AG29" s="91">
        <f t="shared" si="33"/>
        <v>1201990.03</v>
      </c>
      <c r="AH29" s="54">
        <f t="shared" si="22"/>
        <v>1201990.03</v>
      </c>
      <c r="AI29" s="92">
        <f t="shared" si="23"/>
        <v>932728.03</v>
      </c>
      <c r="AJ29" s="54"/>
      <c r="AK29" s="54"/>
      <c r="AL29" s="54"/>
      <c r="AM29" s="91">
        <f t="shared" si="47"/>
        <v>1201990.03</v>
      </c>
      <c r="AN29" s="54">
        <f t="shared" si="40"/>
        <v>1201990.03</v>
      </c>
      <c r="AO29" s="92">
        <f t="shared" si="40"/>
        <v>932728.03</v>
      </c>
      <c r="AP29" s="100"/>
      <c r="AR29" s="27"/>
      <c r="AS29" s="130">
        <v>5130</v>
      </c>
      <c r="AT29" s="223" t="s">
        <v>443</v>
      </c>
      <c r="AU29" s="223"/>
      <c r="AV29" s="215">
        <v>0</v>
      </c>
      <c r="AW29" s="215">
        <v>0</v>
      </c>
      <c r="AX29" s="215">
        <v>0</v>
      </c>
      <c r="AY29" s="54">
        <f>+Integración!BZ462</f>
        <v>0</v>
      </c>
      <c r="AZ29" s="54">
        <f>+Integración!CA462</f>
        <v>0</v>
      </c>
      <c r="BA29" s="54">
        <f>+Integración!CB462</f>
        <v>0</v>
      </c>
      <c r="BB29" s="91">
        <f t="shared" si="35"/>
        <v>0</v>
      </c>
      <c r="BC29" s="54">
        <f t="shared" si="24"/>
        <v>0</v>
      </c>
      <c r="BD29" s="92">
        <f t="shared" si="25"/>
        <v>0</v>
      </c>
      <c r="BE29" s="54"/>
      <c r="BF29" s="54"/>
      <c r="BG29" s="54"/>
      <c r="BH29" s="91">
        <f t="shared" si="48"/>
        <v>0</v>
      </c>
      <c r="BI29" s="54">
        <f t="shared" si="41"/>
        <v>0</v>
      </c>
      <c r="BJ29" s="92">
        <f t="shared" si="41"/>
        <v>0</v>
      </c>
      <c r="BK29" s="100"/>
      <c r="BM29" s="33"/>
      <c r="BN29" s="126" t="s">
        <v>72</v>
      </c>
      <c r="BO29" s="321" t="s">
        <v>37</v>
      </c>
      <c r="BP29" s="321"/>
      <c r="BQ29" s="54">
        <f t="shared" si="82"/>
        <v>0</v>
      </c>
      <c r="BR29" s="54">
        <f t="shared" si="82"/>
        <v>0</v>
      </c>
      <c r="BS29" s="54">
        <f t="shared" si="82"/>
        <v>0</v>
      </c>
      <c r="BT29" s="143" t="s">
        <v>86</v>
      </c>
      <c r="BU29" s="319" t="s">
        <v>38</v>
      </c>
      <c r="BV29" s="319"/>
      <c r="BW29" s="54">
        <f t="shared" ref="BW29:BY31" si="91">+R48</f>
        <v>0</v>
      </c>
      <c r="BX29" s="54">
        <f t="shared" si="91"/>
        <v>0</v>
      </c>
      <c r="BY29" s="54">
        <f t="shared" si="91"/>
        <v>0</v>
      </c>
      <c r="BZ29" s="51"/>
      <c r="CA29" s="26"/>
      <c r="CB29" s="1"/>
      <c r="CC29" s="27"/>
      <c r="CD29" s="130" t="s">
        <v>170</v>
      </c>
      <c r="CE29" s="319" t="s">
        <v>135</v>
      </c>
      <c r="CF29" s="319"/>
      <c r="CG29" s="173">
        <f t="shared" si="74"/>
        <v>-654365.89000000013</v>
      </c>
      <c r="CH29" s="173">
        <f t="shared" si="75"/>
        <v>-313533.40000000002</v>
      </c>
      <c r="CI29" s="173">
        <f t="shared" si="76"/>
        <v>-44884.03</v>
      </c>
      <c r="CJ29" s="143" t="s">
        <v>187</v>
      </c>
      <c r="CK29" s="319" t="s">
        <v>136</v>
      </c>
      <c r="CL29" s="319"/>
      <c r="CM29" s="54">
        <f t="shared" si="77"/>
        <v>0</v>
      </c>
      <c r="CN29" s="54">
        <f t="shared" si="77"/>
        <v>0</v>
      </c>
      <c r="CO29" s="54">
        <f t="shared" si="77"/>
        <v>0</v>
      </c>
      <c r="CP29" s="42"/>
      <c r="CQ29" s="77"/>
      <c r="CR29" s="1"/>
      <c r="CS29" s="27"/>
      <c r="CT29" s="130" t="s">
        <v>170</v>
      </c>
      <c r="CU29" s="319" t="s">
        <v>135</v>
      </c>
      <c r="CV29" s="319"/>
      <c r="CW29" s="54">
        <f t="shared" si="8"/>
        <v>340832.49000000011</v>
      </c>
      <c r="CX29" s="54">
        <f t="shared" si="9"/>
        <v>0</v>
      </c>
      <c r="CY29" s="54">
        <f t="shared" si="67"/>
        <v>268649.37</v>
      </c>
      <c r="CZ29" s="54">
        <f t="shared" si="68"/>
        <v>0</v>
      </c>
      <c r="DA29" s="143" t="s">
        <v>187</v>
      </c>
      <c r="DB29" s="319" t="s">
        <v>136</v>
      </c>
      <c r="DC29" s="319"/>
      <c r="DD29" s="54">
        <f t="shared" si="12"/>
        <v>0</v>
      </c>
      <c r="DE29" s="54">
        <f t="shared" si="13"/>
        <v>0</v>
      </c>
      <c r="DF29" s="54">
        <f t="shared" si="69"/>
        <v>0</v>
      </c>
      <c r="DG29" s="54">
        <f t="shared" si="70"/>
        <v>0</v>
      </c>
      <c r="DH29" s="42"/>
      <c r="DI29" s="77"/>
      <c r="DJ29" s="1"/>
      <c r="DK29" s="27"/>
      <c r="DL29" s="130" t="s">
        <v>76</v>
      </c>
      <c r="DM29" s="1"/>
      <c r="DN29" s="9" t="s">
        <v>13</v>
      </c>
      <c r="DO29" s="54">
        <f>+BW14</f>
        <v>3781855.5599999996</v>
      </c>
      <c r="DP29" s="54">
        <f t="shared" si="86"/>
        <v>4949884.2700000005</v>
      </c>
      <c r="DQ29" s="163" t="s">
        <v>184</v>
      </c>
      <c r="DR29" s="8"/>
      <c r="DS29" s="9" t="s">
        <v>211</v>
      </c>
      <c r="DT29" s="173">
        <f>+DT30+DT31</f>
        <v>0</v>
      </c>
      <c r="DU29" s="173">
        <f t="shared" ref="DU29" si="92">+DU30+DU31</f>
        <v>0</v>
      </c>
      <c r="DV29" s="42"/>
      <c r="DW29" s="26"/>
      <c r="DX29" s="1"/>
      <c r="DY29" s="27"/>
      <c r="DZ29" s="130" t="s">
        <v>76</v>
      </c>
      <c r="EA29" s="1"/>
      <c r="EB29" s="9" t="s">
        <v>13</v>
      </c>
      <c r="EC29" s="54">
        <f t="shared" si="88"/>
        <v>0</v>
      </c>
      <c r="ED29" s="54">
        <f t="shared" si="89"/>
        <v>0</v>
      </c>
      <c r="EE29" s="163" t="s">
        <v>184</v>
      </c>
      <c r="EF29" s="8"/>
      <c r="EG29" s="9" t="s">
        <v>211</v>
      </c>
      <c r="EH29" s="173">
        <f>+EH30+EH31</f>
        <v>0</v>
      </c>
      <c r="EI29" s="173">
        <f t="shared" ref="EI29" si="93">+EI30+EI31</f>
        <v>0</v>
      </c>
      <c r="EJ29" s="42"/>
      <c r="EK29" s="26"/>
      <c r="EL29" s="1"/>
      <c r="EM29" s="27"/>
      <c r="EN29" s="130" t="s">
        <v>188</v>
      </c>
      <c r="EO29" s="319" t="s">
        <v>0</v>
      </c>
      <c r="EP29" s="319"/>
      <c r="EQ29" s="173">
        <f>+CM36-CN36</f>
        <v>0</v>
      </c>
      <c r="ER29" s="179"/>
      <c r="ES29" s="179"/>
      <c r="ET29" s="68">
        <v>0</v>
      </c>
      <c r="EU29" s="62">
        <f>SUM(EQ29:ET29)</f>
        <v>0</v>
      </c>
      <c r="EV29" s="58"/>
      <c r="EW29" s="26"/>
    </row>
    <row r="30" spans="2:153" ht="13.9" customHeight="1" x14ac:dyDescent="0.2">
      <c r="B30" s="33"/>
      <c r="C30" s="126">
        <v>4340</v>
      </c>
      <c r="D30" s="234" t="s">
        <v>438</v>
      </c>
      <c r="E30" s="234"/>
      <c r="F30" s="215">
        <v>0</v>
      </c>
      <c r="G30" s="215">
        <v>0</v>
      </c>
      <c r="H30" s="215">
        <v>0</v>
      </c>
      <c r="I30" s="210">
        <f>+Integración!X463</f>
        <v>0</v>
      </c>
      <c r="J30" s="210">
        <f>+Integración!Y463</f>
        <v>0</v>
      </c>
      <c r="K30" s="210">
        <f>+Integración!Z463</f>
        <v>0</v>
      </c>
      <c r="L30" s="216">
        <f t="shared" si="31"/>
        <v>0</v>
      </c>
      <c r="M30" s="224">
        <f t="shared" si="17"/>
        <v>0</v>
      </c>
      <c r="N30" s="226">
        <f t="shared" si="18"/>
        <v>0</v>
      </c>
      <c r="O30" s="54"/>
      <c r="P30" s="54"/>
      <c r="Q30" s="54"/>
      <c r="R30" s="216">
        <f t="shared" si="46"/>
        <v>0</v>
      </c>
      <c r="S30" s="224">
        <f t="shared" si="46"/>
        <v>0</v>
      </c>
      <c r="T30" s="226">
        <f t="shared" si="46"/>
        <v>0</v>
      </c>
      <c r="U30" s="26"/>
      <c r="W30" s="27"/>
      <c r="X30" s="130">
        <v>1280</v>
      </c>
      <c r="Y30" s="223" t="s">
        <v>484</v>
      </c>
      <c r="Z30" s="223"/>
      <c r="AA30" s="224">
        <v>0</v>
      </c>
      <c r="AB30" s="224">
        <v>0</v>
      </c>
      <c r="AC30" s="224">
        <v>0</v>
      </c>
      <c r="AD30" s="54">
        <f>+Integración!AY463</f>
        <v>0</v>
      </c>
      <c r="AE30" s="54">
        <f>+Integración!AZ463</f>
        <v>0</v>
      </c>
      <c r="AF30" s="54">
        <f>+Integración!BA463</f>
        <v>0</v>
      </c>
      <c r="AG30" s="91">
        <f t="shared" si="33"/>
        <v>0</v>
      </c>
      <c r="AH30" s="54">
        <f t="shared" si="22"/>
        <v>0</v>
      </c>
      <c r="AI30" s="92">
        <f t="shared" si="23"/>
        <v>0</v>
      </c>
      <c r="AJ30" s="54"/>
      <c r="AK30" s="54"/>
      <c r="AL30" s="54"/>
      <c r="AM30" s="91">
        <f t="shared" si="47"/>
        <v>0</v>
      </c>
      <c r="AN30" s="54">
        <f t="shared" si="40"/>
        <v>0</v>
      </c>
      <c r="AO30" s="92">
        <f t="shared" si="40"/>
        <v>0</v>
      </c>
      <c r="AP30" s="100"/>
      <c r="AR30" s="27"/>
      <c r="AS30" s="130">
        <v>5210</v>
      </c>
      <c r="AT30" s="223" t="s">
        <v>445</v>
      </c>
      <c r="AU30" s="223"/>
      <c r="AV30" s="215">
        <v>0</v>
      </c>
      <c r="AW30" s="215">
        <v>0</v>
      </c>
      <c r="AX30" s="215">
        <v>0</v>
      </c>
      <c r="AY30" s="54">
        <f>+Integración!BZ463</f>
        <v>0</v>
      </c>
      <c r="AZ30" s="54">
        <f>+Integración!CA463</f>
        <v>0</v>
      </c>
      <c r="BA30" s="54">
        <f>+Integración!CB463</f>
        <v>0</v>
      </c>
      <c r="BB30" s="91">
        <f t="shared" si="35"/>
        <v>0</v>
      </c>
      <c r="BC30" s="54">
        <f t="shared" si="24"/>
        <v>0</v>
      </c>
      <c r="BD30" s="92">
        <f t="shared" si="25"/>
        <v>0</v>
      </c>
      <c r="BE30" s="54"/>
      <c r="BF30" s="54"/>
      <c r="BG30" s="54"/>
      <c r="BH30" s="91">
        <f t="shared" si="48"/>
        <v>0</v>
      </c>
      <c r="BI30" s="54">
        <f t="shared" si="41"/>
        <v>0</v>
      </c>
      <c r="BJ30" s="92">
        <f t="shared" si="41"/>
        <v>0</v>
      </c>
      <c r="BK30" s="100"/>
      <c r="BM30" s="33"/>
      <c r="BN30" s="126" t="s">
        <v>73</v>
      </c>
      <c r="BO30" s="319" t="s">
        <v>39</v>
      </c>
      <c r="BP30" s="319"/>
      <c r="BQ30" s="54">
        <f t="shared" si="82"/>
        <v>0</v>
      </c>
      <c r="BR30" s="54">
        <f t="shared" si="82"/>
        <v>0</v>
      </c>
      <c r="BS30" s="54">
        <f t="shared" si="82"/>
        <v>0</v>
      </c>
      <c r="BT30" s="143" t="s">
        <v>87</v>
      </c>
      <c r="BU30" s="319" t="s">
        <v>0</v>
      </c>
      <c r="BV30" s="319"/>
      <c r="BW30" s="54">
        <f t="shared" si="91"/>
        <v>0</v>
      </c>
      <c r="BX30" s="54">
        <f t="shared" si="91"/>
        <v>0</v>
      </c>
      <c r="BY30" s="54">
        <f t="shared" si="91"/>
        <v>0</v>
      </c>
      <c r="BZ30" s="51"/>
      <c r="CA30" s="26"/>
      <c r="CB30" s="1"/>
      <c r="CC30" s="27"/>
      <c r="CD30" s="130" t="s">
        <v>171</v>
      </c>
      <c r="CE30" s="319" t="s">
        <v>137</v>
      </c>
      <c r="CF30" s="319"/>
      <c r="CG30" s="173">
        <f t="shared" si="74"/>
        <v>1201990.03</v>
      </c>
      <c r="CH30" s="173">
        <f t="shared" si="75"/>
        <v>1201990.03</v>
      </c>
      <c r="CI30" s="173">
        <f t="shared" si="76"/>
        <v>932728.03</v>
      </c>
      <c r="CJ30" s="143"/>
      <c r="CK30" s="308" t="s">
        <v>139</v>
      </c>
      <c r="CL30" s="308"/>
      <c r="CM30" s="48">
        <f>+CM23</f>
        <v>0</v>
      </c>
      <c r="CN30" s="48">
        <f t="shared" ref="CN30:CO30" si="94">+CN23</f>
        <v>0</v>
      </c>
      <c r="CO30" s="48">
        <f t="shared" si="94"/>
        <v>0</v>
      </c>
      <c r="CP30" s="42"/>
      <c r="CQ30" s="77"/>
      <c r="CR30" s="1"/>
      <c r="CS30" s="27"/>
      <c r="CT30" s="130" t="s">
        <v>171</v>
      </c>
      <c r="CU30" s="319" t="s">
        <v>137</v>
      </c>
      <c r="CV30" s="319"/>
      <c r="CW30" s="54">
        <f t="shared" si="8"/>
        <v>0</v>
      </c>
      <c r="CX30" s="54">
        <f t="shared" si="9"/>
        <v>0</v>
      </c>
      <c r="CY30" s="54">
        <f t="shared" si="67"/>
        <v>0</v>
      </c>
      <c r="CZ30" s="54">
        <f t="shared" si="68"/>
        <v>269262</v>
      </c>
      <c r="DA30" s="143"/>
      <c r="DB30" s="308"/>
      <c r="DC30" s="308"/>
      <c r="DD30" s="54"/>
      <c r="DE30" s="54"/>
      <c r="DF30" s="54"/>
      <c r="DG30" s="54"/>
      <c r="DH30" s="42"/>
      <c r="DI30" s="77"/>
      <c r="DJ30" s="1"/>
      <c r="DK30" s="27"/>
      <c r="DL30" s="130" t="s">
        <v>77</v>
      </c>
      <c r="DM30" s="1"/>
      <c r="DN30" s="9" t="s">
        <v>15</v>
      </c>
      <c r="DO30" s="54">
        <f>+BW15</f>
        <v>11760259.59</v>
      </c>
      <c r="DP30" s="54">
        <f t="shared" si="86"/>
        <v>11027423.15</v>
      </c>
      <c r="DQ30" s="163" t="s">
        <v>1</v>
      </c>
      <c r="DR30" s="200"/>
      <c r="DS30" s="9" t="s">
        <v>212</v>
      </c>
      <c r="DT30" s="54">
        <f>+DD26</f>
        <v>0</v>
      </c>
      <c r="DU30" s="54">
        <f>+DF26</f>
        <v>0</v>
      </c>
      <c r="DV30" s="42"/>
      <c r="DW30" s="26"/>
      <c r="DX30" s="1"/>
      <c r="DY30" s="27"/>
      <c r="DZ30" s="130" t="s">
        <v>77</v>
      </c>
      <c r="EA30" s="1"/>
      <c r="EB30" s="9" t="s">
        <v>15</v>
      </c>
      <c r="EC30" s="54">
        <f t="shared" si="88"/>
        <v>0</v>
      </c>
      <c r="ED30" s="54">
        <f t="shared" si="89"/>
        <v>0</v>
      </c>
      <c r="EE30" s="163" t="s">
        <v>1</v>
      </c>
      <c r="EF30" s="200"/>
      <c r="EG30" s="9" t="s">
        <v>212</v>
      </c>
      <c r="EH30" s="54">
        <f t="shared" ref="EH30:EI32" si="95">+BH57</f>
        <v>0</v>
      </c>
      <c r="EI30" s="54">
        <f t="shared" si="95"/>
        <v>0</v>
      </c>
      <c r="EJ30" s="42"/>
      <c r="EK30" s="26"/>
      <c r="EL30" s="1"/>
      <c r="EM30" s="27"/>
      <c r="EN30" s="130" t="s">
        <v>189</v>
      </c>
      <c r="EO30" s="319" t="s">
        <v>145</v>
      </c>
      <c r="EP30" s="319"/>
      <c r="EQ30" s="173">
        <f>+CM37-CN37</f>
        <v>0</v>
      </c>
      <c r="ER30" s="179"/>
      <c r="ES30" s="179"/>
      <c r="ET30" s="68">
        <v>0</v>
      </c>
      <c r="EU30" s="62">
        <f>SUM(EQ30:ET30)</f>
        <v>0</v>
      </c>
      <c r="EV30" s="58"/>
      <c r="EW30" s="26"/>
    </row>
    <row r="31" spans="2:153" ht="13.9" customHeight="1" x14ac:dyDescent="0.2">
      <c r="B31" s="33"/>
      <c r="C31" s="126">
        <v>4390</v>
      </c>
      <c r="D31" s="234" t="s">
        <v>439</v>
      </c>
      <c r="E31" s="234"/>
      <c r="F31" s="215">
        <v>0</v>
      </c>
      <c r="G31" s="215">
        <v>0</v>
      </c>
      <c r="H31" s="215">
        <v>0</v>
      </c>
      <c r="I31" s="210">
        <f>+Integración!X464</f>
        <v>0</v>
      </c>
      <c r="J31" s="210">
        <f>+Integración!Y464</f>
        <v>0</v>
      </c>
      <c r="K31" s="210">
        <f>+Integración!Z464</f>
        <v>0</v>
      </c>
      <c r="L31" s="216">
        <f t="shared" si="31"/>
        <v>0</v>
      </c>
      <c r="M31" s="224">
        <f t="shared" si="17"/>
        <v>0</v>
      </c>
      <c r="N31" s="226">
        <f t="shared" si="18"/>
        <v>0</v>
      </c>
      <c r="O31" s="54"/>
      <c r="P31" s="54"/>
      <c r="Q31" s="54"/>
      <c r="R31" s="216">
        <f t="shared" si="46"/>
        <v>0</v>
      </c>
      <c r="S31" s="224">
        <f t="shared" si="46"/>
        <v>0</v>
      </c>
      <c r="T31" s="226">
        <f t="shared" si="46"/>
        <v>0</v>
      </c>
      <c r="U31" s="26"/>
      <c r="W31" s="27"/>
      <c r="X31" s="130">
        <v>1290</v>
      </c>
      <c r="Y31" s="223" t="s">
        <v>485</v>
      </c>
      <c r="Z31" s="223"/>
      <c r="AA31" s="224">
        <v>0</v>
      </c>
      <c r="AB31" s="224">
        <v>0</v>
      </c>
      <c r="AC31" s="224">
        <v>0</v>
      </c>
      <c r="AD31" s="54">
        <f>+Integración!AY464</f>
        <v>0</v>
      </c>
      <c r="AE31" s="54">
        <f>+Integración!AZ464</f>
        <v>0</v>
      </c>
      <c r="AF31" s="54">
        <f>+Integración!BA464</f>
        <v>0</v>
      </c>
      <c r="AG31" s="91">
        <f t="shared" si="33"/>
        <v>0</v>
      </c>
      <c r="AH31" s="54">
        <f t="shared" si="22"/>
        <v>0</v>
      </c>
      <c r="AI31" s="92">
        <f t="shared" si="23"/>
        <v>0</v>
      </c>
      <c r="AJ31" s="54"/>
      <c r="AK31" s="54"/>
      <c r="AL31" s="54"/>
      <c r="AM31" s="91">
        <f t="shared" si="47"/>
        <v>0</v>
      </c>
      <c r="AN31" s="54">
        <f t="shared" si="40"/>
        <v>0</v>
      </c>
      <c r="AO31" s="92">
        <f t="shared" si="40"/>
        <v>0</v>
      </c>
      <c r="AP31" s="100"/>
      <c r="AR31" s="27"/>
      <c r="AS31" s="130">
        <v>5220</v>
      </c>
      <c r="AT31" s="223" t="s">
        <v>446</v>
      </c>
      <c r="AU31" s="223"/>
      <c r="AV31" s="215">
        <v>0</v>
      </c>
      <c r="AW31" s="215">
        <v>0</v>
      </c>
      <c r="AX31" s="215">
        <v>0</v>
      </c>
      <c r="AY31" s="54">
        <f>+Integración!BZ464</f>
        <v>0</v>
      </c>
      <c r="AZ31" s="54">
        <f>+Integración!CA464</f>
        <v>0</v>
      </c>
      <c r="BA31" s="54">
        <f>+Integración!CB464</f>
        <v>0</v>
      </c>
      <c r="BB31" s="91">
        <f t="shared" si="35"/>
        <v>0</v>
      </c>
      <c r="BC31" s="54">
        <f t="shared" si="24"/>
        <v>0</v>
      </c>
      <c r="BD31" s="92">
        <f t="shared" si="25"/>
        <v>0</v>
      </c>
      <c r="BE31" s="54"/>
      <c r="BF31" s="54"/>
      <c r="BG31" s="54"/>
      <c r="BH31" s="91">
        <f t="shared" si="48"/>
        <v>0</v>
      </c>
      <c r="BI31" s="54">
        <f t="shared" si="41"/>
        <v>0</v>
      </c>
      <c r="BJ31" s="92">
        <f t="shared" si="41"/>
        <v>0</v>
      </c>
      <c r="BK31" s="100"/>
      <c r="BM31" s="33"/>
      <c r="BN31" s="126" t="s">
        <v>74</v>
      </c>
      <c r="BO31" s="319" t="s">
        <v>40</v>
      </c>
      <c r="BP31" s="319"/>
      <c r="BQ31" s="54">
        <f t="shared" si="82"/>
        <v>0</v>
      </c>
      <c r="BR31" s="54">
        <f t="shared" si="82"/>
        <v>0</v>
      </c>
      <c r="BS31" s="54">
        <f t="shared" si="82"/>
        <v>0</v>
      </c>
      <c r="BT31" s="143" t="s">
        <v>88</v>
      </c>
      <c r="BU31" s="319" t="s">
        <v>41</v>
      </c>
      <c r="BV31" s="319"/>
      <c r="BW31" s="54">
        <f t="shared" si="91"/>
        <v>70000</v>
      </c>
      <c r="BX31" s="54">
        <f t="shared" si="91"/>
        <v>0</v>
      </c>
      <c r="BY31" s="54">
        <f t="shared" si="91"/>
        <v>59503.31</v>
      </c>
      <c r="BZ31" s="51"/>
      <c r="CA31" s="26"/>
      <c r="CB31" s="1"/>
      <c r="CC31" s="27"/>
      <c r="CD31" s="130" t="s">
        <v>172</v>
      </c>
      <c r="CE31" s="319" t="s">
        <v>138</v>
      </c>
      <c r="CF31" s="319"/>
      <c r="CG31" s="173">
        <f t="shared" si="74"/>
        <v>0</v>
      </c>
      <c r="CH31" s="173">
        <f t="shared" si="75"/>
        <v>0</v>
      </c>
      <c r="CI31" s="173">
        <f t="shared" si="76"/>
        <v>0</v>
      </c>
      <c r="CJ31" s="143"/>
      <c r="CK31" s="1"/>
      <c r="CL31" s="1"/>
      <c r="CM31" s="1"/>
      <c r="CN31" s="1"/>
      <c r="CO31" s="1"/>
      <c r="CP31" s="42"/>
      <c r="CQ31" s="77"/>
      <c r="CR31" s="1"/>
      <c r="CS31" s="27"/>
      <c r="CT31" s="130" t="s">
        <v>172</v>
      </c>
      <c r="CU31" s="319" t="s">
        <v>138</v>
      </c>
      <c r="CV31" s="319"/>
      <c r="CW31" s="54">
        <f t="shared" si="8"/>
        <v>0</v>
      </c>
      <c r="CX31" s="54">
        <f t="shared" si="9"/>
        <v>0</v>
      </c>
      <c r="CY31" s="54">
        <f t="shared" si="67"/>
        <v>0</v>
      </c>
      <c r="CZ31" s="54">
        <f t="shared" si="68"/>
        <v>0</v>
      </c>
      <c r="DA31" s="143"/>
      <c r="DB31" s="202"/>
      <c r="DC31" s="202"/>
      <c r="DD31" s="54"/>
      <c r="DE31" s="54"/>
      <c r="DF31" s="54"/>
      <c r="DG31" s="54"/>
      <c r="DH31" s="42"/>
      <c r="DI31" s="77"/>
      <c r="DJ31" s="1"/>
      <c r="DK31" s="27"/>
      <c r="DL31" s="130" t="s">
        <v>78</v>
      </c>
      <c r="DM31" s="1"/>
      <c r="DN31" s="9" t="s">
        <v>20</v>
      </c>
      <c r="DO31" s="173">
        <f t="shared" ref="DO31:DP39" si="96">+BW18</f>
        <v>12600</v>
      </c>
      <c r="DP31" s="173">
        <f t="shared" si="96"/>
        <v>139023.78</v>
      </c>
      <c r="DQ31" s="160"/>
      <c r="DR31" s="200"/>
      <c r="DS31" s="9" t="s">
        <v>213</v>
      </c>
      <c r="DT31" s="54">
        <v>0</v>
      </c>
      <c r="DU31" s="54">
        <v>0</v>
      </c>
      <c r="DV31" s="42"/>
      <c r="DW31" s="26"/>
      <c r="DX31" s="1"/>
      <c r="DY31" s="27"/>
      <c r="DZ31" s="130" t="s">
        <v>78</v>
      </c>
      <c r="EA31" s="1"/>
      <c r="EB31" s="9" t="s">
        <v>20</v>
      </c>
      <c r="EC31" s="54">
        <f t="shared" si="88"/>
        <v>0</v>
      </c>
      <c r="ED31" s="54">
        <f t="shared" si="89"/>
        <v>0</v>
      </c>
      <c r="EE31" s="160"/>
      <c r="EF31" s="200"/>
      <c r="EG31" s="9" t="s">
        <v>213</v>
      </c>
      <c r="EH31" s="54">
        <f t="shared" si="95"/>
        <v>0</v>
      </c>
      <c r="EI31" s="54">
        <f t="shared" si="95"/>
        <v>0</v>
      </c>
      <c r="EJ31" s="42"/>
      <c r="EK31" s="26"/>
      <c r="EL31" s="1"/>
      <c r="EM31" s="27"/>
      <c r="EN31" s="130" t="s">
        <v>190</v>
      </c>
      <c r="EO31" s="319" t="s">
        <v>234</v>
      </c>
      <c r="EP31" s="319"/>
      <c r="EQ31" s="173">
        <f>+CM38-CN38</f>
        <v>0</v>
      </c>
      <c r="ER31" s="179"/>
      <c r="ES31" s="179"/>
      <c r="ET31" s="68">
        <v>0</v>
      </c>
      <c r="EU31" s="62">
        <f>SUM(EQ31:ET31)</f>
        <v>0</v>
      </c>
      <c r="EV31" s="58"/>
      <c r="EW31" s="26"/>
    </row>
    <row r="32" spans="2:153" ht="13.9" customHeight="1" x14ac:dyDescent="0.2">
      <c r="B32" s="33"/>
      <c r="C32" s="127">
        <v>5000</v>
      </c>
      <c r="D32" s="233" t="s">
        <v>7</v>
      </c>
      <c r="E32" s="233"/>
      <c r="F32" s="220">
        <f>+F33+F37+F47+F51+F57+F64</f>
        <v>0</v>
      </c>
      <c r="G32" s="220">
        <f t="shared" ref="G32:H32" si="97">+G33+G37+G47+G51+G57+G64</f>
        <v>0</v>
      </c>
      <c r="H32" s="220">
        <f t="shared" si="97"/>
        <v>0</v>
      </c>
      <c r="I32" s="210">
        <f>+Integración!X465</f>
        <v>44298888.010000005</v>
      </c>
      <c r="J32" s="210">
        <f>+Integración!Y465</f>
        <v>44397706.030000001</v>
      </c>
      <c r="K32" s="210">
        <f>+Integración!Z465</f>
        <v>45098982.5</v>
      </c>
      <c r="L32" s="221">
        <f t="shared" si="31"/>
        <v>44298888.010000005</v>
      </c>
      <c r="M32" s="210">
        <f t="shared" si="17"/>
        <v>44397706.030000001</v>
      </c>
      <c r="N32" s="212">
        <f t="shared" si="18"/>
        <v>45098982.5</v>
      </c>
      <c r="O32" s="49"/>
      <c r="P32" s="49"/>
      <c r="Q32" s="49"/>
      <c r="R32" s="221">
        <f t="shared" si="46"/>
        <v>44298888.010000005</v>
      </c>
      <c r="S32" s="210">
        <f t="shared" si="46"/>
        <v>44397706.030000001</v>
      </c>
      <c r="T32" s="212">
        <f t="shared" si="46"/>
        <v>45098982.5</v>
      </c>
      <c r="U32" s="26"/>
      <c r="W32" s="27"/>
      <c r="X32" s="131">
        <v>2000</v>
      </c>
      <c r="Y32" s="232" t="s">
        <v>103</v>
      </c>
      <c r="Z32" s="232"/>
      <c r="AA32" s="220">
        <f>+AA33+AA42</f>
        <v>0</v>
      </c>
      <c r="AB32" s="220">
        <f t="shared" ref="AB32:AC32" si="98">+AB33+AB42</f>
        <v>0</v>
      </c>
      <c r="AC32" s="220">
        <f t="shared" si="98"/>
        <v>0</v>
      </c>
      <c r="AD32" s="54">
        <f>+Integración!AY465</f>
        <v>5874701.5199999996</v>
      </c>
      <c r="AE32" s="54">
        <f>+Integración!AZ465</f>
        <v>4209282.25</v>
      </c>
      <c r="AF32" s="54">
        <f>+Integración!BA465</f>
        <v>3195972.29</v>
      </c>
      <c r="AG32" s="91">
        <f t="shared" si="33"/>
        <v>5874701.5199999996</v>
      </c>
      <c r="AH32" s="54">
        <f t="shared" si="22"/>
        <v>4209282.25</v>
      </c>
      <c r="AI32" s="92">
        <f t="shared" si="23"/>
        <v>3195972.29</v>
      </c>
      <c r="AJ32" s="54"/>
      <c r="AK32" s="54"/>
      <c r="AL32" s="54"/>
      <c r="AM32" s="91">
        <f t="shared" si="47"/>
        <v>5874701.5199999996</v>
      </c>
      <c r="AN32" s="54">
        <f t="shared" si="40"/>
        <v>4209282.25</v>
      </c>
      <c r="AO32" s="92">
        <f t="shared" si="40"/>
        <v>3195972.29</v>
      </c>
      <c r="AP32" s="100"/>
      <c r="AR32" s="27"/>
      <c r="AS32" s="130">
        <v>5230</v>
      </c>
      <c r="AT32" s="223" t="s">
        <v>447</v>
      </c>
      <c r="AU32" s="223"/>
      <c r="AV32" s="215">
        <v>0</v>
      </c>
      <c r="AW32" s="215">
        <v>0</v>
      </c>
      <c r="AX32" s="215">
        <v>0</v>
      </c>
      <c r="AY32" s="54">
        <f>+Integración!BZ465</f>
        <v>0</v>
      </c>
      <c r="AZ32" s="54">
        <f>+Integración!CA465</f>
        <v>0</v>
      </c>
      <c r="BA32" s="54">
        <f>+Integración!CB465</f>
        <v>0</v>
      </c>
      <c r="BB32" s="91">
        <f t="shared" si="35"/>
        <v>0</v>
      </c>
      <c r="BC32" s="54">
        <f t="shared" si="24"/>
        <v>0</v>
      </c>
      <c r="BD32" s="92">
        <f t="shared" si="25"/>
        <v>0</v>
      </c>
      <c r="BE32" s="54"/>
      <c r="BF32" s="54"/>
      <c r="BG32" s="54"/>
      <c r="BH32" s="91">
        <f t="shared" si="48"/>
        <v>0</v>
      </c>
      <c r="BI32" s="54">
        <f t="shared" si="41"/>
        <v>0</v>
      </c>
      <c r="BJ32" s="92">
        <f t="shared" si="41"/>
        <v>0</v>
      </c>
      <c r="BK32" s="100"/>
      <c r="BM32" s="33"/>
      <c r="BN32" s="127"/>
      <c r="BO32" s="195"/>
      <c r="BP32" s="19"/>
      <c r="BQ32" s="52"/>
      <c r="BR32" s="52"/>
      <c r="BS32" s="52"/>
      <c r="BT32" s="143"/>
      <c r="BU32" s="195"/>
      <c r="BV32" s="200"/>
      <c r="BW32" s="66"/>
      <c r="BX32" s="66"/>
      <c r="BY32" s="66"/>
      <c r="BZ32" s="51"/>
      <c r="CA32" s="26"/>
      <c r="CB32" s="1"/>
      <c r="CC32" s="27"/>
      <c r="CD32" s="130" t="s">
        <v>173</v>
      </c>
      <c r="CE32" s="319" t="s">
        <v>140</v>
      </c>
      <c r="CF32" s="319"/>
      <c r="CG32" s="173">
        <f t="shared" si="74"/>
        <v>0</v>
      </c>
      <c r="CH32" s="173">
        <f t="shared" si="75"/>
        <v>0</v>
      </c>
      <c r="CI32" s="173">
        <f t="shared" si="76"/>
        <v>0</v>
      </c>
      <c r="CJ32" s="143"/>
      <c r="CK32" s="308" t="s">
        <v>141</v>
      </c>
      <c r="CL32" s="308"/>
      <c r="CM32" s="48">
        <f>+CM11</f>
        <v>5874701.5199999996</v>
      </c>
      <c r="CN32" s="48">
        <f t="shared" ref="CN32:CO32" si="99">+CN11</f>
        <v>4209282.25</v>
      </c>
      <c r="CO32" s="48">
        <f t="shared" si="99"/>
        <v>3195972.29</v>
      </c>
      <c r="CP32" s="42"/>
      <c r="CQ32" s="77"/>
      <c r="CR32" s="1"/>
      <c r="CS32" s="27"/>
      <c r="CT32" s="130" t="s">
        <v>173</v>
      </c>
      <c r="CU32" s="319" t="s">
        <v>140</v>
      </c>
      <c r="CV32" s="319"/>
      <c r="CW32" s="54">
        <f t="shared" si="8"/>
        <v>0</v>
      </c>
      <c r="CX32" s="54">
        <f t="shared" si="9"/>
        <v>0</v>
      </c>
      <c r="CY32" s="54">
        <f t="shared" si="67"/>
        <v>0</v>
      </c>
      <c r="CZ32" s="54">
        <f t="shared" si="68"/>
        <v>0</v>
      </c>
      <c r="DA32" s="143"/>
      <c r="DB32" s="308"/>
      <c r="DC32" s="308"/>
      <c r="DD32" s="54"/>
      <c r="DE32" s="54"/>
      <c r="DF32" s="54"/>
      <c r="DG32" s="54"/>
      <c r="DH32" s="42"/>
      <c r="DI32" s="77"/>
      <c r="DJ32" s="1"/>
      <c r="DK32" s="27"/>
      <c r="DL32" s="130" t="s">
        <v>79</v>
      </c>
      <c r="DM32" s="1"/>
      <c r="DN32" s="9" t="s">
        <v>215</v>
      </c>
      <c r="DO32" s="54">
        <f t="shared" si="96"/>
        <v>0</v>
      </c>
      <c r="DP32" s="54">
        <f t="shared" si="96"/>
        <v>0</v>
      </c>
      <c r="DQ32" s="160"/>
      <c r="DR32" s="1"/>
      <c r="DS32" s="9" t="s">
        <v>214</v>
      </c>
      <c r="DT32" s="54">
        <f>+CW14+CW15+CW16+CW17+CW18+CW19+CW25+CW29+CW30+CW31+CW32+DD13+DD14+DD15+DD16+DD17+DD18+DD19+DD20+DD24+DD25+DD27+DD28+DD29+DD37+DD38+DD43+DD44+DD45+DD48+DD49+DD42-BW40-BW53+DD41-DE41</f>
        <v>1372414.2700000023</v>
      </c>
      <c r="DU32" s="54">
        <f>+CY14+CY15+CY16+CY17+CY18+CY19+CY25+CY29+CY30+CY31+CY32+DF13+DF14+DF15+DF16+DF17+DF18+DF19+DF20+DF24+DF25+DF27+DF28+DF29+DF37+DF38+DF43+DF44+DF45+DF48+DF49+DF42-BX40-BX53+DF41-DG41</f>
        <v>630591.11000000173</v>
      </c>
      <c r="DV32" s="42"/>
      <c r="DW32" s="26"/>
      <c r="DX32" s="1"/>
      <c r="DY32" s="27"/>
      <c r="DZ32" s="130" t="s">
        <v>79</v>
      </c>
      <c r="EA32" s="1"/>
      <c r="EB32" s="9" t="s">
        <v>215</v>
      </c>
      <c r="EC32" s="54">
        <f t="shared" si="88"/>
        <v>0</v>
      </c>
      <c r="ED32" s="54">
        <f t="shared" si="89"/>
        <v>0</v>
      </c>
      <c r="EE32" s="160"/>
      <c r="EF32" s="1"/>
      <c r="EG32" s="9" t="s">
        <v>214</v>
      </c>
      <c r="EH32" s="54">
        <f t="shared" si="95"/>
        <v>0</v>
      </c>
      <c r="EI32" s="54">
        <f t="shared" si="95"/>
        <v>0</v>
      </c>
      <c r="EJ32" s="42"/>
      <c r="EK32" s="26"/>
      <c r="EL32" s="1"/>
      <c r="EM32" s="27"/>
      <c r="EN32" s="130"/>
      <c r="EO32" s="55"/>
      <c r="EP32" s="56"/>
      <c r="EQ32" s="177"/>
      <c r="ER32" s="177"/>
      <c r="ES32" s="177"/>
      <c r="ET32" s="62"/>
      <c r="EU32" s="62"/>
      <c r="EV32" s="58"/>
      <c r="EW32" s="26"/>
    </row>
    <row r="33" spans="2:153" ht="13.9" customHeight="1" x14ac:dyDescent="0.2">
      <c r="B33" s="33"/>
      <c r="C33" s="127">
        <v>5100</v>
      </c>
      <c r="D33" s="233" t="s">
        <v>440</v>
      </c>
      <c r="E33" s="233"/>
      <c r="F33" s="220">
        <f>SUM(F34:F36)</f>
        <v>0</v>
      </c>
      <c r="G33" s="220">
        <f t="shared" ref="G33:H33" si="100">SUM(G34:G36)</f>
        <v>0</v>
      </c>
      <c r="H33" s="220">
        <f t="shared" si="100"/>
        <v>0</v>
      </c>
      <c r="I33" s="210">
        <f>+Integración!X466</f>
        <v>43037263.079999998</v>
      </c>
      <c r="J33" s="210">
        <f>+Integración!Y466</f>
        <v>41561242.480000004</v>
      </c>
      <c r="K33" s="210">
        <f>+Integración!Z466</f>
        <v>42880838.399999999</v>
      </c>
      <c r="L33" s="221">
        <f t="shared" si="31"/>
        <v>43037263.079999998</v>
      </c>
      <c r="M33" s="210">
        <f t="shared" si="17"/>
        <v>41561242.480000004</v>
      </c>
      <c r="N33" s="212">
        <f t="shared" si="18"/>
        <v>42880838.399999999</v>
      </c>
      <c r="O33" s="49"/>
      <c r="P33" s="49"/>
      <c r="Q33" s="49"/>
      <c r="R33" s="221">
        <f t="shared" si="46"/>
        <v>43037263.079999998</v>
      </c>
      <c r="S33" s="210">
        <f t="shared" si="46"/>
        <v>41561242.480000004</v>
      </c>
      <c r="T33" s="212">
        <f t="shared" si="46"/>
        <v>42880838.399999999</v>
      </c>
      <c r="U33" s="26"/>
      <c r="W33" s="27"/>
      <c r="X33" s="131">
        <v>2100</v>
      </c>
      <c r="Y33" s="232" t="s">
        <v>486</v>
      </c>
      <c r="Z33" s="232"/>
      <c r="AA33" s="220">
        <f>SUM(AA34:AA41)</f>
        <v>0</v>
      </c>
      <c r="AB33" s="220">
        <f t="shared" ref="AB33:AC33" si="101">SUM(AB34:AB41)</f>
        <v>0</v>
      </c>
      <c r="AC33" s="220">
        <f t="shared" si="101"/>
        <v>0</v>
      </c>
      <c r="AD33" s="54">
        <f>+Integración!AY466</f>
        <v>5874701.5199999996</v>
      </c>
      <c r="AE33" s="54">
        <f>+Integración!AZ466</f>
        <v>4209282.25</v>
      </c>
      <c r="AF33" s="54">
        <f>+Integración!BA466</f>
        <v>3195972.29</v>
      </c>
      <c r="AG33" s="91">
        <f t="shared" si="33"/>
        <v>5874701.5199999996</v>
      </c>
      <c r="AH33" s="54">
        <f t="shared" si="22"/>
        <v>4209282.25</v>
      </c>
      <c r="AI33" s="92">
        <f t="shared" si="23"/>
        <v>3195972.29</v>
      </c>
      <c r="AJ33" s="54"/>
      <c r="AK33" s="54"/>
      <c r="AL33" s="54"/>
      <c r="AM33" s="91">
        <f t="shared" si="47"/>
        <v>5874701.5199999996</v>
      </c>
      <c r="AN33" s="54">
        <f t="shared" si="40"/>
        <v>4209282.25</v>
      </c>
      <c r="AO33" s="92">
        <f t="shared" si="40"/>
        <v>3195972.29</v>
      </c>
      <c r="AP33" s="100"/>
      <c r="AR33" s="27"/>
      <c r="AS33" s="130">
        <v>5240</v>
      </c>
      <c r="AT33" s="223" t="s">
        <v>448</v>
      </c>
      <c r="AU33" s="223"/>
      <c r="AV33" s="215">
        <v>0</v>
      </c>
      <c r="AW33" s="215">
        <v>0</v>
      </c>
      <c r="AX33" s="215">
        <v>0</v>
      </c>
      <c r="AY33" s="54">
        <f>+Integración!BZ466</f>
        <v>0</v>
      </c>
      <c r="AZ33" s="54">
        <f>+Integración!CA466</f>
        <v>0</v>
      </c>
      <c r="BA33" s="54">
        <f>+Integración!CB466</f>
        <v>0</v>
      </c>
      <c r="BB33" s="91">
        <f t="shared" si="35"/>
        <v>0</v>
      </c>
      <c r="BC33" s="54">
        <f t="shared" si="24"/>
        <v>0</v>
      </c>
      <c r="BD33" s="92">
        <f t="shared" si="25"/>
        <v>0</v>
      </c>
      <c r="BE33" s="54"/>
      <c r="BF33" s="54"/>
      <c r="BG33" s="54"/>
      <c r="BH33" s="91">
        <f t="shared" si="48"/>
        <v>0</v>
      </c>
      <c r="BI33" s="54">
        <f t="shared" si="41"/>
        <v>0</v>
      </c>
      <c r="BJ33" s="92">
        <f t="shared" si="41"/>
        <v>0</v>
      </c>
      <c r="BK33" s="100"/>
      <c r="BM33" s="33"/>
      <c r="BN33" s="139"/>
      <c r="BO33" s="308"/>
      <c r="BP33" s="308"/>
      <c r="BQ33" s="1"/>
      <c r="BR33" s="1"/>
      <c r="BS33" s="1"/>
      <c r="BT33" s="144"/>
      <c r="BU33" s="325" t="s">
        <v>43</v>
      </c>
      <c r="BV33" s="325"/>
      <c r="BW33" s="50">
        <f>SUM(BW34:BW38)</f>
        <v>0</v>
      </c>
      <c r="BX33" s="50">
        <f t="shared" ref="BX33:BY33" si="102">SUM(BX34:BX38)</f>
        <v>0</v>
      </c>
      <c r="BY33" s="50">
        <f t="shared" si="102"/>
        <v>0</v>
      </c>
      <c r="BZ33" s="51"/>
      <c r="CA33" s="26"/>
      <c r="CB33" s="1"/>
      <c r="CC33" s="27"/>
      <c r="CD33" s="130"/>
      <c r="CE33" s="308" t="s">
        <v>142</v>
      </c>
      <c r="CF33" s="308"/>
      <c r="CG33" s="48">
        <f>+CG23</f>
        <v>42976379.630000003</v>
      </c>
      <c r="CH33" s="48">
        <f t="shared" ref="CH33:CI33" si="103">+CH23</f>
        <v>40138271.679999992</v>
      </c>
      <c r="CI33" s="48">
        <f t="shared" si="103"/>
        <v>38649955.879999995</v>
      </c>
      <c r="CJ33" s="149"/>
      <c r="CK33" s="325"/>
      <c r="CL33" s="325"/>
      <c r="CM33" s="50"/>
      <c r="CN33" s="50"/>
      <c r="CO33" s="50"/>
      <c r="CP33" s="42"/>
      <c r="CQ33" s="77"/>
      <c r="CR33" s="1"/>
      <c r="CS33" s="27"/>
      <c r="CT33" s="130"/>
      <c r="CU33" s="308"/>
      <c r="CV33" s="308"/>
      <c r="CW33" s="48"/>
      <c r="CX33" s="48"/>
      <c r="CY33" s="48"/>
      <c r="CZ33" s="48"/>
      <c r="DA33" s="149"/>
      <c r="DB33" s="325"/>
      <c r="DC33" s="325"/>
      <c r="DD33" s="54"/>
      <c r="DE33" s="54"/>
      <c r="DF33" s="54"/>
      <c r="DG33" s="54"/>
      <c r="DH33" s="42"/>
      <c r="DI33" s="77"/>
      <c r="DJ33" s="1"/>
      <c r="DK33" s="27"/>
      <c r="DL33" s="130" t="s">
        <v>80</v>
      </c>
      <c r="DM33" s="1"/>
      <c r="DN33" s="9" t="s">
        <v>216</v>
      </c>
      <c r="DO33" s="54">
        <f t="shared" si="96"/>
        <v>0</v>
      </c>
      <c r="DP33" s="54">
        <f t="shared" si="96"/>
        <v>0</v>
      </c>
      <c r="DQ33" s="160"/>
      <c r="DR33" s="1"/>
      <c r="DS33" s="6"/>
      <c r="DT33" s="7"/>
      <c r="DU33" s="7"/>
      <c r="DV33" s="42"/>
      <c r="DW33" s="26"/>
      <c r="DX33" s="1"/>
      <c r="DY33" s="27"/>
      <c r="DZ33" s="130" t="s">
        <v>80</v>
      </c>
      <c r="EA33" s="1"/>
      <c r="EB33" s="9" t="s">
        <v>216</v>
      </c>
      <c r="EC33" s="54">
        <f t="shared" si="88"/>
        <v>0</v>
      </c>
      <c r="ED33" s="54">
        <f t="shared" si="89"/>
        <v>0</v>
      </c>
      <c r="EE33" s="160"/>
      <c r="EF33" s="1"/>
      <c r="EG33" s="6"/>
      <c r="EH33" s="7"/>
      <c r="EI33" s="7"/>
      <c r="EJ33" s="42"/>
      <c r="EK33" s="26"/>
      <c r="EL33" s="1"/>
      <c r="EM33" s="27"/>
      <c r="EN33" s="130"/>
      <c r="EO33" s="322" t="s">
        <v>235</v>
      </c>
      <c r="EP33" s="322"/>
      <c r="EQ33" s="178"/>
      <c r="ER33" s="178"/>
      <c r="ES33" s="178">
        <f>SUM(ES34:ES37)+ES13</f>
        <v>9010062.5300000012</v>
      </c>
      <c r="ET33" s="67">
        <f>SUM(ET34:ET37)</f>
        <v>0</v>
      </c>
      <c r="EU33" s="67">
        <f>SUM(EQ33:ET33)</f>
        <v>9010062.5300000012</v>
      </c>
      <c r="EV33" s="58"/>
      <c r="EW33" s="26"/>
    </row>
    <row r="34" spans="2:153" ht="13.9" customHeight="1" x14ac:dyDescent="0.2">
      <c r="B34" s="33"/>
      <c r="C34" s="126">
        <v>5110</v>
      </c>
      <c r="D34" s="234" t="s">
        <v>441</v>
      </c>
      <c r="E34" s="234"/>
      <c r="F34" s="215">
        <v>0</v>
      </c>
      <c r="G34" s="215">
        <v>0</v>
      </c>
      <c r="H34" s="215">
        <v>0</v>
      </c>
      <c r="I34" s="210">
        <f>+Integración!X467</f>
        <v>27495147.93</v>
      </c>
      <c r="J34" s="210">
        <f>+Integración!Y467</f>
        <v>25583935.060000002</v>
      </c>
      <c r="K34" s="210">
        <f>+Integración!Z467</f>
        <v>24117758.899999999</v>
      </c>
      <c r="L34" s="216">
        <f t="shared" si="31"/>
        <v>27495147.93</v>
      </c>
      <c r="M34" s="224">
        <f t="shared" si="17"/>
        <v>25583935.060000002</v>
      </c>
      <c r="N34" s="226">
        <f t="shared" si="18"/>
        <v>24117758.899999999</v>
      </c>
      <c r="O34" s="52"/>
      <c r="P34" s="52"/>
      <c r="Q34" s="52"/>
      <c r="R34" s="216">
        <f t="shared" si="46"/>
        <v>27495147.93</v>
      </c>
      <c r="S34" s="224">
        <f t="shared" si="46"/>
        <v>25583935.060000002</v>
      </c>
      <c r="T34" s="226">
        <f t="shared" si="46"/>
        <v>24117758.899999999</v>
      </c>
      <c r="U34" s="26"/>
      <c r="W34" s="27"/>
      <c r="X34" s="130">
        <v>2110</v>
      </c>
      <c r="Y34" s="223" t="s">
        <v>487</v>
      </c>
      <c r="Z34" s="223"/>
      <c r="AA34" s="245">
        <v>0</v>
      </c>
      <c r="AB34" s="245">
        <v>0</v>
      </c>
      <c r="AC34" s="245">
        <v>0</v>
      </c>
      <c r="AD34" s="48">
        <f>+Integración!AY467</f>
        <v>5874701.5199999996</v>
      </c>
      <c r="AE34" s="48">
        <f>+Integración!AZ467</f>
        <v>4209282.25</v>
      </c>
      <c r="AF34" s="48">
        <f>+Integración!BA467</f>
        <v>3195972.29</v>
      </c>
      <c r="AG34" s="99">
        <f t="shared" si="33"/>
        <v>5874701.5199999996</v>
      </c>
      <c r="AH34" s="48">
        <f t="shared" si="22"/>
        <v>4209282.25</v>
      </c>
      <c r="AI34" s="97">
        <f t="shared" si="23"/>
        <v>3195972.29</v>
      </c>
      <c r="AJ34" s="200"/>
      <c r="AK34" s="200"/>
      <c r="AL34" s="200"/>
      <c r="AM34" s="99">
        <f t="shared" si="47"/>
        <v>5874701.5199999996</v>
      </c>
      <c r="AN34" s="48">
        <f t="shared" si="40"/>
        <v>4209282.25</v>
      </c>
      <c r="AO34" s="97">
        <f t="shared" si="40"/>
        <v>3195972.29</v>
      </c>
      <c r="AP34" s="100"/>
      <c r="AR34" s="27"/>
      <c r="AS34" s="130">
        <v>5250</v>
      </c>
      <c r="AT34" s="223" t="s">
        <v>449</v>
      </c>
      <c r="AU34" s="223"/>
      <c r="AV34" s="215">
        <v>0</v>
      </c>
      <c r="AW34" s="215">
        <v>0</v>
      </c>
      <c r="AX34" s="215">
        <v>0</v>
      </c>
      <c r="AY34" s="48">
        <f>+Integración!BZ467</f>
        <v>0</v>
      </c>
      <c r="AZ34" s="48">
        <f>+Integración!CA467</f>
        <v>0</v>
      </c>
      <c r="BA34" s="48">
        <f>+Integración!CB467</f>
        <v>0</v>
      </c>
      <c r="BB34" s="99">
        <f t="shared" si="35"/>
        <v>0</v>
      </c>
      <c r="BC34" s="48">
        <f t="shared" si="24"/>
        <v>0</v>
      </c>
      <c r="BD34" s="97">
        <f t="shared" si="25"/>
        <v>0</v>
      </c>
      <c r="BE34" s="200"/>
      <c r="BF34" s="200"/>
      <c r="BG34" s="200"/>
      <c r="BH34" s="99">
        <f t="shared" si="48"/>
        <v>0</v>
      </c>
      <c r="BI34" s="48">
        <f t="shared" si="41"/>
        <v>0</v>
      </c>
      <c r="BJ34" s="97">
        <f t="shared" si="41"/>
        <v>0</v>
      </c>
      <c r="BK34" s="100"/>
      <c r="BM34" s="33"/>
      <c r="BN34" s="127"/>
      <c r="BO34" s="308"/>
      <c r="BP34" s="308"/>
      <c r="BQ34" s="71"/>
      <c r="BR34" s="71"/>
      <c r="BS34" s="71"/>
      <c r="BT34" s="143" t="s">
        <v>89</v>
      </c>
      <c r="BU34" s="319" t="s">
        <v>44</v>
      </c>
      <c r="BV34" s="319"/>
      <c r="BW34" s="54">
        <f t="shared" ref="BW34:BY38" si="104">+R52</f>
        <v>0</v>
      </c>
      <c r="BX34" s="54">
        <f t="shared" si="104"/>
        <v>0</v>
      </c>
      <c r="BY34" s="54">
        <f t="shared" si="104"/>
        <v>0</v>
      </c>
      <c r="BZ34" s="51"/>
      <c r="CA34" s="26"/>
      <c r="CB34" s="1"/>
      <c r="CC34" s="27"/>
      <c r="CD34" s="131"/>
      <c r="CE34" s="1"/>
      <c r="CF34" s="1"/>
      <c r="CG34" s="48"/>
      <c r="CH34" s="48"/>
      <c r="CI34" s="48"/>
      <c r="CJ34" s="143"/>
      <c r="CK34" s="322" t="s">
        <v>143</v>
      </c>
      <c r="CL34" s="322"/>
      <c r="CM34" s="48">
        <f>CM35+CM40+CM47</f>
        <v>68116719.390000001</v>
      </c>
      <c r="CN34" s="48">
        <f t="shared" ref="CN34:CO34" si="105">CN35+CN40+CN47</f>
        <v>59106656.859999999</v>
      </c>
      <c r="CO34" s="48">
        <f t="shared" si="105"/>
        <v>56399049.25</v>
      </c>
      <c r="CP34" s="42"/>
      <c r="CQ34" s="77"/>
      <c r="CR34" s="1"/>
      <c r="CS34" s="27"/>
      <c r="CT34" s="131"/>
      <c r="CU34" s="202"/>
      <c r="CV34" s="202"/>
      <c r="CW34" s="202"/>
      <c r="CX34" s="202"/>
      <c r="CY34" s="202"/>
      <c r="CZ34" s="202"/>
      <c r="DA34" s="143"/>
      <c r="DB34" s="322" t="s">
        <v>143</v>
      </c>
      <c r="DC34" s="322"/>
      <c r="DD34" s="49">
        <f t="shared" si="12"/>
        <v>9010062.5300000012</v>
      </c>
      <c r="DE34" s="49">
        <f t="shared" si="13"/>
        <v>0</v>
      </c>
      <c r="DF34" s="49">
        <f t="shared" si="69"/>
        <v>2707607.6099999994</v>
      </c>
      <c r="DG34" s="49">
        <f t="shared" si="70"/>
        <v>0</v>
      </c>
      <c r="DH34" s="42"/>
      <c r="DI34" s="77"/>
      <c r="DJ34" s="1"/>
      <c r="DK34" s="27"/>
      <c r="DL34" s="130" t="s">
        <v>81</v>
      </c>
      <c r="DM34" s="1"/>
      <c r="DN34" s="9" t="s">
        <v>25</v>
      </c>
      <c r="DO34" s="54">
        <f t="shared" si="96"/>
        <v>538785.56000000006</v>
      </c>
      <c r="DP34" s="54">
        <f t="shared" si="96"/>
        <v>1743893.83</v>
      </c>
      <c r="DQ34" s="160"/>
      <c r="DR34" s="279" t="s">
        <v>199</v>
      </c>
      <c r="DS34" s="279"/>
      <c r="DT34" s="50">
        <f>DT35+DT38</f>
        <v>2720057.8700000038</v>
      </c>
      <c r="DU34" s="50">
        <f t="shared" ref="DU34" si="106">DU35+DU38</f>
        <v>2270553.16</v>
      </c>
      <c r="DV34" s="42"/>
      <c r="DW34" s="26"/>
      <c r="DX34" s="1"/>
      <c r="DY34" s="27"/>
      <c r="DZ34" s="130" t="s">
        <v>81</v>
      </c>
      <c r="EA34" s="1"/>
      <c r="EB34" s="9" t="s">
        <v>25</v>
      </c>
      <c r="EC34" s="54">
        <f t="shared" si="88"/>
        <v>0</v>
      </c>
      <c r="ED34" s="54">
        <f t="shared" si="89"/>
        <v>0</v>
      </c>
      <c r="EE34" s="160"/>
      <c r="EF34" s="279" t="s">
        <v>199</v>
      </c>
      <c r="EG34" s="279"/>
      <c r="EH34" s="50">
        <f>EH35+EH38</f>
        <v>0</v>
      </c>
      <c r="EI34" s="50">
        <f t="shared" ref="EI34" si="107">EI35+EI38</f>
        <v>0</v>
      </c>
      <c r="EJ34" s="42"/>
      <c r="EK34" s="26"/>
      <c r="EL34" s="1"/>
      <c r="EM34" s="27"/>
      <c r="EN34" s="130" t="s">
        <v>191</v>
      </c>
      <c r="EO34" s="319" t="s">
        <v>236</v>
      </c>
      <c r="EP34" s="319"/>
      <c r="EQ34" s="179"/>
      <c r="ER34" s="179"/>
      <c r="ES34" s="173">
        <f>+CM41-CN41</f>
        <v>6308330.7599999998</v>
      </c>
      <c r="ET34" s="68">
        <v>0</v>
      </c>
      <c r="EU34" s="62">
        <f>SUM(EQ34:ET34)</f>
        <v>6308330.7599999998</v>
      </c>
      <c r="EV34" s="58"/>
      <c r="EW34" s="26"/>
    </row>
    <row r="35" spans="2:153" ht="13.9" customHeight="1" x14ac:dyDescent="0.2">
      <c r="B35" s="33"/>
      <c r="C35" s="126">
        <v>5120</v>
      </c>
      <c r="D35" s="234" t="s">
        <v>442</v>
      </c>
      <c r="E35" s="234"/>
      <c r="F35" s="215">
        <v>0</v>
      </c>
      <c r="G35" s="215">
        <v>0</v>
      </c>
      <c r="H35" s="215">
        <v>0</v>
      </c>
      <c r="I35" s="210">
        <f>+Integración!X468</f>
        <v>3781855.5599999996</v>
      </c>
      <c r="J35" s="210">
        <f>+Integración!Y468</f>
        <v>4949884.2700000005</v>
      </c>
      <c r="K35" s="210">
        <f>+Integración!Z468</f>
        <v>5669340.1599999992</v>
      </c>
      <c r="L35" s="216">
        <f t="shared" si="31"/>
        <v>3781855.5599999996</v>
      </c>
      <c r="M35" s="224">
        <f t="shared" si="17"/>
        <v>4949884.2700000005</v>
      </c>
      <c r="N35" s="226">
        <f t="shared" si="18"/>
        <v>5669340.1599999992</v>
      </c>
      <c r="O35" s="50"/>
      <c r="P35" s="50"/>
      <c r="Q35" s="50"/>
      <c r="R35" s="216">
        <f t="shared" si="46"/>
        <v>3781855.5599999996</v>
      </c>
      <c r="S35" s="224">
        <f t="shared" si="46"/>
        <v>4949884.2700000005</v>
      </c>
      <c r="T35" s="226">
        <f t="shared" si="46"/>
        <v>5669340.1599999992</v>
      </c>
      <c r="U35" s="26"/>
      <c r="W35" s="27"/>
      <c r="X35" s="130">
        <v>2120</v>
      </c>
      <c r="Y35" s="223" t="s">
        <v>488</v>
      </c>
      <c r="Z35" s="223"/>
      <c r="AA35" s="245">
        <v>0</v>
      </c>
      <c r="AB35" s="245">
        <v>0</v>
      </c>
      <c r="AC35" s="245">
        <v>0</v>
      </c>
      <c r="AD35" s="52">
        <f>+Integración!AY468</f>
        <v>0</v>
      </c>
      <c r="AE35" s="52">
        <f>+Integración!AZ468</f>
        <v>0</v>
      </c>
      <c r="AF35" s="52">
        <f>+Integración!BA468</f>
        <v>0</v>
      </c>
      <c r="AG35" s="93">
        <f t="shared" si="33"/>
        <v>0</v>
      </c>
      <c r="AH35" s="52">
        <f t="shared" si="22"/>
        <v>0</v>
      </c>
      <c r="AI35" s="94">
        <f t="shared" si="23"/>
        <v>0</v>
      </c>
      <c r="AJ35" s="50"/>
      <c r="AK35" s="50"/>
      <c r="AL35" s="50"/>
      <c r="AM35" s="93">
        <f t="shared" si="47"/>
        <v>0</v>
      </c>
      <c r="AN35" s="52">
        <f t="shared" si="40"/>
        <v>0</v>
      </c>
      <c r="AO35" s="94">
        <f t="shared" si="40"/>
        <v>0</v>
      </c>
      <c r="AP35" s="100"/>
      <c r="AR35" s="27"/>
      <c r="AS35" s="130">
        <v>5260</v>
      </c>
      <c r="AT35" s="223" t="s">
        <v>450</v>
      </c>
      <c r="AU35" s="223"/>
      <c r="AV35" s="215">
        <v>0</v>
      </c>
      <c r="AW35" s="215">
        <v>0</v>
      </c>
      <c r="AX35" s="215">
        <v>0</v>
      </c>
      <c r="AY35" s="52">
        <f>+Integración!BZ468</f>
        <v>0</v>
      </c>
      <c r="AZ35" s="52">
        <f>+Integración!CA468</f>
        <v>0</v>
      </c>
      <c r="BA35" s="52">
        <f>+Integración!CB468</f>
        <v>0</v>
      </c>
      <c r="BB35" s="93">
        <f t="shared" si="35"/>
        <v>0</v>
      </c>
      <c r="BC35" s="52">
        <f t="shared" si="24"/>
        <v>0</v>
      </c>
      <c r="BD35" s="94">
        <f t="shared" si="25"/>
        <v>0</v>
      </c>
      <c r="BE35" s="50"/>
      <c r="BF35" s="50"/>
      <c r="BG35" s="50"/>
      <c r="BH35" s="93">
        <f t="shared" si="48"/>
        <v>0</v>
      </c>
      <c r="BI35" s="52">
        <f t="shared" si="41"/>
        <v>0</v>
      </c>
      <c r="BJ35" s="94">
        <f t="shared" si="41"/>
        <v>0</v>
      </c>
      <c r="BK35" s="100"/>
      <c r="BM35" s="33"/>
      <c r="BN35" s="126"/>
      <c r="BO35" s="200"/>
      <c r="BP35" s="200"/>
      <c r="BQ35" s="200"/>
      <c r="BR35" s="200"/>
      <c r="BS35" s="200"/>
      <c r="BT35" s="143" t="s">
        <v>90</v>
      </c>
      <c r="BU35" s="319" t="s">
        <v>45</v>
      </c>
      <c r="BV35" s="319"/>
      <c r="BW35" s="54">
        <f t="shared" si="104"/>
        <v>0</v>
      </c>
      <c r="BX35" s="54">
        <f t="shared" si="104"/>
        <v>0</v>
      </c>
      <c r="BY35" s="54">
        <f t="shared" si="104"/>
        <v>0</v>
      </c>
      <c r="BZ35" s="51"/>
      <c r="CA35" s="26"/>
      <c r="CB35" s="1"/>
      <c r="CC35" s="27"/>
      <c r="CD35" s="130"/>
      <c r="CE35" s="201"/>
      <c r="CF35" s="195"/>
      <c r="CG35" s="52"/>
      <c r="CH35" s="52"/>
      <c r="CI35" s="52"/>
      <c r="CJ35" s="143"/>
      <c r="CK35" s="308" t="s">
        <v>144</v>
      </c>
      <c r="CL35" s="308"/>
      <c r="CM35" s="48">
        <f>SUM(CM36:CM38)</f>
        <v>43709422.280000001</v>
      </c>
      <c r="CN35" s="48">
        <f t="shared" ref="CN35:CO35" si="108">SUM(CN36:CN38)</f>
        <v>43709422.280000001</v>
      </c>
      <c r="CO35" s="48">
        <f t="shared" si="108"/>
        <v>43709422.280000001</v>
      </c>
      <c r="CP35" s="42"/>
      <c r="CQ35" s="77"/>
      <c r="CR35" s="1"/>
      <c r="CS35" s="27"/>
      <c r="CT35" s="130"/>
      <c r="CU35" s="201"/>
      <c r="CV35" s="195"/>
      <c r="CW35" s="52"/>
      <c r="CX35" s="52"/>
      <c r="CY35" s="52"/>
      <c r="CZ35" s="52"/>
      <c r="DA35" s="143"/>
      <c r="DB35" s="308" t="s">
        <v>144</v>
      </c>
      <c r="DC35" s="308"/>
      <c r="DD35" s="49">
        <f t="shared" si="12"/>
        <v>0</v>
      </c>
      <c r="DE35" s="49">
        <f t="shared" si="13"/>
        <v>0</v>
      </c>
      <c r="DF35" s="49">
        <f t="shared" si="69"/>
        <v>0</v>
      </c>
      <c r="DG35" s="49">
        <f t="shared" si="70"/>
        <v>0</v>
      </c>
      <c r="DH35" s="42"/>
      <c r="DI35" s="77"/>
      <c r="DJ35" s="1"/>
      <c r="DK35" s="27"/>
      <c r="DL35" s="130" t="s">
        <v>240</v>
      </c>
      <c r="DM35" s="1"/>
      <c r="DN35" s="9" t="s">
        <v>27</v>
      </c>
      <c r="DO35" s="54">
        <f t="shared" si="96"/>
        <v>0</v>
      </c>
      <c r="DP35" s="54">
        <f t="shared" si="96"/>
        <v>0</v>
      </c>
      <c r="DQ35" s="163" t="s">
        <v>184</v>
      </c>
      <c r="DR35" s="1"/>
      <c r="DS35" s="9" t="s">
        <v>217</v>
      </c>
      <c r="DT35" s="54">
        <f>+DT36+DT37</f>
        <v>0</v>
      </c>
      <c r="DU35" s="54">
        <f t="shared" ref="DU35" si="109">+DU36+DU37</f>
        <v>0</v>
      </c>
      <c r="DV35" s="42"/>
      <c r="DW35" s="26"/>
      <c r="DX35" s="1"/>
      <c r="DY35" s="27"/>
      <c r="DZ35" s="130" t="s">
        <v>240</v>
      </c>
      <c r="EA35" s="1"/>
      <c r="EB35" s="9" t="s">
        <v>27</v>
      </c>
      <c r="EC35" s="54">
        <f t="shared" si="88"/>
        <v>0</v>
      </c>
      <c r="ED35" s="54">
        <f t="shared" si="89"/>
        <v>0</v>
      </c>
      <c r="EE35" s="163" t="s">
        <v>184</v>
      </c>
      <c r="EF35" s="1"/>
      <c r="EG35" s="9" t="s">
        <v>217</v>
      </c>
      <c r="EH35" s="54">
        <f>+EH36+EH37</f>
        <v>0</v>
      </c>
      <c r="EI35" s="54">
        <f t="shared" ref="EI35" si="110">+EI36+EI37</f>
        <v>0</v>
      </c>
      <c r="EJ35" s="42"/>
      <c r="EK35" s="26"/>
      <c r="EL35" s="1"/>
      <c r="EM35" s="27"/>
      <c r="EN35" s="130" t="s">
        <v>192</v>
      </c>
      <c r="EO35" s="319" t="s">
        <v>149</v>
      </c>
      <c r="EP35" s="319"/>
      <c r="EQ35" s="179"/>
      <c r="ER35" s="179"/>
      <c r="ES35" s="173">
        <f>+CM42-CN42</f>
        <v>2701731.7700000014</v>
      </c>
      <c r="ET35" s="68">
        <v>0</v>
      </c>
      <c r="EU35" s="62">
        <f>SUM(EQ35:ET35)</f>
        <v>2701731.7700000014</v>
      </c>
      <c r="EV35" s="58"/>
      <c r="EW35" s="26"/>
    </row>
    <row r="36" spans="2:153" x14ac:dyDescent="0.2">
      <c r="B36" s="33"/>
      <c r="C36" s="126">
        <v>5130</v>
      </c>
      <c r="D36" s="234" t="s">
        <v>443</v>
      </c>
      <c r="E36" s="234"/>
      <c r="F36" s="215">
        <v>0</v>
      </c>
      <c r="G36" s="215">
        <v>0</v>
      </c>
      <c r="H36" s="215">
        <v>0</v>
      </c>
      <c r="I36" s="210">
        <f>+Integración!X469</f>
        <v>11760259.59</v>
      </c>
      <c r="J36" s="210">
        <f>+Integración!Y469</f>
        <v>11027423.15</v>
      </c>
      <c r="K36" s="210">
        <f>+Integración!Z469</f>
        <v>13093739.34</v>
      </c>
      <c r="L36" s="216">
        <f t="shared" si="31"/>
        <v>11760259.59</v>
      </c>
      <c r="M36" s="224">
        <f t="shared" si="17"/>
        <v>11027423.15</v>
      </c>
      <c r="N36" s="226">
        <f t="shared" si="18"/>
        <v>13093739.34</v>
      </c>
      <c r="O36" s="52"/>
      <c r="P36" s="52"/>
      <c r="Q36" s="52"/>
      <c r="R36" s="216">
        <f t="shared" si="46"/>
        <v>11760259.59</v>
      </c>
      <c r="S36" s="224">
        <f t="shared" si="46"/>
        <v>11027423.15</v>
      </c>
      <c r="T36" s="226">
        <f t="shared" si="46"/>
        <v>13093739.34</v>
      </c>
      <c r="U36" s="26"/>
      <c r="W36" s="27"/>
      <c r="X36" s="130">
        <v>2130</v>
      </c>
      <c r="Y36" s="223" t="s">
        <v>489</v>
      </c>
      <c r="Z36" s="223"/>
      <c r="AA36" s="245">
        <v>0</v>
      </c>
      <c r="AB36" s="245">
        <v>0</v>
      </c>
      <c r="AC36" s="245">
        <v>0</v>
      </c>
      <c r="AD36" s="48">
        <f>+Integración!AY469</f>
        <v>0</v>
      </c>
      <c r="AE36" s="48">
        <f>+Integración!AZ469</f>
        <v>0</v>
      </c>
      <c r="AF36" s="48">
        <f>+Integración!BA469</f>
        <v>0</v>
      </c>
      <c r="AG36" s="99">
        <f t="shared" si="33"/>
        <v>0</v>
      </c>
      <c r="AH36" s="48">
        <f t="shared" si="22"/>
        <v>0</v>
      </c>
      <c r="AI36" s="97">
        <f t="shared" si="23"/>
        <v>0</v>
      </c>
      <c r="AJ36" s="200"/>
      <c r="AK36" s="200"/>
      <c r="AL36" s="200"/>
      <c r="AM36" s="99">
        <f t="shared" si="47"/>
        <v>0</v>
      </c>
      <c r="AN36" s="48">
        <f t="shared" si="40"/>
        <v>0</v>
      </c>
      <c r="AO36" s="97">
        <f t="shared" si="40"/>
        <v>0</v>
      </c>
      <c r="AP36" s="100"/>
      <c r="AR36" s="27"/>
      <c r="AS36" s="130">
        <v>5270</v>
      </c>
      <c r="AT36" s="223" t="s">
        <v>451</v>
      </c>
      <c r="AU36" s="223"/>
      <c r="AV36" s="215">
        <v>0</v>
      </c>
      <c r="AW36" s="215">
        <v>0</v>
      </c>
      <c r="AX36" s="215">
        <v>0</v>
      </c>
      <c r="AY36" s="48">
        <f>+Integración!BZ469</f>
        <v>0</v>
      </c>
      <c r="AZ36" s="48">
        <f>+Integración!CA469</f>
        <v>0</v>
      </c>
      <c r="BA36" s="48">
        <f>+Integración!CB469</f>
        <v>0</v>
      </c>
      <c r="BB36" s="99">
        <f t="shared" si="35"/>
        <v>0</v>
      </c>
      <c r="BC36" s="48">
        <f t="shared" si="24"/>
        <v>0</v>
      </c>
      <c r="BD36" s="97">
        <f t="shared" si="25"/>
        <v>0</v>
      </c>
      <c r="BE36" s="200"/>
      <c r="BF36" s="200"/>
      <c r="BG36" s="200"/>
      <c r="BH36" s="99">
        <f t="shared" si="48"/>
        <v>0</v>
      </c>
      <c r="BI36" s="48">
        <f t="shared" si="41"/>
        <v>0</v>
      </c>
      <c r="BJ36" s="97">
        <f t="shared" si="41"/>
        <v>0</v>
      </c>
      <c r="BK36" s="100"/>
      <c r="BM36" s="33"/>
      <c r="BN36" s="126"/>
      <c r="BO36" s="200"/>
      <c r="BP36" s="200"/>
      <c r="BQ36" s="200"/>
      <c r="BR36" s="200"/>
      <c r="BS36" s="200"/>
      <c r="BT36" s="143" t="s">
        <v>91</v>
      </c>
      <c r="BU36" s="319" t="s">
        <v>46</v>
      </c>
      <c r="BV36" s="319"/>
      <c r="BW36" s="54">
        <f t="shared" si="104"/>
        <v>0</v>
      </c>
      <c r="BX36" s="54">
        <f t="shared" si="104"/>
        <v>0</v>
      </c>
      <c r="BY36" s="54">
        <f t="shared" si="104"/>
        <v>0</v>
      </c>
      <c r="BZ36" s="51"/>
      <c r="CA36" s="26"/>
      <c r="CB36" s="1"/>
      <c r="CC36" s="27"/>
      <c r="CD36" s="130"/>
      <c r="CE36" s="201"/>
      <c r="CF36" s="201"/>
      <c r="CG36" s="52"/>
      <c r="CH36" s="52"/>
      <c r="CI36" s="52"/>
      <c r="CJ36" s="143" t="s">
        <v>188</v>
      </c>
      <c r="CK36" s="319" t="s">
        <v>0</v>
      </c>
      <c r="CL36" s="319"/>
      <c r="CM36" s="173">
        <f t="shared" ref="CM36:CO38" si="111">+AM51</f>
        <v>39755709.850000001</v>
      </c>
      <c r="CN36" s="173">
        <f t="shared" si="111"/>
        <v>39755709.850000001</v>
      </c>
      <c r="CO36" s="173">
        <f t="shared" si="111"/>
        <v>39755709.850000001</v>
      </c>
      <c r="CP36" s="42"/>
      <c r="CQ36" s="77"/>
      <c r="CR36" s="1"/>
      <c r="CS36" s="27"/>
      <c r="CT36" s="130"/>
      <c r="CU36" s="201"/>
      <c r="CV36" s="201"/>
      <c r="CW36" s="52"/>
      <c r="CX36" s="52"/>
      <c r="CY36" s="52"/>
      <c r="CZ36" s="52"/>
      <c r="DA36" s="143" t="s">
        <v>188</v>
      </c>
      <c r="DB36" s="319" t="s">
        <v>0</v>
      </c>
      <c r="DC36" s="319"/>
      <c r="DD36" s="54">
        <f t="shared" si="12"/>
        <v>0</v>
      </c>
      <c r="DE36" s="54">
        <f t="shared" si="13"/>
        <v>0</v>
      </c>
      <c r="DF36" s="54">
        <f t="shared" si="69"/>
        <v>0</v>
      </c>
      <c r="DG36" s="54">
        <f t="shared" si="70"/>
        <v>0</v>
      </c>
      <c r="DH36" s="42"/>
      <c r="DI36" s="77"/>
      <c r="DJ36" s="1"/>
      <c r="DK36" s="27"/>
      <c r="DL36" s="130" t="s">
        <v>82</v>
      </c>
      <c r="DM36" s="1"/>
      <c r="DN36" s="9" t="s">
        <v>29</v>
      </c>
      <c r="DO36" s="54">
        <f t="shared" si="96"/>
        <v>0</v>
      </c>
      <c r="DP36" s="54">
        <f t="shared" si="96"/>
        <v>0</v>
      </c>
      <c r="DQ36" s="163" t="s">
        <v>1</v>
      </c>
      <c r="DR36" s="1"/>
      <c r="DS36" s="9" t="s">
        <v>212</v>
      </c>
      <c r="DT36" s="54">
        <f>+DE15</f>
        <v>0</v>
      </c>
      <c r="DU36" s="54">
        <f>+DG15</f>
        <v>0</v>
      </c>
      <c r="DV36" s="42"/>
      <c r="DW36" s="26"/>
      <c r="DX36" s="1"/>
      <c r="DY36" s="27"/>
      <c r="DZ36" s="130" t="s">
        <v>82</v>
      </c>
      <c r="EA36" s="1"/>
      <c r="EB36" s="9" t="s">
        <v>29</v>
      </c>
      <c r="EC36" s="54">
        <f t="shared" si="88"/>
        <v>0</v>
      </c>
      <c r="ED36" s="54">
        <f t="shared" si="89"/>
        <v>0</v>
      </c>
      <c r="EE36" s="163" t="s">
        <v>1</v>
      </c>
      <c r="EF36" s="1"/>
      <c r="EG36" s="9" t="s">
        <v>212</v>
      </c>
      <c r="EH36" s="54">
        <f t="shared" ref="EH36:EI38" si="112">+BH62</f>
        <v>0</v>
      </c>
      <c r="EI36" s="54">
        <f t="shared" si="112"/>
        <v>0</v>
      </c>
      <c r="EJ36" s="42"/>
      <c r="EK36" s="26"/>
      <c r="EL36" s="1"/>
      <c r="EM36" s="27"/>
      <c r="EN36" s="130" t="s">
        <v>193</v>
      </c>
      <c r="EO36" s="319" t="s">
        <v>237</v>
      </c>
      <c r="EP36" s="319"/>
      <c r="EQ36" s="179"/>
      <c r="ER36" s="179"/>
      <c r="ES36" s="173">
        <f>+CM43-CN43</f>
        <v>0</v>
      </c>
      <c r="ET36" s="68">
        <v>0</v>
      </c>
      <c r="EU36" s="62">
        <f>SUM(EQ36:ET36)</f>
        <v>0</v>
      </c>
      <c r="EV36" s="58"/>
      <c r="EW36" s="26"/>
    </row>
    <row r="37" spans="2:153" ht="13.9" customHeight="1" x14ac:dyDescent="0.2">
      <c r="B37" s="33"/>
      <c r="C37" s="127">
        <v>5200</v>
      </c>
      <c r="D37" s="233" t="s">
        <v>444</v>
      </c>
      <c r="E37" s="233"/>
      <c r="F37" s="210">
        <f>SUM(F38:F46)</f>
        <v>0</v>
      </c>
      <c r="G37" s="210">
        <f t="shared" ref="G37:H37" si="113">SUM(G38:G46)</f>
        <v>0</v>
      </c>
      <c r="H37" s="210">
        <f t="shared" si="113"/>
        <v>0</v>
      </c>
      <c r="I37" s="210">
        <f>+Integración!X470</f>
        <v>551385.56000000006</v>
      </c>
      <c r="J37" s="210">
        <f>+Integración!Y470</f>
        <v>1882917.61</v>
      </c>
      <c r="K37" s="210">
        <f>+Integración!Z470</f>
        <v>2115147.0199999996</v>
      </c>
      <c r="L37" s="221">
        <f t="shared" si="31"/>
        <v>551385.56000000006</v>
      </c>
      <c r="M37" s="210">
        <f t="shared" si="17"/>
        <v>1882917.61</v>
      </c>
      <c r="N37" s="212">
        <f t="shared" si="18"/>
        <v>2115147.0199999996</v>
      </c>
      <c r="O37" s="44"/>
      <c r="P37" s="44"/>
      <c r="Q37" s="44"/>
      <c r="R37" s="221">
        <f t="shared" si="46"/>
        <v>551385.56000000006</v>
      </c>
      <c r="S37" s="210">
        <f t="shared" si="46"/>
        <v>1882917.61</v>
      </c>
      <c r="T37" s="212">
        <f t="shared" si="46"/>
        <v>2115147.0199999996</v>
      </c>
      <c r="U37" s="26"/>
      <c r="W37" s="27"/>
      <c r="X37" s="130">
        <v>2140</v>
      </c>
      <c r="Y37" s="223" t="s">
        <v>490</v>
      </c>
      <c r="Z37" s="246"/>
      <c r="AA37" s="245">
        <v>0</v>
      </c>
      <c r="AB37" s="245">
        <v>0</v>
      </c>
      <c r="AC37" s="245">
        <v>0</v>
      </c>
      <c r="AD37" s="257">
        <f>+Integración!AY470</f>
        <v>0</v>
      </c>
      <c r="AE37" s="257">
        <f>+Integración!AZ470</f>
        <v>0</v>
      </c>
      <c r="AF37" s="257">
        <f>+Integración!BA470</f>
        <v>0</v>
      </c>
      <c r="AG37" s="268">
        <f t="shared" si="33"/>
        <v>0</v>
      </c>
      <c r="AH37" s="257">
        <f t="shared" si="22"/>
        <v>0</v>
      </c>
      <c r="AI37" s="270">
        <f t="shared" si="23"/>
        <v>0</v>
      </c>
      <c r="AJ37" s="44"/>
      <c r="AK37" s="44"/>
      <c r="AL37" s="44"/>
      <c r="AM37" s="268">
        <f t="shared" si="47"/>
        <v>0</v>
      </c>
      <c r="AN37" s="257">
        <f t="shared" si="40"/>
        <v>0</v>
      </c>
      <c r="AO37" s="270">
        <f t="shared" si="40"/>
        <v>0</v>
      </c>
      <c r="AP37" s="100"/>
      <c r="AR37" s="27"/>
      <c r="AS37" s="130">
        <v>5280</v>
      </c>
      <c r="AT37" s="223" t="s">
        <v>32</v>
      </c>
      <c r="AU37" s="247"/>
      <c r="AV37" s="215">
        <v>0</v>
      </c>
      <c r="AW37" s="215">
        <v>0</v>
      </c>
      <c r="AX37" s="215">
        <v>0</v>
      </c>
      <c r="AY37" s="48">
        <f>+Integración!BZ470</f>
        <v>0</v>
      </c>
      <c r="AZ37" s="257">
        <f>+Integración!CA470</f>
        <v>0</v>
      </c>
      <c r="BA37" s="257">
        <f>+Integración!CB470</f>
        <v>0</v>
      </c>
      <c r="BB37" s="268">
        <f t="shared" si="35"/>
        <v>0</v>
      </c>
      <c r="BC37" s="257">
        <f t="shared" si="24"/>
        <v>0</v>
      </c>
      <c r="BD37" s="270">
        <f t="shared" si="25"/>
        <v>0</v>
      </c>
      <c r="BE37" s="44"/>
      <c r="BF37" s="44"/>
      <c r="BG37" s="44"/>
      <c r="BH37" s="268">
        <f t="shared" si="48"/>
        <v>0</v>
      </c>
      <c r="BI37" s="257">
        <f t="shared" si="41"/>
        <v>0</v>
      </c>
      <c r="BJ37" s="270">
        <f t="shared" si="41"/>
        <v>0</v>
      </c>
      <c r="BK37" s="100"/>
      <c r="BM37" s="33"/>
      <c r="BN37" s="126"/>
      <c r="BO37" s="200"/>
      <c r="BP37" s="200"/>
      <c r="BQ37" s="200"/>
      <c r="BR37" s="200"/>
      <c r="BS37" s="200"/>
      <c r="BT37" s="143" t="s">
        <v>92</v>
      </c>
      <c r="BU37" s="319" t="s">
        <v>47</v>
      </c>
      <c r="BV37" s="319"/>
      <c r="BW37" s="54">
        <f t="shared" si="104"/>
        <v>0</v>
      </c>
      <c r="BX37" s="54">
        <f t="shared" si="104"/>
        <v>0</v>
      </c>
      <c r="BY37" s="54">
        <f t="shared" si="104"/>
        <v>0</v>
      </c>
      <c r="BZ37" s="51"/>
      <c r="CA37" s="26"/>
      <c r="CB37" s="1"/>
      <c r="CC37" s="27"/>
      <c r="CD37" s="130"/>
      <c r="CE37" s="201"/>
      <c r="CF37" s="201"/>
      <c r="CG37" s="72"/>
      <c r="CH37" s="72"/>
      <c r="CI37" s="72"/>
      <c r="CJ37" s="143" t="s">
        <v>189</v>
      </c>
      <c r="CK37" s="319" t="s">
        <v>145</v>
      </c>
      <c r="CL37" s="319"/>
      <c r="CM37" s="173">
        <f t="shared" si="111"/>
        <v>3953712.43</v>
      </c>
      <c r="CN37" s="173">
        <f t="shared" si="111"/>
        <v>3953712.43</v>
      </c>
      <c r="CO37" s="173">
        <f t="shared" si="111"/>
        <v>3953712.43</v>
      </c>
      <c r="CP37" s="42"/>
      <c r="CQ37" s="77"/>
      <c r="CR37" s="1"/>
      <c r="CS37" s="27"/>
      <c r="CT37" s="130"/>
      <c r="CU37" s="201"/>
      <c r="CV37" s="201"/>
      <c r="CW37" s="72"/>
      <c r="CX37" s="72"/>
      <c r="CY37" s="72"/>
      <c r="CZ37" s="72"/>
      <c r="DA37" s="143" t="s">
        <v>189</v>
      </c>
      <c r="DB37" s="319" t="s">
        <v>145</v>
      </c>
      <c r="DC37" s="319"/>
      <c r="DD37" s="54">
        <f t="shared" si="12"/>
        <v>0</v>
      </c>
      <c r="DE37" s="54">
        <f t="shared" si="13"/>
        <v>0</v>
      </c>
      <c r="DF37" s="54">
        <f t="shared" si="69"/>
        <v>0</v>
      </c>
      <c r="DG37" s="54">
        <f t="shared" si="70"/>
        <v>0</v>
      </c>
      <c r="DH37" s="42"/>
      <c r="DI37" s="77"/>
      <c r="DJ37" s="1"/>
      <c r="DK37" s="27"/>
      <c r="DL37" s="130" t="s">
        <v>83</v>
      </c>
      <c r="DM37" s="1"/>
      <c r="DN37" s="9" t="s">
        <v>31</v>
      </c>
      <c r="DO37" s="54">
        <f t="shared" si="96"/>
        <v>0</v>
      </c>
      <c r="DP37" s="54">
        <f t="shared" si="96"/>
        <v>0</v>
      </c>
      <c r="DQ37" s="120"/>
      <c r="DR37" s="1"/>
      <c r="DS37" s="9" t="s">
        <v>213</v>
      </c>
      <c r="DT37" s="53">
        <v>0</v>
      </c>
      <c r="DU37" s="53">
        <v>0</v>
      </c>
      <c r="DV37" s="42"/>
      <c r="DW37" s="26"/>
      <c r="DX37" s="1"/>
      <c r="DY37" s="27"/>
      <c r="DZ37" s="130" t="s">
        <v>83</v>
      </c>
      <c r="EA37" s="1"/>
      <c r="EB37" s="9" t="s">
        <v>31</v>
      </c>
      <c r="EC37" s="54">
        <f t="shared" si="88"/>
        <v>0</v>
      </c>
      <c r="ED37" s="54">
        <f t="shared" si="89"/>
        <v>0</v>
      </c>
      <c r="EE37" s="120"/>
      <c r="EF37" s="1"/>
      <c r="EG37" s="9" t="s">
        <v>213</v>
      </c>
      <c r="EH37" s="54">
        <f t="shared" si="112"/>
        <v>0</v>
      </c>
      <c r="EI37" s="54">
        <f t="shared" si="112"/>
        <v>0</v>
      </c>
      <c r="EJ37" s="42"/>
      <c r="EK37" s="26"/>
      <c r="EL37" s="1"/>
      <c r="EM37" s="27"/>
      <c r="EN37" s="130" t="s">
        <v>194</v>
      </c>
      <c r="EO37" s="319" t="s">
        <v>151</v>
      </c>
      <c r="EP37" s="319"/>
      <c r="EQ37" s="179"/>
      <c r="ER37" s="179"/>
      <c r="ES37" s="173">
        <f>+CM44-CN44</f>
        <v>0</v>
      </c>
      <c r="ET37" s="68">
        <v>0</v>
      </c>
      <c r="EU37" s="62">
        <f>SUM(EQ37:ET37)</f>
        <v>0</v>
      </c>
      <c r="EV37" s="58"/>
      <c r="EW37" s="26"/>
    </row>
    <row r="38" spans="2:153" ht="13.9" customHeight="1" x14ac:dyDescent="0.2">
      <c r="B38" s="33"/>
      <c r="C38" s="126">
        <v>5210</v>
      </c>
      <c r="D38" s="234" t="s">
        <v>445</v>
      </c>
      <c r="E38" s="234"/>
      <c r="F38" s="224">
        <v>0</v>
      </c>
      <c r="G38" s="224">
        <v>0</v>
      </c>
      <c r="H38" s="224">
        <v>0</v>
      </c>
      <c r="I38" s="210">
        <f>+Integración!X471</f>
        <v>12600</v>
      </c>
      <c r="J38" s="210">
        <f>+Integración!Y471</f>
        <v>139023.78</v>
      </c>
      <c r="K38" s="210">
        <f>+Integración!Z471</f>
        <v>177466.25</v>
      </c>
      <c r="L38" s="216">
        <f t="shared" si="31"/>
        <v>12600</v>
      </c>
      <c r="M38" s="224">
        <f t="shared" si="17"/>
        <v>139023.78</v>
      </c>
      <c r="N38" s="226">
        <f t="shared" si="18"/>
        <v>177466.25</v>
      </c>
      <c r="O38" s="50"/>
      <c r="P38" s="50"/>
      <c r="Q38" s="50"/>
      <c r="R38" s="216">
        <f t="shared" si="46"/>
        <v>12600</v>
      </c>
      <c r="S38" s="224">
        <f t="shared" si="46"/>
        <v>139023.78</v>
      </c>
      <c r="T38" s="226">
        <f t="shared" si="46"/>
        <v>177466.25</v>
      </c>
      <c r="U38" s="26"/>
      <c r="W38" s="27"/>
      <c r="X38" s="130">
        <v>2150</v>
      </c>
      <c r="Y38" s="223" t="s">
        <v>491</v>
      </c>
      <c r="Z38" s="223"/>
      <c r="AA38" s="245">
        <v>0</v>
      </c>
      <c r="AB38" s="245">
        <v>0</v>
      </c>
      <c r="AC38" s="245">
        <v>0</v>
      </c>
      <c r="AD38" s="47">
        <f>+Integración!AY471</f>
        <v>0</v>
      </c>
      <c r="AE38" s="47">
        <f>+Integración!AZ471</f>
        <v>0</v>
      </c>
      <c r="AF38" s="47">
        <f>+Integración!BA471</f>
        <v>0</v>
      </c>
      <c r="AG38" s="98">
        <f t="shared" si="33"/>
        <v>0</v>
      </c>
      <c r="AH38" s="47">
        <f t="shared" si="22"/>
        <v>0</v>
      </c>
      <c r="AI38" s="96">
        <f t="shared" si="23"/>
        <v>0</v>
      </c>
      <c r="AJ38" s="44"/>
      <c r="AK38" s="44"/>
      <c r="AL38" s="44"/>
      <c r="AM38" s="98">
        <f t="shared" si="47"/>
        <v>0</v>
      </c>
      <c r="AN38" s="47">
        <f t="shared" si="40"/>
        <v>0</v>
      </c>
      <c r="AO38" s="96">
        <f t="shared" si="40"/>
        <v>0</v>
      </c>
      <c r="AP38" s="100"/>
      <c r="AR38" s="27"/>
      <c r="AS38" s="130">
        <v>5290</v>
      </c>
      <c r="AT38" s="223" t="s">
        <v>452</v>
      </c>
      <c r="AU38" s="223"/>
      <c r="AV38" s="215">
        <v>0</v>
      </c>
      <c r="AW38" s="215">
        <v>0</v>
      </c>
      <c r="AX38" s="215">
        <v>0</v>
      </c>
      <c r="AY38" s="47">
        <f>+Integración!BZ471</f>
        <v>0</v>
      </c>
      <c r="AZ38" s="47">
        <f>+Integración!CA471</f>
        <v>0</v>
      </c>
      <c r="BA38" s="47">
        <f>+Integración!CB471</f>
        <v>0</v>
      </c>
      <c r="BB38" s="98">
        <f t="shared" si="35"/>
        <v>0</v>
      </c>
      <c r="BC38" s="47">
        <f t="shared" si="24"/>
        <v>0</v>
      </c>
      <c r="BD38" s="96">
        <f t="shared" si="25"/>
        <v>0</v>
      </c>
      <c r="BE38" s="44"/>
      <c r="BF38" s="44"/>
      <c r="BG38" s="44"/>
      <c r="BH38" s="98">
        <f t="shared" si="48"/>
        <v>0</v>
      </c>
      <c r="BI38" s="47">
        <f t="shared" si="41"/>
        <v>0</v>
      </c>
      <c r="BJ38" s="96">
        <f t="shared" si="41"/>
        <v>0</v>
      </c>
      <c r="BK38" s="100"/>
      <c r="BM38" s="33"/>
      <c r="BN38" s="126"/>
      <c r="BO38" s="200"/>
      <c r="BP38" s="200"/>
      <c r="BQ38" s="200"/>
      <c r="BR38" s="200"/>
      <c r="BS38" s="200"/>
      <c r="BT38" s="143" t="s">
        <v>93</v>
      </c>
      <c r="BU38" s="319" t="s">
        <v>48</v>
      </c>
      <c r="BV38" s="319"/>
      <c r="BW38" s="54">
        <f t="shared" si="104"/>
        <v>0</v>
      </c>
      <c r="BX38" s="54">
        <f t="shared" si="104"/>
        <v>0</v>
      </c>
      <c r="BY38" s="54">
        <f t="shared" si="104"/>
        <v>0</v>
      </c>
      <c r="BZ38" s="51"/>
      <c r="CA38" s="26"/>
      <c r="CB38" s="1"/>
      <c r="CC38" s="27"/>
      <c r="CD38" s="130"/>
      <c r="CE38" s="201"/>
      <c r="CF38" s="73"/>
      <c r="CG38" s="73"/>
      <c r="CH38" s="73"/>
      <c r="CI38" s="73"/>
      <c r="CJ38" s="143" t="s">
        <v>190</v>
      </c>
      <c r="CK38" s="323" t="s">
        <v>146</v>
      </c>
      <c r="CL38" s="323"/>
      <c r="CM38" s="173">
        <f t="shared" si="111"/>
        <v>0</v>
      </c>
      <c r="CN38" s="173">
        <f t="shared" si="111"/>
        <v>0</v>
      </c>
      <c r="CO38" s="173">
        <f t="shared" si="111"/>
        <v>0</v>
      </c>
      <c r="CP38" s="42"/>
      <c r="CQ38" s="77"/>
      <c r="CR38" s="1"/>
      <c r="CS38" s="27"/>
      <c r="CT38" s="130"/>
      <c r="CU38" s="201"/>
      <c r="CV38" s="73"/>
      <c r="CW38" s="73"/>
      <c r="CX38" s="72"/>
      <c r="CY38" s="73"/>
      <c r="CZ38" s="72"/>
      <c r="DA38" s="143" t="s">
        <v>190</v>
      </c>
      <c r="DB38" s="323" t="s">
        <v>146</v>
      </c>
      <c r="DC38" s="323"/>
      <c r="DD38" s="54">
        <f t="shared" si="12"/>
        <v>0</v>
      </c>
      <c r="DE38" s="54">
        <f t="shared" si="13"/>
        <v>0</v>
      </c>
      <c r="DF38" s="54">
        <f t="shared" si="69"/>
        <v>0</v>
      </c>
      <c r="DG38" s="54">
        <f t="shared" si="70"/>
        <v>0</v>
      </c>
      <c r="DH38" s="42"/>
      <c r="DI38" s="77"/>
      <c r="DJ38" s="1"/>
      <c r="DK38" s="27"/>
      <c r="DL38" s="130" t="s">
        <v>84</v>
      </c>
      <c r="DM38" s="1"/>
      <c r="DN38" s="9" t="s">
        <v>32</v>
      </c>
      <c r="DO38" s="54">
        <f t="shared" si="96"/>
        <v>0</v>
      </c>
      <c r="DP38" s="54">
        <f t="shared" si="96"/>
        <v>0</v>
      </c>
      <c r="DQ38" s="160"/>
      <c r="DR38" s="1"/>
      <c r="DS38" s="9" t="s">
        <v>218</v>
      </c>
      <c r="DT38" s="54">
        <f>+CX14+CX15+CX16+CX17+CX18+CX19+CX25+CX29+CX30+CX31+CX32+DE13+DE14+DE15+DE16+DE17+DE18+DE19+DE20+DE24+DE25+DE27+DE28+DE29+DE37+DE38+DE43+DE44+DE45+DE48+DE49+DE42</f>
        <v>2720057.8700000038</v>
      </c>
      <c r="DU38" s="54">
        <f>+CZ14+CZ15+CZ16+CZ17+CZ18+CZ19+CZ25+CZ29+CZ30+CZ31+CZ32+DG13+DG14+DG15+DG16+DG17+DG18+DG19+DG20+DG24+DG25+DG27+DG28+DG29+DG37+DG38+DG43+DG44+DG45+DG48+DG49+DG42</f>
        <v>2270553.16</v>
      </c>
      <c r="DV38" s="42"/>
      <c r="DW38" s="26"/>
      <c r="DX38" s="1"/>
      <c r="DY38" s="27"/>
      <c r="DZ38" s="130" t="s">
        <v>84</v>
      </c>
      <c r="EA38" s="1"/>
      <c r="EB38" s="9" t="s">
        <v>32</v>
      </c>
      <c r="EC38" s="54">
        <f t="shared" si="88"/>
        <v>0</v>
      </c>
      <c r="ED38" s="54">
        <f t="shared" si="89"/>
        <v>0</v>
      </c>
      <c r="EE38" s="160"/>
      <c r="EF38" s="1"/>
      <c r="EG38" s="9" t="s">
        <v>218</v>
      </c>
      <c r="EH38" s="54">
        <f t="shared" si="112"/>
        <v>0</v>
      </c>
      <c r="EI38" s="54">
        <f t="shared" si="112"/>
        <v>0</v>
      </c>
      <c r="EJ38" s="42"/>
      <c r="EK38" s="26"/>
      <c r="EL38" s="1"/>
      <c r="EM38" s="27"/>
      <c r="EN38" s="165"/>
      <c r="EO38" s="55"/>
      <c r="EP38" s="56"/>
      <c r="EQ38" s="177"/>
      <c r="ER38" s="177"/>
      <c r="ES38" s="173"/>
      <c r="ET38" s="62"/>
      <c r="EU38" s="62"/>
      <c r="EV38" s="58"/>
      <c r="EW38" s="26"/>
    </row>
    <row r="39" spans="2:153" ht="13.9" customHeight="1" x14ac:dyDescent="0.2">
      <c r="B39" s="33"/>
      <c r="C39" s="126">
        <v>5220</v>
      </c>
      <c r="D39" s="234" t="s">
        <v>446</v>
      </c>
      <c r="E39" s="234"/>
      <c r="F39" s="215">
        <v>0</v>
      </c>
      <c r="G39" s="215">
        <v>0</v>
      </c>
      <c r="H39" s="215">
        <v>0</v>
      </c>
      <c r="I39" s="210">
        <f>+Integración!X472</f>
        <v>0</v>
      </c>
      <c r="J39" s="210">
        <f>+Integración!Y472</f>
        <v>0</v>
      </c>
      <c r="K39" s="210">
        <f>+Integración!Z472</f>
        <v>0</v>
      </c>
      <c r="L39" s="216">
        <f t="shared" si="31"/>
        <v>0</v>
      </c>
      <c r="M39" s="224">
        <f t="shared" si="17"/>
        <v>0</v>
      </c>
      <c r="N39" s="226">
        <f t="shared" si="18"/>
        <v>0</v>
      </c>
      <c r="O39" s="54"/>
      <c r="P39" s="54"/>
      <c r="Q39" s="54"/>
      <c r="R39" s="216">
        <f t="shared" si="46"/>
        <v>0</v>
      </c>
      <c r="S39" s="224">
        <f t="shared" si="46"/>
        <v>0</v>
      </c>
      <c r="T39" s="226">
        <f t="shared" si="46"/>
        <v>0</v>
      </c>
      <c r="U39" s="26"/>
      <c r="W39" s="27"/>
      <c r="X39" s="130">
        <v>2160</v>
      </c>
      <c r="Y39" s="223" t="s">
        <v>492</v>
      </c>
      <c r="Z39" s="223"/>
      <c r="AA39" s="245">
        <v>0</v>
      </c>
      <c r="AB39" s="245">
        <v>0</v>
      </c>
      <c r="AC39" s="245">
        <v>0</v>
      </c>
      <c r="AD39" s="47">
        <f>+Integración!AY472</f>
        <v>0</v>
      </c>
      <c r="AE39" s="47">
        <f>+Integración!AZ472</f>
        <v>0</v>
      </c>
      <c r="AF39" s="47">
        <f>+Integración!BA472</f>
        <v>0</v>
      </c>
      <c r="AG39" s="98">
        <f t="shared" si="33"/>
        <v>0</v>
      </c>
      <c r="AH39" s="47">
        <f t="shared" si="22"/>
        <v>0</v>
      </c>
      <c r="AI39" s="96">
        <f t="shared" si="23"/>
        <v>0</v>
      </c>
      <c r="AJ39" s="101"/>
      <c r="AK39" s="101"/>
      <c r="AL39" s="101"/>
      <c r="AM39" s="98">
        <f t="shared" si="47"/>
        <v>0</v>
      </c>
      <c r="AN39" s="47">
        <f t="shared" si="40"/>
        <v>0</v>
      </c>
      <c r="AO39" s="96">
        <f t="shared" si="40"/>
        <v>0</v>
      </c>
      <c r="AP39" s="100"/>
      <c r="AR39" s="27"/>
      <c r="AS39" s="130">
        <v>5310</v>
      </c>
      <c r="AT39" s="223" t="s">
        <v>38</v>
      </c>
      <c r="AU39" s="223"/>
      <c r="AV39" s="215">
        <v>0</v>
      </c>
      <c r="AW39" s="215">
        <v>0</v>
      </c>
      <c r="AX39" s="215">
        <v>0</v>
      </c>
      <c r="AY39" s="47">
        <f>+Integración!BZ472</f>
        <v>0</v>
      </c>
      <c r="AZ39" s="47">
        <f>+Integración!CA472</f>
        <v>0</v>
      </c>
      <c r="BA39" s="47">
        <f>+Integración!CB472</f>
        <v>0</v>
      </c>
      <c r="BB39" s="98">
        <f t="shared" si="35"/>
        <v>0</v>
      </c>
      <c r="BC39" s="47">
        <f t="shared" si="24"/>
        <v>0</v>
      </c>
      <c r="BD39" s="96">
        <f t="shared" si="25"/>
        <v>0</v>
      </c>
      <c r="BE39" s="101"/>
      <c r="BF39" s="101"/>
      <c r="BG39" s="101"/>
      <c r="BH39" s="98">
        <f t="shared" si="48"/>
        <v>0</v>
      </c>
      <c r="BI39" s="47">
        <f t="shared" si="41"/>
        <v>0</v>
      </c>
      <c r="BJ39" s="96">
        <f t="shared" si="41"/>
        <v>0</v>
      </c>
      <c r="BK39" s="100"/>
      <c r="BM39" s="33"/>
      <c r="BN39" s="126"/>
      <c r="BO39" s="200"/>
      <c r="BP39" s="200"/>
      <c r="BQ39" s="200"/>
      <c r="BR39" s="200"/>
      <c r="BS39" s="200"/>
      <c r="BT39" s="143"/>
      <c r="BU39" s="195"/>
      <c r="BV39" s="200"/>
      <c r="BW39" s="66"/>
      <c r="BX39" s="66"/>
      <c r="BY39" s="66"/>
      <c r="BZ39" s="51"/>
      <c r="CA39" s="26"/>
      <c r="CB39" s="1"/>
      <c r="CC39" s="27"/>
      <c r="CD39" s="130"/>
      <c r="CE39" s="201"/>
      <c r="CF39" s="73"/>
      <c r="CG39" s="73"/>
      <c r="CH39" s="73"/>
      <c r="CI39" s="73"/>
      <c r="CJ39" s="143"/>
      <c r="CK39" s="314"/>
      <c r="CL39" s="314"/>
      <c r="CM39" s="52"/>
      <c r="CN39" s="52"/>
      <c r="CO39" s="52"/>
      <c r="CP39" s="42"/>
      <c r="CQ39" s="77"/>
      <c r="CR39" s="1"/>
      <c r="CS39" s="27"/>
      <c r="CT39" s="130"/>
      <c r="CU39" s="201"/>
      <c r="CV39" s="73"/>
      <c r="CW39" s="73"/>
      <c r="CX39" s="72"/>
      <c r="CY39" s="73"/>
      <c r="CZ39" s="72"/>
      <c r="DA39" s="143"/>
      <c r="DB39" s="314"/>
      <c r="DC39" s="314"/>
      <c r="DD39" s="54"/>
      <c r="DE39" s="54"/>
      <c r="DF39" s="54"/>
      <c r="DG39" s="54"/>
      <c r="DH39" s="42"/>
      <c r="DI39" s="77"/>
      <c r="DJ39" s="1"/>
      <c r="DK39" s="27"/>
      <c r="DL39" s="130" t="s">
        <v>85</v>
      </c>
      <c r="DM39" s="1"/>
      <c r="DN39" s="9" t="s">
        <v>34</v>
      </c>
      <c r="DO39" s="54">
        <f t="shared" si="96"/>
        <v>0</v>
      </c>
      <c r="DP39" s="54">
        <f t="shared" si="96"/>
        <v>0</v>
      </c>
      <c r="DQ39" s="160"/>
      <c r="DR39" s="200"/>
      <c r="DS39" s="6"/>
      <c r="DT39" s="7"/>
      <c r="DU39" s="7"/>
      <c r="DV39" s="42"/>
      <c r="DW39" s="26"/>
      <c r="DX39" s="1"/>
      <c r="DY39" s="27"/>
      <c r="DZ39" s="130" t="s">
        <v>85</v>
      </c>
      <c r="EA39" s="1"/>
      <c r="EB39" s="9" t="s">
        <v>34</v>
      </c>
      <c r="EC39" s="54">
        <f t="shared" si="88"/>
        <v>0</v>
      </c>
      <c r="ED39" s="54">
        <f t="shared" si="89"/>
        <v>0</v>
      </c>
      <c r="EE39" s="160"/>
      <c r="EF39" s="200"/>
      <c r="EG39" s="6"/>
      <c r="EH39" s="7"/>
      <c r="EI39" s="7"/>
      <c r="EJ39" s="42"/>
      <c r="EK39" s="26"/>
      <c r="EL39" s="1"/>
      <c r="EM39" s="27"/>
      <c r="EN39" s="166"/>
      <c r="EO39" s="324" t="s">
        <v>260</v>
      </c>
      <c r="EP39" s="324"/>
      <c r="EQ39" s="74">
        <f>EQ26+EQ28+EQ33</f>
        <v>43709422.280000001</v>
      </c>
      <c r="ER39" s="74">
        <f>ER26+ER28+ER33</f>
        <v>15397234.58</v>
      </c>
      <c r="ES39" s="74">
        <f>ES26+ES28+ES33</f>
        <v>9010062.5300000012</v>
      </c>
      <c r="ET39" s="74">
        <f>ET26+ET28+ET33</f>
        <v>0</v>
      </c>
      <c r="EU39" s="74">
        <f>SUM(EQ39:ET39)</f>
        <v>68116719.390000001</v>
      </c>
      <c r="EV39" s="75"/>
      <c r="EW39" s="26"/>
    </row>
    <row r="40" spans="2:153" ht="13.9" customHeight="1" x14ac:dyDescent="0.2">
      <c r="B40" s="33"/>
      <c r="C40" s="126">
        <v>5230</v>
      </c>
      <c r="D40" s="234" t="s">
        <v>447</v>
      </c>
      <c r="E40" s="234"/>
      <c r="F40" s="215">
        <v>0</v>
      </c>
      <c r="G40" s="215">
        <v>0</v>
      </c>
      <c r="H40" s="215">
        <v>0</v>
      </c>
      <c r="I40" s="210">
        <f>+Integración!X473</f>
        <v>0</v>
      </c>
      <c r="J40" s="210">
        <f>+Integración!Y473</f>
        <v>0</v>
      </c>
      <c r="K40" s="210">
        <f>+Integración!Z473</f>
        <v>0</v>
      </c>
      <c r="L40" s="216">
        <f t="shared" si="31"/>
        <v>0</v>
      </c>
      <c r="M40" s="224">
        <f t="shared" si="17"/>
        <v>0</v>
      </c>
      <c r="N40" s="226">
        <f t="shared" si="18"/>
        <v>0</v>
      </c>
      <c r="O40" s="54"/>
      <c r="P40" s="54"/>
      <c r="Q40" s="54"/>
      <c r="R40" s="216">
        <f t="shared" si="46"/>
        <v>0</v>
      </c>
      <c r="S40" s="224">
        <f t="shared" si="46"/>
        <v>0</v>
      </c>
      <c r="T40" s="226">
        <f t="shared" si="46"/>
        <v>0</v>
      </c>
      <c r="U40" s="26"/>
      <c r="W40" s="27"/>
      <c r="X40" s="130">
        <v>2170</v>
      </c>
      <c r="Y40" s="223" t="s">
        <v>493</v>
      </c>
      <c r="Z40" s="223"/>
      <c r="AA40" s="215">
        <v>0</v>
      </c>
      <c r="AB40" s="215">
        <v>0</v>
      </c>
      <c r="AC40" s="215">
        <v>0</v>
      </c>
      <c r="AD40" s="54">
        <f>+Integración!AY473</f>
        <v>0</v>
      </c>
      <c r="AE40" s="54">
        <f>+Integración!AZ473</f>
        <v>0</v>
      </c>
      <c r="AF40" s="54">
        <f>+Integración!BA473</f>
        <v>0</v>
      </c>
      <c r="AG40" s="91">
        <f t="shared" si="33"/>
        <v>0</v>
      </c>
      <c r="AH40" s="54">
        <f t="shared" si="22"/>
        <v>0</v>
      </c>
      <c r="AI40" s="92">
        <f t="shared" si="23"/>
        <v>0</v>
      </c>
      <c r="AJ40" s="54"/>
      <c r="AK40" s="54"/>
      <c r="AL40" s="54"/>
      <c r="AM40" s="91">
        <f t="shared" si="47"/>
        <v>0</v>
      </c>
      <c r="AN40" s="54">
        <f t="shared" si="40"/>
        <v>0</v>
      </c>
      <c r="AO40" s="92">
        <f t="shared" si="40"/>
        <v>0</v>
      </c>
      <c r="AP40" s="100"/>
      <c r="AR40" s="27"/>
      <c r="AS40" s="130">
        <v>5320</v>
      </c>
      <c r="AT40" s="223" t="s">
        <v>0</v>
      </c>
      <c r="AU40" s="223"/>
      <c r="AV40" s="215">
        <v>0</v>
      </c>
      <c r="AW40" s="215">
        <v>0</v>
      </c>
      <c r="AX40" s="215">
        <v>0</v>
      </c>
      <c r="AY40" s="54">
        <f>+Integración!BZ473</f>
        <v>0</v>
      </c>
      <c r="AZ40" s="54">
        <f>+Integración!CA473</f>
        <v>0</v>
      </c>
      <c r="BA40" s="54">
        <f>+Integración!CB473</f>
        <v>0</v>
      </c>
      <c r="BB40" s="91">
        <f t="shared" si="35"/>
        <v>0</v>
      </c>
      <c r="BC40" s="54">
        <f t="shared" si="24"/>
        <v>0</v>
      </c>
      <c r="BD40" s="92">
        <f t="shared" si="25"/>
        <v>0</v>
      </c>
      <c r="BE40" s="54"/>
      <c r="BF40" s="54"/>
      <c r="BG40" s="54"/>
      <c r="BH40" s="91">
        <f t="shared" si="48"/>
        <v>0</v>
      </c>
      <c r="BI40" s="54">
        <f t="shared" si="41"/>
        <v>0</v>
      </c>
      <c r="BJ40" s="92">
        <f t="shared" si="41"/>
        <v>0</v>
      </c>
      <c r="BK40" s="100"/>
      <c r="BM40" s="33"/>
      <c r="BN40" s="126"/>
      <c r="BO40" s="200"/>
      <c r="BP40" s="200"/>
      <c r="BQ40" s="200"/>
      <c r="BR40" s="200"/>
      <c r="BS40" s="200"/>
      <c r="BT40" s="143"/>
      <c r="BU40" s="322" t="s">
        <v>49</v>
      </c>
      <c r="BV40" s="322"/>
      <c r="BW40" s="50">
        <f>SUM(BW41:BW46)</f>
        <v>640239.36999999988</v>
      </c>
      <c r="BX40" s="50">
        <f t="shared" ref="BX40:BY40" si="114">SUM(BX41:BX46)</f>
        <v>953545.94000000006</v>
      </c>
      <c r="BY40" s="50">
        <f t="shared" si="114"/>
        <v>43493.77</v>
      </c>
      <c r="BZ40" s="51"/>
      <c r="CA40" s="26"/>
      <c r="CB40" s="1"/>
      <c r="CC40" s="27"/>
      <c r="CD40" s="130"/>
      <c r="CE40" s="201"/>
      <c r="CF40" s="73"/>
      <c r="CG40" s="73"/>
      <c r="CH40" s="73"/>
      <c r="CI40" s="73"/>
      <c r="CJ40" s="143"/>
      <c r="CK40" s="308" t="s">
        <v>147</v>
      </c>
      <c r="CL40" s="308"/>
      <c r="CM40" s="48">
        <f>SUM(CM41:CM45)</f>
        <v>24407297.109999999</v>
      </c>
      <c r="CN40" s="48">
        <f t="shared" ref="CN40:CO40" si="115">SUM(CN41:CN45)</f>
        <v>15397234.58</v>
      </c>
      <c r="CO40" s="48">
        <f t="shared" si="115"/>
        <v>12689626.969999999</v>
      </c>
      <c r="CP40" s="42"/>
      <c r="CQ40" s="77"/>
      <c r="CR40" s="1"/>
      <c r="CS40" s="27"/>
      <c r="CT40" s="130"/>
      <c r="CU40" s="201"/>
      <c r="CV40" s="73"/>
      <c r="CW40" s="73"/>
      <c r="CX40" s="72"/>
      <c r="CY40" s="73"/>
      <c r="CZ40" s="72"/>
      <c r="DA40" s="143"/>
      <c r="DB40" s="308" t="s">
        <v>147</v>
      </c>
      <c r="DC40" s="308"/>
      <c r="DD40" s="49">
        <f t="shared" si="12"/>
        <v>9010062.5299999993</v>
      </c>
      <c r="DE40" s="49">
        <f t="shared" si="13"/>
        <v>0</v>
      </c>
      <c r="DF40" s="49">
        <f t="shared" si="69"/>
        <v>2707607.6100000013</v>
      </c>
      <c r="DG40" s="49">
        <f t="shared" si="70"/>
        <v>0</v>
      </c>
      <c r="DH40" s="42"/>
      <c r="DI40" s="77"/>
      <c r="DJ40" s="1"/>
      <c r="DK40" s="27"/>
      <c r="DL40" s="130" t="s">
        <v>86</v>
      </c>
      <c r="DM40" s="1"/>
      <c r="DN40" s="9" t="s">
        <v>219</v>
      </c>
      <c r="DO40" s="54">
        <f>+BW29</f>
        <v>0</v>
      </c>
      <c r="DP40" s="54">
        <f t="shared" ref="DP40:DP42" si="116">+BX29</f>
        <v>0</v>
      </c>
      <c r="DQ40" s="160"/>
      <c r="DR40" s="312" t="s">
        <v>238</v>
      </c>
      <c r="DS40" s="312"/>
      <c r="DT40" s="50">
        <f>DT28-DT34</f>
        <v>-1347643.6000000015</v>
      </c>
      <c r="DU40" s="50">
        <f t="shared" ref="DU40" si="117">DU28-DU34</f>
        <v>-1639962.0499999984</v>
      </c>
      <c r="DV40" s="42"/>
      <c r="DW40" s="26"/>
      <c r="DX40" s="1"/>
      <c r="DY40" s="27"/>
      <c r="DZ40" s="130" t="s">
        <v>86</v>
      </c>
      <c r="EA40" s="1"/>
      <c r="EB40" s="9" t="s">
        <v>219</v>
      </c>
      <c r="EC40" s="54">
        <f t="shared" si="88"/>
        <v>0</v>
      </c>
      <c r="ED40" s="54">
        <f t="shared" si="89"/>
        <v>0</v>
      </c>
      <c r="EE40" s="160"/>
      <c r="EF40" s="312" t="s">
        <v>238</v>
      </c>
      <c r="EG40" s="312"/>
      <c r="EH40" s="50">
        <f>EH28-EH34</f>
        <v>0</v>
      </c>
      <c r="EI40" s="50">
        <f t="shared" ref="EI40" si="118">EI28-EI34</f>
        <v>0</v>
      </c>
      <c r="EJ40" s="42"/>
      <c r="EK40" s="26"/>
      <c r="EL40" s="1"/>
      <c r="EM40" s="27"/>
      <c r="EN40" s="120"/>
      <c r="EO40" s="6"/>
      <c r="EP40" s="76"/>
      <c r="EQ40" s="76"/>
      <c r="ER40" s="76"/>
      <c r="ES40" s="76"/>
      <c r="ET40" s="76"/>
      <c r="EU40" s="76"/>
      <c r="EV40" s="195"/>
      <c r="EW40" s="26"/>
    </row>
    <row r="41" spans="2:153" ht="13.9" customHeight="1" thickBot="1" x14ac:dyDescent="0.25">
      <c r="B41" s="33"/>
      <c r="C41" s="126">
        <v>5240</v>
      </c>
      <c r="D41" s="234" t="s">
        <v>448</v>
      </c>
      <c r="E41" s="234"/>
      <c r="F41" s="215">
        <v>0</v>
      </c>
      <c r="G41" s="215">
        <v>0</v>
      </c>
      <c r="H41" s="215">
        <v>0</v>
      </c>
      <c r="I41" s="210">
        <f>+Integración!X474</f>
        <v>538785.56000000006</v>
      </c>
      <c r="J41" s="210">
        <f>+Integración!Y474</f>
        <v>1743893.83</v>
      </c>
      <c r="K41" s="210">
        <f>+Integración!Z474</f>
        <v>1937680.7699999998</v>
      </c>
      <c r="L41" s="216">
        <f t="shared" si="31"/>
        <v>538785.56000000006</v>
      </c>
      <c r="M41" s="224">
        <f t="shared" si="17"/>
        <v>1743893.83</v>
      </c>
      <c r="N41" s="226">
        <f t="shared" si="18"/>
        <v>1937680.7699999998</v>
      </c>
      <c r="O41" s="54"/>
      <c r="P41" s="54"/>
      <c r="Q41" s="54"/>
      <c r="R41" s="216">
        <f t="shared" si="46"/>
        <v>538785.56000000006</v>
      </c>
      <c r="S41" s="224">
        <f t="shared" si="46"/>
        <v>1743893.83</v>
      </c>
      <c r="T41" s="226">
        <f t="shared" si="46"/>
        <v>1937680.7699999998</v>
      </c>
      <c r="U41" s="26"/>
      <c r="W41" s="27"/>
      <c r="X41" s="130">
        <v>2190</v>
      </c>
      <c r="Y41" s="223" t="s">
        <v>494</v>
      </c>
      <c r="Z41" s="223"/>
      <c r="AA41" s="215">
        <v>0</v>
      </c>
      <c r="AB41" s="215">
        <v>0</v>
      </c>
      <c r="AC41" s="215">
        <v>0</v>
      </c>
      <c r="AD41" s="54">
        <f>+Integración!AY474</f>
        <v>0</v>
      </c>
      <c r="AE41" s="54">
        <f>+Integración!AZ474</f>
        <v>0</v>
      </c>
      <c r="AF41" s="54">
        <f>+Integración!BA474</f>
        <v>0</v>
      </c>
      <c r="AG41" s="91">
        <f t="shared" si="33"/>
        <v>0</v>
      </c>
      <c r="AH41" s="54">
        <f t="shared" si="22"/>
        <v>0</v>
      </c>
      <c r="AI41" s="92">
        <f t="shared" si="23"/>
        <v>0</v>
      </c>
      <c r="AJ41" s="54"/>
      <c r="AK41" s="54"/>
      <c r="AL41" s="54"/>
      <c r="AM41" s="91">
        <f t="shared" si="47"/>
        <v>0</v>
      </c>
      <c r="AN41" s="54">
        <f t="shared" si="40"/>
        <v>0</v>
      </c>
      <c r="AO41" s="92">
        <f t="shared" si="40"/>
        <v>0</v>
      </c>
      <c r="AP41" s="100"/>
      <c r="AR41" s="27"/>
      <c r="AS41" s="130">
        <v>5330</v>
      </c>
      <c r="AT41" s="223" t="s">
        <v>41</v>
      </c>
      <c r="AU41" s="223"/>
      <c r="AV41" s="215">
        <v>0</v>
      </c>
      <c r="AW41" s="215">
        <v>0</v>
      </c>
      <c r="AX41" s="215">
        <v>0</v>
      </c>
      <c r="AY41" s="54">
        <f>+Integración!BZ474</f>
        <v>0</v>
      </c>
      <c r="AZ41" s="54">
        <f>+Integración!CA474</f>
        <v>0</v>
      </c>
      <c r="BA41" s="54">
        <f>+Integración!CB474</f>
        <v>0</v>
      </c>
      <c r="BB41" s="91">
        <f t="shared" si="35"/>
        <v>0</v>
      </c>
      <c r="BC41" s="54">
        <f t="shared" si="24"/>
        <v>0</v>
      </c>
      <c r="BD41" s="92">
        <f t="shared" si="25"/>
        <v>0</v>
      </c>
      <c r="BE41" s="54"/>
      <c r="BF41" s="54"/>
      <c r="BG41" s="54"/>
      <c r="BH41" s="91">
        <f t="shared" si="48"/>
        <v>0</v>
      </c>
      <c r="BI41" s="54">
        <f t="shared" si="41"/>
        <v>0</v>
      </c>
      <c r="BJ41" s="92">
        <f t="shared" si="41"/>
        <v>0</v>
      </c>
      <c r="BK41" s="100"/>
      <c r="BM41" s="33"/>
      <c r="BN41" s="126"/>
      <c r="BO41" s="200"/>
      <c r="BP41" s="200"/>
      <c r="BQ41" s="200"/>
      <c r="BR41" s="200"/>
      <c r="BS41" s="200"/>
      <c r="BT41" s="143" t="s">
        <v>94</v>
      </c>
      <c r="BU41" s="321" t="s">
        <v>50</v>
      </c>
      <c r="BV41" s="321"/>
      <c r="BW41" s="54">
        <f t="shared" ref="BW41:BY46" si="119">+R58</f>
        <v>640239.36999999988</v>
      </c>
      <c r="BX41" s="54">
        <f t="shared" si="119"/>
        <v>953545.94000000006</v>
      </c>
      <c r="BY41" s="54">
        <f t="shared" si="119"/>
        <v>43493.77</v>
      </c>
      <c r="BZ41" s="51"/>
      <c r="CA41" s="26"/>
      <c r="CB41" s="1"/>
      <c r="CC41" s="27"/>
      <c r="CD41" s="130"/>
      <c r="CE41" s="201"/>
      <c r="CF41" s="73"/>
      <c r="CG41" s="73"/>
      <c r="CH41" s="73"/>
      <c r="CI41" s="73"/>
      <c r="CJ41" s="143" t="s">
        <v>191</v>
      </c>
      <c r="CK41" s="319" t="s">
        <v>148</v>
      </c>
      <c r="CL41" s="319"/>
      <c r="CM41" s="54">
        <f>+AM55</f>
        <v>9003660.6500000004</v>
      </c>
      <c r="CN41" s="54">
        <f>+AN55</f>
        <v>2695329.8900000006</v>
      </c>
      <c r="CO41" s="54">
        <f>+AO55</f>
        <v>502147.22999999765</v>
      </c>
      <c r="CP41" s="42"/>
      <c r="CQ41" s="77"/>
      <c r="CR41" s="1"/>
      <c r="CS41" s="27"/>
      <c r="CT41" s="130"/>
      <c r="CU41" s="201"/>
      <c r="CV41" s="73"/>
      <c r="CW41" s="73"/>
      <c r="CX41" s="72"/>
      <c r="CY41" s="73"/>
      <c r="CZ41" s="72"/>
      <c r="DA41" s="143" t="s">
        <v>191</v>
      </c>
      <c r="DB41" s="319" t="s">
        <v>148</v>
      </c>
      <c r="DC41" s="319"/>
      <c r="DD41" s="54">
        <f t="shared" si="12"/>
        <v>6308330.7599999998</v>
      </c>
      <c r="DE41" s="54">
        <f t="shared" si="13"/>
        <v>0</v>
      </c>
      <c r="DF41" s="54">
        <f t="shared" si="69"/>
        <v>2193182.6600000029</v>
      </c>
      <c r="DG41" s="54">
        <f t="shared" si="70"/>
        <v>0</v>
      </c>
      <c r="DH41" s="42"/>
      <c r="DI41" s="77"/>
      <c r="DJ41" s="1"/>
      <c r="DK41" s="27"/>
      <c r="DL41" s="130" t="s">
        <v>87</v>
      </c>
      <c r="DM41" s="1"/>
      <c r="DN41" s="9" t="s">
        <v>220</v>
      </c>
      <c r="DO41" s="54">
        <f>+BW30</f>
        <v>0</v>
      </c>
      <c r="DP41" s="54">
        <f t="shared" si="116"/>
        <v>0</v>
      </c>
      <c r="DQ41" s="160"/>
      <c r="DR41" s="200"/>
      <c r="DS41" s="6"/>
      <c r="DT41" s="7"/>
      <c r="DU41" s="7"/>
      <c r="DV41" s="42"/>
      <c r="DW41" s="26"/>
      <c r="DX41" s="1"/>
      <c r="DY41" s="27"/>
      <c r="DZ41" s="130" t="s">
        <v>87</v>
      </c>
      <c r="EA41" s="1"/>
      <c r="EB41" s="9" t="s">
        <v>220</v>
      </c>
      <c r="EC41" s="54">
        <f t="shared" si="88"/>
        <v>0</v>
      </c>
      <c r="ED41" s="54">
        <f t="shared" si="89"/>
        <v>0</v>
      </c>
      <c r="EE41" s="160"/>
      <c r="EF41" s="200"/>
      <c r="EG41" s="6"/>
      <c r="EH41" s="7"/>
      <c r="EI41" s="7"/>
      <c r="EJ41" s="42"/>
      <c r="EK41" s="26"/>
      <c r="EL41" s="1"/>
      <c r="EM41" s="63"/>
      <c r="EN41" s="129"/>
      <c r="EO41" s="17"/>
      <c r="EP41" s="17"/>
      <c r="EQ41" s="17"/>
      <c r="ER41" s="17"/>
      <c r="ES41" s="17"/>
      <c r="ET41" s="17"/>
      <c r="EU41" s="17"/>
      <c r="EV41" s="80"/>
      <c r="EW41" s="81"/>
    </row>
    <row r="42" spans="2:153" ht="13.9" customHeight="1" x14ac:dyDescent="0.2">
      <c r="B42" s="33"/>
      <c r="C42" s="126">
        <v>5250</v>
      </c>
      <c r="D42" s="234" t="s">
        <v>449</v>
      </c>
      <c r="E42" s="234"/>
      <c r="F42" s="224">
        <v>0</v>
      </c>
      <c r="G42" s="224">
        <v>0</v>
      </c>
      <c r="H42" s="224">
        <v>0</v>
      </c>
      <c r="I42" s="210">
        <f>+Integración!X475</f>
        <v>0</v>
      </c>
      <c r="J42" s="210">
        <f>+Integración!Y475</f>
        <v>0</v>
      </c>
      <c r="K42" s="210">
        <f>+Integración!Z475</f>
        <v>0</v>
      </c>
      <c r="L42" s="216">
        <f t="shared" si="31"/>
        <v>0</v>
      </c>
      <c r="M42" s="224">
        <f t="shared" si="17"/>
        <v>0</v>
      </c>
      <c r="N42" s="226">
        <f t="shared" si="18"/>
        <v>0</v>
      </c>
      <c r="O42" s="52"/>
      <c r="P42" s="52"/>
      <c r="Q42" s="52"/>
      <c r="R42" s="216">
        <f t="shared" si="46"/>
        <v>0</v>
      </c>
      <c r="S42" s="224">
        <f t="shared" si="46"/>
        <v>0</v>
      </c>
      <c r="T42" s="226">
        <f t="shared" si="46"/>
        <v>0</v>
      </c>
      <c r="U42" s="26"/>
      <c r="W42" s="27"/>
      <c r="X42" s="131">
        <v>2200</v>
      </c>
      <c r="Y42" s="232" t="s">
        <v>495</v>
      </c>
      <c r="Z42" s="232"/>
      <c r="AA42" s="220">
        <f>SUM(AA43:AA48)</f>
        <v>0</v>
      </c>
      <c r="AB42" s="220">
        <f t="shared" ref="AB42:AC42" si="120">SUM(AB43:AB48)</f>
        <v>0</v>
      </c>
      <c r="AC42" s="220">
        <f t="shared" si="120"/>
        <v>0</v>
      </c>
      <c r="AD42" s="54">
        <f>+Integración!AY475</f>
        <v>0</v>
      </c>
      <c r="AE42" s="54">
        <f>+Integración!AZ475</f>
        <v>0</v>
      </c>
      <c r="AF42" s="54">
        <f>+Integración!BA475</f>
        <v>0</v>
      </c>
      <c r="AG42" s="91">
        <f t="shared" si="33"/>
        <v>0</v>
      </c>
      <c r="AH42" s="54">
        <f t="shared" si="22"/>
        <v>0</v>
      </c>
      <c r="AI42" s="92">
        <f t="shared" si="23"/>
        <v>0</v>
      </c>
      <c r="AJ42" s="54"/>
      <c r="AK42" s="54"/>
      <c r="AL42" s="54"/>
      <c r="AM42" s="91">
        <f t="shared" si="47"/>
        <v>0</v>
      </c>
      <c r="AN42" s="54">
        <f t="shared" si="40"/>
        <v>0</v>
      </c>
      <c r="AO42" s="92">
        <f t="shared" si="40"/>
        <v>0</v>
      </c>
      <c r="AP42" s="100"/>
      <c r="AR42" s="27"/>
      <c r="AS42" s="130">
        <v>4500</v>
      </c>
      <c r="AT42" s="223" t="s">
        <v>518</v>
      </c>
      <c r="AU42" s="223"/>
      <c r="AV42" s="215">
        <v>0</v>
      </c>
      <c r="AW42" s="215">
        <v>0</v>
      </c>
      <c r="AX42" s="215">
        <v>0</v>
      </c>
      <c r="AY42" s="54">
        <f>+Integración!BZ475</f>
        <v>0</v>
      </c>
      <c r="AZ42" s="54">
        <f>+Integración!CA475</f>
        <v>0</v>
      </c>
      <c r="BA42" s="54">
        <f>+Integración!CB475</f>
        <v>0</v>
      </c>
      <c r="BB42" s="91">
        <f t="shared" si="35"/>
        <v>0</v>
      </c>
      <c r="BC42" s="54">
        <f t="shared" si="24"/>
        <v>0</v>
      </c>
      <c r="BD42" s="92">
        <f t="shared" si="25"/>
        <v>0</v>
      </c>
      <c r="BE42" s="54"/>
      <c r="BF42" s="54"/>
      <c r="BG42" s="54"/>
      <c r="BH42" s="91">
        <f t="shared" si="48"/>
        <v>0</v>
      </c>
      <c r="BI42" s="54">
        <f t="shared" si="41"/>
        <v>0</v>
      </c>
      <c r="BJ42" s="92">
        <f t="shared" si="41"/>
        <v>0</v>
      </c>
      <c r="BK42" s="100"/>
      <c r="BM42" s="33"/>
      <c r="BN42" s="126"/>
      <c r="BO42" s="200"/>
      <c r="BP42" s="200"/>
      <c r="BQ42" s="200"/>
      <c r="BR42" s="200"/>
      <c r="BS42" s="200"/>
      <c r="BT42" s="143" t="s">
        <v>95</v>
      </c>
      <c r="BU42" s="319" t="s">
        <v>51</v>
      </c>
      <c r="BV42" s="319"/>
      <c r="BW42" s="54">
        <f t="shared" si="119"/>
        <v>0</v>
      </c>
      <c r="BX42" s="54">
        <f t="shared" si="119"/>
        <v>0</v>
      </c>
      <c r="BY42" s="54">
        <f t="shared" si="119"/>
        <v>0</v>
      </c>
      <c r="BZ42" s="51"/>
      <c r="CA42" s="26"/>
      <c r="CB42" s="1"/>
      <c r="CC42" s="27"/>
      <c r="CD42" s="130"/>
      <c r="CE42" s="201"/>
      <c r="CF42" s="73"/>
      <c r="CG42" s="73"/>
      <c r="CH42" s="73"/>
      <c r="CI42" s="73"/>
      <c r="CJ42" s="143" t="s">
        <v>192</v>
      </c>
      <c r="CK42" s="319" t="s">
        <v>149</v>
      </c>
      <c r="CL42" s="319"/>
      <c r="CM42" s="54">
        <f>+AM56</f>
        <v>15403636.460000001</v>
      </c>
      <c r="CN42" s="54">
        <f t="shared" ref="CN42:CO45" si="121">+AN56</f>
        <v>12701904.689999999</v>
      </c>
      <c r="CO42" s="54">
        <f t="shared" si="121"/>
        <v>12187479.74</v>
      </c>
      <c r="CP42" s="42"/>
      <c r="CQ42" s="77"/>
      <c r="CR42" s="1"/>
      <c r="CS42" s="27"/>
      <c r="CT42" s="130"/>
      <c r="CU42" s="201"/>
      <c r="CV42" s="73"/>
      <c r="CW42" s="73"/>
      <c r="CX42" s="72"/>
      <c r="CY42" s="73"/>
      <c r="CZ42" s="72"/>
      <c r="DA42" s="143" t="s">
        <v>192</v>
      </c>
      <c r="DB42" s="319" t="s">
        <v>149</v>
      </c>
      <c r="DC42" s="319"/>
      <c r="DD42" s="54">
        <f t="shared" si="12"/>
        <v>2701731.7700000014</v>
      </c>
      <c r="DE42" s="54">
        <f t="shared" si="13"/>
        <v>0</v>
      </c>
      <c r="DF42" s="54">
        <f t="shared" si="69"/>
        <v>514424.94999999925</v>
      </c>
      <c r="DG42" s="54">
        <f t="shared" si="70"/>
        <v>0</v>
      </c>
      <c r="DH42" s="42"/>
      <c r="DI42" s="77"/>
      <c r="DJ42" s="1"/>
      <c r="DK42" s="27"/>
      <c r="DL42" s="130" t="s">
        <v>88</v>
      </c>
      <c r="DM42" s="1"/>
      <c r="DN42" s="9" t="s">
        <v>41</v>
      </c>
      <c r="DO42" s="54">
        <f>+BW31</f>
        <v>70000</v>
      </c>
      <c r="DP42" s="54">
        <f t="shared" si="116"/>
        <v>0</v>
      </c>
      <c r="DQ42" s="160"/>
      <c r="DR42" s="200"/>
      <c r="DS42" s="6"/>
      <c r="DT42" s="7"/>
      <c r="DU42" s="7"/>
      <c r="DV42" s="42"/>
      <c r="DW42" s="26"/>
      <c r="DX42" s="1"/>
      <c r="DY42" s="27"/>
      <c r="DZ42" s="130" t="s">
        <v>88</v>
      </c>
      <c r="EA42" s="1"/>
      <c r="EB42" s="9" t="s">
        <v>41</v>
      </c>
      <c r="EC42" s="54">
        <f t="shared" si="88"/>
        <v>0</v>
      </c>
      <c r="ED42" s="54">
        <f t="shared" si="89"/>
        <v>0</v>
      </c>
      <c r="EE42" s="160"/>
      <c r="EF42" s="200"/>
      <c r="EG42" s="6"/>
      <c r="EH42" s="7"/>
      <c r="EI42" s="7"/>
      <c r="EJ42" s="42"/>
      <c r="EK42" s="26"/>
      <c r="EL42" s="1"/>
      <c r="EM42" s="1"/>
      <c r="EN42" s="20"/>
      <c r="EO42" s="273"/>
      <c r="EP42" s="1"/>
      <c r="EQ42" s="1"/>
      <c r="ER42" s="1"/>
      <c r="ES42" s="1"/>
      <c r="ET42" s="1"/>
      <c r="EU42" s="175">
        <f>+EU26-CN34</f>
        <v>0</v>
      </c>
      <c r="EV42" s="1"/>
      <c r="EW42" s="1"/>
    </row>
    <row r="43" spans="2:153" ht="13.9" customHeight="1" x14ac:dyDescent="0.2">
      <c r="B43" s="33"/>
      <c r="C43" s="126">
        <v>5260</v>
      </c>
      <c r="D43" s="234" t="s">
        <v>450</v>
      </c>
      <c r="E43" s="234"/>
      <c r="F43" s="224">
        <v>0</v>
      </c>
      <c r="G43" s="224">
        <v>0</v>
      </c>
      <c r="H43" s="224">
        <v>0</v>
      </c>
      <c r="I43" s="210">
        <f>+Integración!X476</f>
        <v>0</v>
      </c>
      <c r="J43" s="210">
        <f>+Integración!Y476</f>
        <v>0</v>
      </c>
      <c r="K43" s="210">
        <f>+Integración!Z476</f>
        <v>0</v>
      </c>
      <c r="L43" s="216">
        <f t="shared" si="31"/>
        <v>0</v>
      </c>
      <c r="M43" s="224">
        <f t="shared" si="17"/>
        <v>0</v>
      </c>
      <c r="N43" s="226">
        <f t="shared" si="18"/>
        <v>0</v>
      </c>
      <c r="O43" s="50"/>
      <c r="P43" s="50"/>
      <c r="Q43" s="50"/>
      <c r="R43" s="216">
        <f t="shared" si="46"/>
        <v>0</v>
      </c>
      <c r="S43" s="224">
        <f t="shared" si="46"/>
        <v>0</v>
      </c>
      <c r="T43" s="226">
        <f t="shared" si="46"/>
        <v>0</v>
      </c>
      <c r="U43" s="26"/>
      <c r="W43" s="27"/>
      <c r="X43" s="130">
        <v>2210</v>
      </c>
      <c r="Y43" s="223" t="s">
        <v>496</v>
      </c>
      <c r="Z43" s="223"/>
      <c r="AA43" s="215">
        <v>0</v>
      </c>
      <c r="AB43" s="215">
        <v>0</v>
      </c>
      <c r="AC43" s="215">
        <v>0</v>
      </c>
      <c r="AD43" s="54">
        <f>+Integración!AY476</f>
        <v>0</v>
      </c>
      <c r="AE43" s="54">
        <f>+Integración!AZ476</f>
        <v>0</v>
      </c>
      <c r="AF43" s="54">
        <f>+Integración!BA476</f>
        <v>0</v>
      </c>
      <c r="AG43" s="91">
        <f t="shared" si="33"/>
        <v>0</v>
      </c>
      <c r="AH43" s="54">
        <f t="shared" si="22"/>
        <v>0</v>
      </c>
      <c r="AI43" s="92">
        <f t="shared" si="23"/>
        <v>0</v>
      </c>
      <c r="AJ43" s="54"/>
      <c r="AK43" s="54"/>
      <c r="AL43" s="54"/>
      <c r="AM43" s="91">
        <f t="shared" si="47"/>
        <v>0</v>
      </c>
      <c r="AN43" s="54">
        <f t="shared" si="40"/>
        <v>0</v>
      </c>
      <c r="AO43" s="92">
        <f t="shared" si="40"/>
        <v>0</v>
      </c>
      <c r="AP43" s="100"/>
      <c r="AR43" s="27"/>
      <c r="AS43" s="131"/>
      <c r="AT43" s="232" t="s">
        <v>519</v>
      </c>
      <c r="AU43" s="232"/>
      <c r="AV43" s="220">
        <f>+AV14-AV26</f>
        <v>0</v>
      </c>
      <c r="AW43" s="220">
        <f t="shared" ref="AW43:AX43" si="122">+AW14-AW26</f>
        <v>0</v>
      </c>
      <c r="AX43" s="220">
        <f t="shared" si="122"/>
        <v>0</v>
      </c>
      <c r="AY43" s="54">
        <f>+Integración!BZ476</f>
        <v>0</v>
      </c>
      <c r="AZ43" s="54">
        <f>+Integración!CA476</f>
        <v>0</v>
      </c>
      <c r="BA43" s="54">
        <f>+Integración!CB476</f>
        <v>0</v>
      </c>
      <c r="BB43" s="91">
        <f t="shared" si="35"/>
        <v>0</v>
      </c>
      <c r="BC43" s="54">
        <f t="shared" si="24"/>
        <v>0</v>
      </c>
      <c r="BD43" s="92">
        <f t="shared" si="25"/>
        <v>0</v>
      </c>
      <c r="BE43" s="54"/>
      <c r="BF43" s="54"/>
      <c r="BG43" s="54"/>
      <c r="BH43" s="91">
        <f t="shared" si="48"/>
        <v>0</v>
      </c>
      <c r="BI43" s="54">
        <f t="shared" si="41"/>
        <v>0</v>
      </c>
      <c r="BJ43" s="92">
        <f t="shared" si="41"/>
        <v>0</v>
      </c>
      <c r="BK43" s="100"/>
      <c r="BM43" s="33"/>
      <c r="BN43" s="126"/>
      <c r="BO43" s="200"/>
      <c r="BP43" s="200"/>
      <c r="BQ43" s="200"/>
      <c r="BR43" s="200"/>
      <c r="BS43" s="200"/>
      <c r="BT43" s="143" t="s">
        <v>96</v>
      </c>
      <c r="BU43" s="319" t="s">
        <v>52</v>
      </c>
      <c r="BV43" s="319"/>
      <c r="BW43" s="54">
        <f t="shared" si="119"/>
        <v>0</v>
      </c>
      <c r="BX43" s="54">
        <f t="shared" si="119"/>
        <v>0</v>
      </c>
      <c r="BY43" s="54">
        <f t="shared" si="119"/>
        <v>0</v>
      </c>
      <c r="BZ43" s="51"/>
      <c r="CA43" s="26"/>
      <c r="CB43" s="1"/>
      <c r="CC43" s="27"/>
      <c r="CD43" s="130"/>
      <c r="CE43" s="201"/>
      <c r="CF43" s="73"/>
      <c r="CG43" s="73"/>
      <c r="CH43" s="73"/>
      <c r="CI43" s="73"/>
      <c r="CJ43" s="143" t="s">
        <v>193</v>
      </c>
      <c r="CK43" s="319" t="s">
        <v>150</v>
      </c>
      <c r="CL43" s="319"/>
      <c r="CM43" s="54">
        <f>+AM57</f>
        <v>0</v>
      </c>
      <c r="CN43" s="54">
        <f t="shared" si="121"/>
        <v>0</v>
      </c>
      <c r="CO43" s="54">
        <f t="shared" si="121"/>
        <v>0</v>
      </c>
      <c r="CP43" s="42"/>
      <c r="CQ43" s="77"/>
      <c r="CR43" s="1"/>
      <c r="CS43" s="27"/>
      <c r="CT43" s="130"/>
      <c r="CU43" s="201"/>
      <c r="CV43" s="73"/>
      <c r="CW43" s="73"/>
      <c r="CX43" s="72"/>
      <c r="CY43" s="73"/>
      <c r="CZ43" s="72"/>
      <c r="DA43" s="143" t="s">
        <v>193</v>
      </c>
      <c r="DB43" s="319" t="s">
        <v>150</v>
      </c>
      <c r="DC43" s="319"/>
      <c r="DD43" s="54">
        <f t="shared" si="12"/>
        <v>0</v>
      </c>
      <c r="DE43" s="54">
        <f t="shared" si="13"/>
        <v>0</v>
      </c>
      <c r="DF43" s="54">
        <f t="shared" si="69"/>
        <v>0</v>
      </c>
      <c r="DG43" s="54">
        <f t="shared" si="70"/>
        <v>0</v>
      </c>
      <c r="DH43" s="42"/>
      <c r="DI43" s="77"/>
      <c r="DJ43" s="1"/>
      <c r="DK43" s="27"/>
      <c r="DL43" s="130" t="s">
        <v>225</v>
      </c>
      <c r="DM43" s="1"/>
      <c r="DN43" s="9" t="s">
        <v>222</v>
      </c>
      <c r="DO43" s="54">
        <f>+BW33</f>
        <v>0</v>
      </c>
      <c r="DP43" s="54">
        <f t="shared" ref="DP43" si="123">+BX33</f>
        <v>0</v>
      </c>
      <c r="DQ43" s="160"/>
      <c r="DR43" s="313" t="s">
        <v>221</v>
      </c>
      <c r="DS43" s="313"/>
      <c r="DT43" s="78">
        <f>+DO48+DT23+DT40</f>
        <v>5117315.9799999893</v>
      </c>
      <c r="DU43" s="78">
        <f>+DP48+DU23+DU40</f>
        <v>521210.61000000359</v>
      </c>
      <c r="DV43" s="42"/>
      <c r="DW43" s="26"/>
      <c r="DX43" s="1"/>
      <c r="DY43" s="27"/>
      <c r="DZ43" s="130" t="s">
        <v>225</v>
      </c>
      <c r="EA43" s="1"/>
      <c r="EB43" s="9" t="s">
        <v>222</v>
      </c>
      <c r="EC43" s="54">
        <f t="shared" si="88"/>
        <v>0</v>
      </c>
      <c r="ED43" s="54">
        <f t="shared" si="89"/>
        <v>0</v>
      </c>
      <c r="EE43" s="160"/>
      <c r="EF43" s="313" t="s">
        <v>221</v>
      </c>
      <c r="EG43" s="313"/>
      <c r="EH43" s="78">
        <f>+EC48+EH23+EH40</f>
        <v>0</v>
      </c>
      <c r="EI43" s="78">
        <f>+ED48+EI23+EI40</f>
        <v>0</v>
      </c>
      <c r="EJ43" s="42"/>
      <c r="EK43" s="26"/>
      <c r="EL43" s="1"/>
      <c r="EM43" s="1"/>
      <c r="EN43" s="20"/>
      <c r="EO43" s="273"/>
      <c r="EP43" s="1"/>
      <c r="EQ43" s="1"/>
      <c r="ER43" s="1"/>
      <c r="ES43" s="1"/>
      <c r="ET43" s="1"/>
      <c r="EU43" s="175">
        <f>+EU39-CM34</f>
        <v>0</v>
      </c>
      <c r="EV43" s="1"/>
      <c r="EW43" s="1"/>
    </row>
    <row r="44" spans="2:153" ht="14.45" customHeight="1" x14ac:dyDescent="0.2">
      <c r="B44" s="33"/>
      <c r="C44" s="126">
        <v>5270</v>
      </c>
      <c r="D44" s="234" t="s">
        <v>451</v>
      </c>
      <c r="E44" s="234"/>
      <c r="F44" s="215">
        <v>0</v>
      </c>
      <c r="G44" s="215">
        <v>0</v>
      </c>
      <c r="H44" s="215">
        <v>0</v>
      </c>
      <c r="I44" s="210">
        <f>+Integración!X477</f>
        <v>0</v>
      </c>
      <c r="J44" s="210">
        <f>+Integración!Y477</f>
        <v>0</v>
      </c>
      <c r="K44" s="210">
        <f>+Integración!Z477</f>
        <v>0</v>
      </c>
      <c r="L44" s="216">
        <f t="shared" si="31"/>
        <v>0</v>
      </c>
      <c r="M44" s="224">
        <f t="shared" si="17"/>
        <v>0</v>
      </c>
      <c r="N44" s="226">
        <f t="shared" si="18"/>
        <v>0</v>
      </c>
      <c r="O44" s="54"/>
      <c r="P44" s="54"/>
      <c r="Q44" s="54"/>
      <c r="R44" s="216">
        <f t="shared" si="46"/>
        <v>0</v>
      </c>
      <c r="S44" s="224">
        <f t="shared" si="46"/>
        <v>0</v>
      </c>
      <c r="T44" s="226">
        <f t="shared" si="46"/>
        <v>0</v>
      </c>
      <c r="U44" s="26"/>
      <c r="W44" s="27"/>
      <c r="X44" s="130">
        <v>2220</v>
      </c>
      <c r="Y44" s="223" t="s">
        <v>497</v>
      </c>
      <c r="Z44" s="223"/>
      <c r="AA44" s="215">
        <v>0</v>
      </c>
      <c r="AB44" s="215">
        <v>0</v>
      </c>
      <c r="AC44" s="215">
        <v>0</v>
      </c>
      <c r="AD44" s="54">
        <f>+Integración!AY477</f>
        <v>0</v>
      </c>
      <c r="AE44" s="54">
        <f>+Integración!AZ477</f>
        <v>0</v>
      </c>
      <c r="AF44" s="54">
        <f>+Integración!BA477</f>
        <v>0</v>
      </c>
      <c r="AG44" s="91">
        <f t="shared" si="33"/>
        <v>0</v>
      </c>
      <c r="AH44" s="54">
        <f t="shared" si="22"/>
        <v>0</v>
      </c>
      <c r="AI44" s="92">
        <f t="shared" si="23"/>
        <v>0</v>
      </c>
      <c r="AJ44" s="54"/>
      <c r="AK44" s="54"/>
      <c r="AL44" s="54"/>
      <c r="AM44" s="91">
        <f t="shared" si="47"/>
        <v>0</v>
      </c>
      <c r="AN44" s="54">
        <f t="shared" si="40"/>
        <v>0</v>
      </c>
      <c r="AO44" s="92">
        <f t="shared" si="40"/>
        <v>0</v>
      </c>
      <c r="AP44" s="100"/>
      <c r="AR44" s="27"/>
      <c r="AS44" s="131"/>
      <c r="AT44" s="232" t="s">
        <v>520</v>
      </c>
      <c r="AU44" s="232"/>
      <c r="AV44" s="220"/>
      <c r="AW44" s="220"/>
      <c r="AX44" s="220"/>
      <c r="AY44" s="54">
        <f>+Integración!BZ477</f>
        <v>0</v>
      </c>
      <c r="AZ44" s="54">
        <f>+Integración!CA477</f>
        <v>0</v>
      </c>
      <c r="BA44" s="54">
        <f>+Integración!CB477</f>
        <v>0</v>
      </c>
      <c r="BB44" s="91">
        <f t="shared" si="35"/>
        <v>0</v>
      </c>
      <c r="BC44" s="54">
        <f t="shared" si="24"/>
        <v>0</v>
      </c>
      <c r="BD44" s="92">
        <f t="shared" si="25"/>
        <v>0</v>
      </c>
      <c r="BE44" s="54"/>
      <c r="BF44" s="54"/>
      <c r="BG44" s="54"/>
      <c r="BH44" s="91">
        <f t="shared" si="48"/>
        <v>0</v>
      </c>
      <c r="BI44" s="54">
        <f t="shared" si="41"/>
        <v>0</v>
      </c>
      <c r="BJ44" s="92">
        <f t="shared" si="41"/>
        <v>0</v>
      </c>
      <c r="BK44" s="100"/>
      <c r="BM44" s="33"/>
      <c r="BN44" s="126"/>
      <c r="BO44" s="200"/>
      <c r="BP44" s="200"/>
      <c r="BQ44" s="200"/>
      <c r="BR44" s="200"/>
      <c r="BS44" s="200"/>
      <c r="BT44" s="143" t="s">
        <v>97</v>
      </c>
      <c r="BU44" s="321" t="s">
        <v>53</v>
      </c>
      <c r="BV44" s="321"/>
      <c r="BW44" s="54">
        <f t="shared" si="119"/>
        <v>0</v>
      </c>
      <c r="BX44" s="54">
        <f t="shared" si="119"/>
        <v>0</v>
      </c>
      <c r="BY44" s="54">
        <f t="shared" si="119"/>
        <v>0</v>
      </c>
      <c r="BZ44" s="51"/>
      <c r="CA44" s="26"/>
      <c r="CB44" s="1"/>
      <c r="CC44" s="27"/>
      <c r="CD44" s="130"/>
      <c r="CE44" s="201"/>
      <c r="CF44" s="73"/>
      <c r="CG44" s="73"/>
      <c r="CH44" s="73"/>
      <c r="CI44" s="73"/>
      <c r="CJ44" s="143" t="s">
        <v>194</v>
      </c>
      <c r="CK44" s="319" t="s">
        <v>151</v>
      </c>
      <c r="CL44" s="319"/>
      <c r="CM44" s="54">
        <f>+AM58</f>
        <v>0</v>
      </c>
      <c r="CN44" s="54">
        <f t="shared" si="121"/>
        <v>0</v>
      </c>
      <c r="CO44" s="54">
        <f t="shared" si="121"/>
        <v>0</v>
      </c>
      <c r="CP44" s="42"/>
      <c r="CQ44" s="77"/>
      <c r="CR44" s="1"/>
      <c r="CS44" s="27"/>
      <c r="CT44" s="130"/>
      <c r="CU44" s="201"/>
      <c r="CV44" s="73"/>
      <c r="CW44" s="73"/>
      <c r="CX44" s="72"/>
      <c r="CY44" s="73"/>
      <c r="CZ44" s="72"/>
      <c r="DA44" s="143" t="s">
        <v>194</v>
      </c>
      <c r="DB44" s="319" t="s">
        <v>151</v>
      </c>
      <c r="DC44" s="319"/>
      <c r="DD44" s="54">
        <f t="shared" si="12"/>
        <v>0</v>
      </c>
      <c r="DE44" s="54">
        <f t="shared" si="13"/>
        <v>0</v>
      </c>
      <c r="DF44" s="54">
        <f t="shared" si="69"/>
        <v>0</v>
      </c>
      <c r="DG44" s="54">
        <f t="shared" si="70"/>
        <v>0</v>
      </c>
      <c r="DH44" s="42"/>
      <c r="DI44" s="77"/>
      <c r="DJ44" s="1"/>
      <c r="DK44" s="27"/>
      <c r="DL44" s="158"/>
      <c r="DM44" s="1"/>
      <c r="DN44" s="273"/>
      <c r="DO44" s="1"/>
      <c r="DP44" s="1"/>
      <c r="DQ44" s="160"/>
      <c r="DR44" s="8"/>
      <c r="DS44" s="6"/>
      <c r="DT44" s="7"/>
      <c r="DU44" s="7"/>
      <c r="DV44" s="42"/>
      <c r="DW44" s="26"/>
      <c r="DX44" s="1"/>
      <c r="DY44" s="27"/>
      <c r="DZ44" s="158"/>
      <c r="EA44" s="1"/>
      <c r="EB44" s="273"/>
      <c r="EC44" s="1"/>
      <c r="ED44" s="1"/>
      <c r="EE44" s="160"/>
      <c r="EF44" s="8"/>
      <c r="EG44" s="6"/>
      <c r="EH44" s="7"/>
      <c r="EI44" s="7"/>
      <c r="EJ44" s="42"/>
      <c r="EK44" s="26"/>
      <c r="EL44" s="1"/>
      <c r="EM44" s="1"/>
      <c r="EN44" s="20"/>
      <c r="EO44" s="273"/>
      <c r="EP44" s="1"/>
      <c r="EQ44" s="1"/>
      <c r="ER44" s="1"/>
      <c r="ES44" s="1"/>
      <c r="ET44" s="1"/>
      <c r="EU44" s="1"/>
      <c r="EV44" s="1"/>
      <c r="EW44" s="1"/>
    </row>
    <row r="45" spans="2:153" ht="13.9" customHeight="1" x14ac:dyDescent="0.2">
      <c r="B45" s="33"/>
      <c r="C45" s="126">
        <v>5280</v>
      </c>
      <c r="D45" s="234" t="s">
        <v>32</v>
      </c>
      <c r="E45" s="234"/>
      <c r="F45" s="215">
        <v>0</v>
      </c>
      <c r="G45" s="215">
        <v>0</v>
      </c>
      <c r="H45" s="215">
        <v>0</v>
      </c>
      <c r="I45" s="210">
        <f>+Integración!X478</f>
        <v>0</v>
      </c>
      <c r="J45" s="210">
        <f>+Integración!Y478</f>
        <v>0</v>
      </c>
      <c r="K45" s="210">
        <f>+Integración!Z478</f>
        <v>0</v>
      </c>
      <c r="L45" s="216">
        <f t="shared" si="31"/>
        <v>0</v>
      </c>
      <c r="M45" s="224">
        <f t="shared" si="17"/>
        <v>0</v>
      </c>
      <c r="N45" s="226">
        <f t="shared" si="18"/>
        <v>0</v>
      </c>
      <c r="O45" s="54"/>
      <c r="P45" s="54"/>
      <c r="Q45" s="54"/>
      <c r="R45" s="216">
        <f t="shared" si="46"/>
        <v>0</v>
      </c>
      <c r="S45" s="224">
        <f t="shared" si="46"/>
        <v>0</v>
      </c>
      <c r="T45" s="226">
        <f t="shared" si="46"/>
        <v>0</v>
      </c>
      <c r="U45" s="26"/>
      <c r="W45" s="27"/>
      <c r="X45" s="130">
        <v>2230</v>
      </c>
      <c r="Y45" s="223" t="s">
        <v>498</v>
      </c>
      <c r="Z45" s="223"/>
      <c r="AA45" s="215">
        <v>0</v>
      </c>
      <c r="AB45" s="215">
        <v>0</v>
      </c>
      <c r="AC45" s="215">
        <v>0</v>
      </c>
      <c r="AD45" s="54">
        <f>+Integración!AY478</f>
        <v>0</v>
      </c>
      <c r="AE45" s="54">
        <f>+Integración!AZ478</f>
        <v>0</v>
      </c>
      <c r="AF45" s="54">
        <f>+Integración!BA478</f>
        <v>0</v>
      </c>
      <c r="AG45" s="91">
        <f t="shared" si="33"/>
        <v>0</v>
      </c>
      <c r="AH45" s="54">
        <f t="shared" si="22"/>
        <v>0</v>
      </c>
      <c r="AI45" s="92">
        <f t="shared" si="23"/>
        <v>0</v>
      </c>
      <c r="AJ45" s="54"/>
      <c r="AK45" s="54"/>
      <c r="AL45" s="54"/>
      <c r="AM45" s="91">
        <f t="shared" si="47"/>
        <v>0</v>
      </c>
      <c r="AN45" s="54">
        <f t="shared" si="40"/>
        <v>0</v>
      </c>
      <c r="AO45" s="92">
        <f t="shared" si="40"/>
        <v>0</v>
      </c>
      <c r="AP45" s="100"/>
      <c r="AR45" s="27"/>
      <c r="AS45" s="131"/>
      <c r="AT45" s="232" t="s">
        <v>514</v>
      </c>
      <c r="AU45" s="232"/>
      <c r="AV45" s="220">
        <f>SUM(AV46:AV48)</f>
        <v>0</v>
      </c>
      <c r="AW45" s="220">
        <f t="shared" ref="AW45:AX45" si="124">SUM(AW46:AW48)</f>
        <v>0</v>
      </c>
      <c r="AX45" s="220">
        <f t="shared" si="124"/>
        <v>0</v>
      </c>
      <c r="AY45" s="54">
        <f>+Integración!BZ478</f>
        <v>0</v>
      </c>
      <c r="AZ45" s="54">
        <f>+Integración!CA478</f>
        <v>0</v>
      </c>
      <c r="BA45" s="54">
        <f>+Integración!CB478</f>
        <v>0</v>
      </c>
      <c r="BB45" s="91">
        <f t="shared" si="35"/>
        <v>0</v>
      </c>
      <c r="BC45" s="54">
        <f t="shared" si="24"/>
        <v>0</v>
      </c>
      <c r="BD45" s="92">
        <f t="shared" si="25"/>
        <v>0</v>
      </c>
      <c r="BE45" s="54"/>
      <c r="BF45" s="54"/>
      <c r="BG45" s="54"/>
      <c r="BH45" s="91">
        <f t="shared" si="48"/>
        <v>0</v>
      </c>
      <c r="BI45" s="54">
        <f t="shared" si="41"/>
        <v>0</v>
      </c>
      <c r="BJ45" s="92">
        <f t="shared" si="41"/>
        <v>0</v>
      </c>
      <c r="BK45" s="100"/>
      <c r="BM45" s="33"/>
      <c r="BN45" s="126"/>
      <c r="BO45" s="200"/>
      <c r="BP45" s="200"/>
      <c r="BQ45" s="200"/>
      <c r="BR45" s="200"/>
      <c r="BS45" s="200"/>
      <c r="BT45" s="143" t="s">
        <v>98</v>
      </c>
      <c r="BU45" s="319" t="s">
        <v>54</v>
      </c>
      <c r="BV45" s="319"/>
      <c r="BW45" s="54">
        <f t="shared" si="119"/>
        <v>0</v>
      </c>
      <c r="BX45" s="54">
        <f t="shared" si="119"/>
        <v>0</v>
      </c>
      <c r="BY45" s="54">
        <f t="shared" si="119"/>
        <v>0</v>
      </c>
      <c r="BZ45" s="51"/>
      <c r="CA45" s="26"/>
      <c r="CB45" s="1"/>
      <c r="CC45" s="27"/>
      <c r="CD45" s="130"/>
      <c r="CE45" s="201"/>
      <c r="CF45" s="201"/>
      <c r="CG45" s="72"/>
      <c r="CH45" s="72"/>
      <c r="CI45" s="72"/>
      <c r="CJ45" s="143" t="s">
        <v>195</v>
      </c>
      <c r="CK45" s="319" t="s">
        <v>152</v>
      </c>
      <c r="CL45" s="319"/>
      <c r="CM45" s="54">
        <f>+AM59</f>
        <v>0</v>
      </c>
      <c r="CN45" s="54">
        <f t="shared" si="121"/>
        <v>0</v>
      </c>
      <c r="CO45" s="54">
        <f t="shared" si="121"/>
        <v>0</v>
      </c>
      <c r="CP45" s="42"/>
      <c r="CQ45" s="77"/>
      <c r="CR45" s="1"/>
      <c r="CS45" s="27"/>
      <c r="CT45" s="130"/>
      <c r="CU45" s="201"/>
      <c r="CV45" s="201"/>
      <c r="CW45" s="72"/>
      <c r="CX45" s="72"/>
      <c r="CY45" s="72"/>
      <c r="CZ45" s="72"/>
      <c r="DA45" s="143" t="s">
        <v>195</v>
      </c>
      <c r="DB45" s="319" t="s">
        <v>152</v>
      </c>
      <c r="DC45" s="319"/>
      <c r="DD45" s="54">
        <f t="shared" si="12"/>
        <v>0</v>
      </c>
      <c r="DE45" s="54">
        <f t="shared" si="13"/>
        <v>0</v>
      </c>
      <c r="DF45" s="54">
        <f t="shared" si="69"/>
        <v>0</v>
      </c>
      <c r="DG45" s="54">
        <f t="shared" si="70"/>
        <v>0</v>
      </c>
      <c r="DH45" s="42"/>
      <c r="DI45" s="77"/>
      <c r="DJ45" s="1"/>
      <c r="DK45" s="27"/>
      <c r="DL45" s="157"/>
      <c r="DM45" s="200"/>
      <c r="DN45" s="5"/>
      <c r="DO45" s="54"/>
      <c r="DP45" s="54"/>
      <c r="DQ45" s="160"/>
      <c r="DR45" s="8"/>
      <c r="DS45" s="6"/>
      <c r="DT45" s="7"/>
      <c r="DU45" s="7"/>
      <c r="DV45" s="42"/>
      <c r="DW45" s="26"/>
      <c r="DX45" s="1"/>
      <c r="DY45" s="27"/>
      <c r="DZ45" s="157"/>
      <c r="EA45" s="200"/>
      <c r="EB45" s="5"/>
      <c r="EC45" s="54"/>
      <c r="ED45" s="54"/>
      <c r="EE45" s="160"/>
      <c r="EF45" s="8"/>
      <c r="EG45" s="6"/>
      <c r="EH45" s="7"/>
      <c r="EI45" s="7"/>
      <c r="EJ45" s="42"/>
      <c r="EK45" s="26"/>
      <c r="EL45" s="1"/>
      <c r="EM45" s="1"/>
      <c r="EN45" s="20"/>
      <c r="EO45" s="273"/>
      <c r="EP45" s="1"/>
      <c r="EQ45" s="1"/>
      <c r="ER45" s="1"/>
      <c r="ES45" s="1"/>
      <c r="ET45" s="1"/>
      <c r="EU45" s="1"/>
      <c r="EV45" s="1"/>
      <c r="EW45" s="1"/>
    </row>
    <row r="46" spans="2:153" ht="13.9" customHeight="1" x14ac:dyDescent="0.2">
      <c r="B46" s="33"/>
      <c r="C46" s="126">
        <v>5290</v>
      </c>
      <c r="D46" s="234" t="s">
        <v>452</v>
      </c>
      <c r="E46" s="234"/>
      <c r="F46" s="215">
        <v>0</v>
      </c>
      <c r="G46" s="215">
        <v>0</v>
      </c>
      <c r="H46" s="215">
        <v>0</v>
      </c>
      <c r="I46" s="210">
        <f>+Integración!X479</f>
        <v>0</v>
      </c>
      <c r="J46" s="210">
        <f>+Integración!Y479</f>
        <v>0</v>
      </c>
      <c r="K46" s="210">
        <f>+Integración!Z479</f>
        <v>0</v>
      </c>
      <c r="L46" s="216">
        <f t="shared" si="31"/>
        <v>0</v>
      </c>
      <c r="M46" s="224">
        <f t="shared" si="17"/>
        <v>0</v>
      </c>
      <c r="N46" s="226">
        <f t="shared" si="18"/>
        <v>0</v>
      </c>
      <c r="O46" s="54"/>
      <c r="P46" s="54"/>
      <c r="Q46" s="54"/>
      <c r="R46" s="216">
        <f t="shared" si="46"/>
        <v>0</v>
      </c>
      <c r="S46" s="224">
        <f t="shared" si="46"/>
        <v>0</v>
      </c>
      <c r="T46" s="226">
        <f t="shared" si="46"/>
        <v>0</v>
      </c>
      <c r="U46" s="26"/>
      <c r="W46" s="27"/>
      <c r="X46" s="130">
        <v>2240</v>
      </c>
      <c r="Y46" s="223" t="s">
        <v>499</v>
      </c>
      <c r="Z46" s="223"/>
      <c r="AA46" s="215">
        <v>0</v>
      </c>
      <c r="AB46" s="215">
        <v>0</v>
      </c>
      <c r="AC46" s="215">
        <v>0</v>
      </c>
      <c r="AD46" s="54">
        <f>+Integración!AY479</f>
        <v>0</v>
      </c>
      <c r="AE46" s="54">
        <f>+Integración!AZ479</f>
        <v>0</v>
      </c>
      <c r="AF46" s="54">
        <f>+Integración!BA479</f>
        <v>0</v>
      </c>
      <c r="AG46" s="91">
        <f t="shared" si="33"/>
        <v>0</v>
      </c>
      <c r="AH46" s="54">
        <f t="shared" si="22"/>
        <v>0</v>
      </c>
      <c r="AI46" s="92">
        <f t="shared" si="23"/>
        <v>0</v>
      </c>
      <c r="AJ46" s="54"/>
      <c r="AK46" s="54"/>
      <c r="AL46" s="54"/>
      <c r="AM46" s="91">
        <f t="shared" si="47"/>
        <v>0</v>
      </c>
      <c r="AN46" s="54">
        <f t="shared" si="40"/>
        <v>0</v>
      </c>
      <c r="AO46" s="92">
        <f t="shared" si="40"/>
        <v>0</v>
      </c>
      <c r="AP46" s="100"/>
      <c r="AR46" s="27"/>
      <c r="AS46" s="130"/>
      <c r="AT46" s="223" t="s">
        <v>479</v>
      </c>
      <c r="AU46" s="223"/>
      <c r="AV46" s="215">
        <v>0</v>
      </c>
      <c r="AW46" s="215">
        <v>0</v>
      </c>
      <c r="AX46" s="215">
        <v>0</v>
      </c>
      <c r="AY46" s="54">
        <f>+Integración!BZ479</f>
        <v>0</v>
      </c>
      <c r="AZ46" s="54">
        <f>+Integración!CA479</f>
        <v>0</v>
      </c>
      <c r="BA46" s="54">
        <f>+Integración!CB479</f>
        <v>0</v>
      </c>
      <c r="BB46" s="91">
        <f t="shared" si="35"/>
        <v>0</v>
      </c>
      <c r="BC46" s="54">
        <f t="shared" si="24"/>
        <v>0</v>
      </c>
      <c r="BD46" s="92">
        <f t="shared" si="25"/>
        <v>0</v>
      </c>
      <c r="BE46" s="54"/>
      <c r="BF46" s="54"/>
      <c r="BG46" s="54"/>
      <c r="BH46" s="91">
        <f t="shared" si="48"/>
        <v>0</v>
      </c>
      <c r="BI46" s="54">
        <f t="shared" si="41"/>
        <v>0</v>
      </c>
      <c r="BJ46" s="92">
        <f t="shared" si="41"/>
        <v>0</v>
      </c>
      <c r="BK46" s="100"/>
      <c r="BM46" s="33"/>
      <c r="BN46" s="126"/>
      <c r="BO46" s="200"/>
      <c r="BP46" s="200"/>
      <c r="BQ46" s="200"/>
      <c r="BR46" s="200"/>
      <c r="BS46" s="200"/>
      <c r="BT46" s="143" t="s">
        <v>99</v>
      </c>
      <c r="BU46" s="319" t="s">
        <v>55</v>
      </c>
      <c r="BV46" s="319"/>
      <c r="BW46" s="54">
        <f t="shared" si="119"/>
        <v>0</v>
      </c>
      <c r="BX46" s="54">
        <f t="shared" si="119"/>
        <v>0</v>
      </c>
      <c r="BY46" s="54">
        <f t="shared" si="119"/>
        <v>0</v>
      </c>
      <c r="BZ46" s="51"/>
      <c r="CA46" s="26"/>
      <c r="CB46" s="1"/>
      <c r="CC46" s="27"/>
      <c r="CD46" s="130"/>
      <c r="CE46" s="201"/>
      <c r="CF46" s="201"/>
      <c r="CG46" s="72"/>
      <c r="CH46" s="72"/>
      <c r="CI46" s="72"/>
      <c r="CJ46" s="143"/>
      <c r="CK46" s="314"/>
      <c r="CL46" s="314"/>
      <c r="CM46" s="52"/>
      <c r="CN46" s="52"/>
      <c r="CO46" s="52"/>
      <c r="CP46" s="42"/>
      <c r="CQ46" s="77"/>
      <c r="CR46" s="1"/>
      <c r="CS46" s="27"/>
      <c r="CT46" s="130"/>
      <c r="CU46" s="201"/>
      <c r="CV46" s="201"/>
      <c r="CW46" s="72"/>
      <c r="CX46" s="72"/>
      <c r="CY46" s="72"/>
      <c r="CZ46" s="72"/>
      <c r="DA46" s="143"/>
      <c r="DB46" s="314"/>
      <c r="DC46" s="314"/>
      <c r="DD46" s="54"/>
      <c r="DE46" s="54"/>
      <c r="DF46" s="54"/>
      <c r="DG46" s="54"/>
      <c r="DH46" s="42"/>
      <c r="DI46" s="77"/>
      <c r="DJ46" s="1"/>
      <c r="DK46" s="27"/>
      <c r="DL46" s="157"/>
      <c r="DM46" s="1"/>
      <c r="DN46" s="273"/>
      <c r="DO46" s="1"/>
      <c r="DP46" s="1"/>
      <c r="DQ46" s="160"/>
      <c r="DR46" s="8"/>
      <c r="DS46" s="6"/>
      <c r="DT46" s="7"/>
      <c r="DU46" s="7"/>
      <c r="DV46" s="42"/>
      <c r="DW46" s="26"/>
      <c r="DX46" s="1"/>
      <c r="DY46" s="27"/>
      <c r="DZ46" s="157"/>
      <c r="EA46" s="1"/>
      <c r="EB46" s="273"/>
      <c r="EC46" s="1"/>
      <c r="ED46" s="1"/>
      <c r="EE46" s="160"/>
      <c r="EF46" s="8"/>
      <c r="EG46" s="6"/>
      <c r="EH46" s="7"/>
      <c r="EI46" s="7"/>
      <c r="EJ46" s="42"/>
      <c r="EK46" s="26"/>
      <c r="EL46" s="1"/>
      <c r="EM46" s="1"/>
      <c r="EN46" s="20"/>
      <c r="EO46" s="273"/>
      <c r="EP46" s="1"/>
      <c r="EQ46" s="1"/>
      <c r="ER46" s="1"/>
      <c r="ES46" s="1"/>
      <c r="ET46" s="1"/>
      <c r="EU46" s="1"/>
      <c r="EV46" s="1"/>
      <c r="EW46" s="1"/>
    </row>
    <row r="47" spans="2:153" ht="14.45" customHeight="1" x14ac:dyDescent="0.2">
      <c r="B47" s="33"/>
      <c r="C47" s="127">
        <v>5300</v>
      </c>
      <c r="D47" s="233" t="s">
        <v>453</v>
      </c>
      <c r="E47" s="233"/>
      <c r="F47" s="220">
        <f>SUM(F48:F50)</f>
        <v>0</v>
      </c>
      <c r="G47" s="220">
        <f t="shared" ref="G47:H47" si="125">SUM(G48:G50)</f>
        <v>0</v>
      </c>
      <c r="H47" s="220">
        <f t="shared" si="125"/>
        <v>0</v>
      </c>
      <c r="I47" s="210">
        <f>+Integración!X480</f>
        <v>70000</v>
      </c>
      <c r="J47" s="210">
        <f>+Integración!Y480</f>
        <v>0</v>
      </c>
      <c r="K47" s="210">
        <f>+Integración!Z480</f>
        <v>59503.31</v>
      </c>
      <c r="L47" s="221">
        <f t="shared" si="31"/>
        <v>70000</v>
      </c>
      <c r="M47" s="210">
        <f t="shared" si="17"/>
        <v>0</v>
      </c>
      <c r="N47" s="212">
        <f t="shared" si="18"/>
        <v>59503.31</v>
      </c>
      <c r="O47" s="49"/>
      <c r="P47" s="49"/>
      <c r="Q47" s="49"/>
      <c r="R47" s="221">
        <f t="shared" si="46"/>
        <v>70000</v>
      </c>
      <c r="S47" s="210">
        <f t="shared" si="46"/>
        <v>0</v>
      </c>
      <c r="T47" s="212">
        <f t="shared" si="46"/>
        <v>59503.31</v>
      </c>
      <c r="U47" s="264"/>
      <c r="W47" s="27"/>
      <c r="X47" s="130">
        <v>2250</v>
      </c>
      <c r="Y47" s="223" t="s">
        <v>500</v>
      </c>
      <c r="Z47" s="223"/>
      <c r="AA47" s="215">
        <v>0</v>
      </c>
      <c r="AB47" s="215">
        <v>0</v>
      </c>
      <c r="AC47" s="215">
        <v>0</v>
      </c>
      <c r="AD47" s="54">
        <f>+Integración!AY480</f>
        <v>0</v>
      </c>
      <c r="AE47" s="54">
        <f>+Integración!AZ480</f>
        <v>0</v>
      </c>
      <c r="AF47" s="54">
        <f>+Integración!BA480</f>
        <v>0</v>
      </c>
      <c r="AG47" s="91">
        <f t="shared" si="33"/>
        <v>0</v>
      </c>
      <c r="AH47" s="54">
        <f t="shared" si="22"/>
        <v>0</v>
      </c>
      <c r="AI47" s="92">
        <f t="shared" si="23"/>
        <v>0</v>
      </c>
      <c r="AJ47" s="54"/>
      <c r="AK47" s="54"/>
      <c r="AL47" s="54"/>
      <c r="AM47" s="91">
        <f t="shared" si="47"/>
        <v>0</v>
      </c>
      <c r="AN47" s="54">
        <f t="shared" si="40"/>
        <v>0</v>
      </c>
      <c r="AO47" s="92">
        <f t="shared" si="40"/>
        <v>0</v>
      </c>
      <c r="AP47" s="100"/>
      <c r="AR47" s="27"/>
      <c r="AS47" s="130"/>
      <c r="AT47" s="223" t="s">
        <v>480</v>
      </c>
      <c r="AU47" s="223"/>
      <c r="AV47" s="215">
        <v>0</v>
      </c>
      <c r="AW47" s="215">
        <v>0</v>
      </c>
      <c r="AX47" s="215">
        <v>0</v>
      </c>
      <c r="AY47" s="54">
        <f>+Integración!BZ480</f>
        <v>0</v>
      </c>
      <c r="AZ47" s="54">
        <f>+Integración!CA480</f>
        <v>0</v>
      </c>
      <c r="BA47" s="54">
        <f>+Integración!CB480</f>
        <v>0</v>
      </c>
      <c r="BB47" s="91">
        <f t="shared" si="35"/>
        <v>0</v>
      </c>
      <c r="BC47" s="54">
        <f t="shared" si="24"/>
        <v>0</v>
      </c>
      <c r="BD47" s="92">
        <f t="shared" si="25"/>
        <v>0</v>
      </c>
      <c r="BE47" s="54"/>
      <c r="BF47" s="54"/>
      <c r="BG47" s="54"/>
      <c r="BH47" s="91">
        <f t="shared" si="48"/>
        <v>0</v>
      </c>
      <c r="BI47" s="54">
        <f t="shared" si="41"/>
        <v>0</v>
      </c>
      <c r="BJ47" s="92">
        <f t="shared" si="41"/>
        <v>0</v>
      </c>
      <c r="BK47" s="100"/>
      <c r="BM47" s="33"/>
      <c r="BN47" s="126"/>
      <c r="BO47" s="200"/>
      <c r="BP47" s="200"/>
      <c r="BQ47" s="200"/>
      <c r="BR47" s="200"/>
      <c r="BS47" s="200"/>
      <c r="BT47" s="143"/>
      <c r="BU47" s="195"/>
      <c r="BV47" s="200"/>
      <c r="BW47" s="66"/>
      <c r="BX47" s="66"/>
      <c r="BY47" s="66"/>
      <c r="BZ47" s="51"/>
      <c r="CA47" s="26"/>
      <c r="CB47" s="1"/>
      <c r="CC47" s="27"/>
      <c r="CD47" s="130"/>
      <c r="CE47" s="201"/>
      <c r="CF47" s="201"/>
      <c r="CG47" s="72"/>
      <c r="CH47" s="72"/>
      <c r="CI47" s="72"/>
      <c r="CJ47" s="143"/>
      <c r="CK47" s="308" t="s">
        <v>153</v>
      </c>
      <c r="CL47" s="308"/>
      <c r="CM47" s="48">
        <f>SUM(CM48:CM49)</f>
        <v>0</v>
      </c>
      <c r="CN47" s="48">
        <f t="shared" ref="CN47:CO47" si="126">SUM(CN48:CN49)</f>
        <v>0</v>
      </c>
      <c r="CO47" s="48">
        <f t="shared" si="126"/>
        <v>0</v>
      </c>
      <c r="CP47" s="42"/>
      <c r="CQ47" s="77"/>
      <c r="CR47" s="1"/>
      <c r="CS47" s="27"/>
      <c r="CT47" s="130"/>
      <c r="CU47" s="201"/>
      <c r="CV47" s="201"/>
      <c r="CW47" s="72"/>
      <c r="CX47" s="72"/>
      <c r="CY47" s="72"/>
      <c r="CZ47" s="72"/>
      <c r="DA47" s="143"/>
      <c r="DB47" s="308" t="s">
        <v>153</v>
      </c>
      <c r="DC47" s="308"/>
      <c r="DD47" s="49">
        <f t="shared" si="12"/>
        <v>0</v>
      </c>
      <c r="DE47" s="49">
        <f t="shared" si="13"/>
        <v>0</v>
      </c>
      <c r="DF47" s="49">
        <f t="shared" si="69"/>
        <v>0</v>
      </c>
      <c r="DG47" s="49">
        <f t="shared" si="70"/>
        <v>0</v>
      </c>
      <c r="DH47" s="42"/>
      <c r="DI47" s="77"/>
      <c r="DJ47" s="1"/>
      <c r="DK47" s="27"/>
      <c r="DL47" s="157"/>
      <c r="DM47" s="200"/>
      <c r="DN47" s="200"/>
      <c r="DO47" s="52"/>
      <c r="DP47" s="52"/>
      <c r="DQ47" s="163" t="s">
        <v>158</v>
      </c>
      <c r="DR47" s="313" t="s">
        <v>243</v>
      </c>
      <c r="DS47" s="313"/>
      <c r="DT47" s="184">
        <f>+CH13</f>
        <v>2188080.34</v>
      </c>
      <c r="DU47" s="184">
        <f>+CI13</f>
        <v>1666869.73</v>
      </c>
      <c r="DV47" s="42"/>
      <c r="DW47" s="26"/>
      <c r="DX47" s="1"/>
      <c r="DY47" s="27"/>
      <c r="DZ47" s="157"/>
      <c r="EA47" s="200"/>
      <c r="EB47" s="200"/>
      <c r="EC47" s="52"/>
      <c r="ED47" s="52"/>
      <c r="EE47" s="163" t="s">
        <v>158</v>
      </c>
      <c r="EF47" s="313" t="s">
        <v>243</v>
      </c>
      <c r="EG47" s="313"/>
      <c r="EH47" s="184">
        <f>+BH67</f>
        <v>0</v>
      </c>
      <c r="EI47" s="184">
        <f>+BI67</f>
        <v>0</v>
      </c>
      <c r="EJ47" s="42"/>
      <c r="EK47" s="26"/>
      <c r="EL47" s="1"/>
      <c r="EM47" s="1"/>
      <c r="EN47" s="20"/>
      <c r="EO47" s="273"/>
      <c r="EP47" s="1"/>
      <c r="EQ47" s="1"/>
      <c r="ER47" s="1"/>
      <c r="ES47" s="1"/>
      <c r="ET47" s="1"/>
      <c r="EU47" s="1"/>
      <c r="EV47" s="1"/>
      <c r="EW47" s="1"/>
    </row>
    <row r="48" spans="2:153" ht="13.9" customHeight="1" x14ac:dyDescent="0.2">
      <c r="B48" s="33"/>
      <c r="C48" s="126">
        <v>5310</v>
      </c>
      <c r="D48" s="234" t="s">
        <v>38</v>
      </c>
      <c r="E48" s="234"/>
      <c r="F48" s="215">
        <v>0</v>
      </c>
      <c r="G48" s="215">
        <v>0</v>
      </c>
      <c r="H48" s="215">
        <v>0</v>
      </c>
      <c r="I48" s="210">
        <f>+Integración!X481</f>
        <v>0</v>
      </c>
      <c r="J48" s="210">
        <f>+Integración!Y481</f>
        <v>0</v>
      </c>
      <c r="K48" s="210">
        <f>+Integración!Z481</f>
        <v>0</v>
      </c>
      <c r="L48" s="216">
        <f t="shared" si="31"/>
        <v>0</v>
      </c>
      <c r="M48" s="224">
        <f t="shared" si="17"/>
        <v>0</v>
      </c>
      <c r="N48" s="226">
        <f t="shared" si="18"/>
        <v>0</v>
      </c>
      <c r="O48" s="54"/>
      <c r="P48" s="54"/>
      <c r="Q48" s="54"/>
      <c r="R48" s="216">
        <f t="shared" si="46"/>
        <v>0</v>
      </c>
      <c r="S48" s="224">
        <f t="shared" si="46"/>
        <v>0</v>
      </c>
      <c r="T48" s="226">
        <f t="shared" si="46"/>
        <v>0</v>
      </c>
      <c r="U48" s="26"/>
      <c r="W48" s="27"/>
      <c r="X48" s="130">
        <v>2260</v>
      </c>
      <c r="Y48" s="223" t="s">
        <v>501</v>
      </c>
      <c r="Z48" s="223"/>
      <c r="AA48" s="215">
        <v>0</v>
      </c>
      <c r="AB48" s="215">
        <v>0</v>
      </c>
      <c r="AC48" s="215">
        <v>0</v>
      </c>
      <c r="AD48" s="48">
        <f>+Integración!AY481</f>
        <v>0</v>
      </c>
      <c r="AE48" s="48">
        <f>+Integración!AZ481</f>
        <v>0</v>
      </c>
      <c r="AF48" s="48">
        <f>+Integración!BA481</f>
        <v>0</v>
      </c>
      <c r="AG48" s="99">
        <f t="shared" si="33"/>
        <v>0</v>
      </c>
      <c r="AH48" s="48">
        <f t="shared" si="22"/>
        <v>0</v>
      </c>
      <c r="AI48" s="97">
        <f t="shared" si="23"/>
        <v>0</v>
      </c>
      <c r="AJ48" s="54"/>
      <c r="AK48" s="54"/>
      <c r="AL48" s="54"/>
      <c r="AM48" s="99">
        <f t="shared" si="47"/>
        <v>0</v>
      </c>
      <c r="AN48" s="48">
        <f t="shared" si="40"/>
        <v>0</v>
      </c>
      <c r="AO48" s="97">
        <f t="shared" si="40"/>
        <v>0</v>
      </c>
      <c r="AP48" s="100"/>
      <c r="AR48" s="27"/>
      <c r="AS48" s="130"/>
      <c r="AT48" s="223" t="s">
        <v>521</v>
      </c>
      <c r="AU48" s="223"/>
      <c r="AV48" s="245">
        <v>0</v>
      </c>
      <c r="AW48" s="245">
        <v>0</v>
      </c>
      <c r="AX48" s="245">
        <v>0</v>
      </c>
      <c r="AY48" s="48">
        <f>+Integración!BZ481</f>
        <v>0</v>
      </c>
      <c r="AZ48" s="48">
        <f>+Integración!CA481</f>
        <v>0</v>
      </c>
      <c r="BA48" s="48">
        <f>+Integración!CB481</f>
        <v>0</v>
      </c>
      <c r="BB48" s="99">
        <f t="shared" si="35"/>
        <v>0</v>
      </c>
      <c r="BC48" s="48">
        <f t="shared" si="24"/>
        <v>0</v>
      </c>
      <c r="BD48" s="97">
        <f t="shared" si="25"/>
        <v>0</v>
      </c>
      <c r="BE48" s="54"/>
      <c r="BF48" s="54"/>
      <c r="BG48" s="54"/>
      <c r="BH48" s="99">
        <f t="shared" si="48"/>
        <v>0</v>
      </c>
      <c r="BI48" s="48">
        <f t="shared" si="41"/>
        <v>0</v>
      </c>
      <c r="BJ48" s="97">
        <f t="shared" si="41"/>
        <v>0</v>
      </c>
      <c r="BK48" s="100"/>
      <c r="BM48" s="33"/>
      <c r="BN48" s="126"/>
      <c r="BO48" s="200"/>
      <c r="BP48" s="200"/>
      <c r="BQ48" s="200"/>
      <c r="BR48" s="200"/>
      <c r="BS48" s="200"/>
      <c r="BT48" s="143"/>
      <c r="BU48" s="322" t="s">
        <v>56</v>
      </c>
      <c r="BV48" s="322"/>
      <c r="BW48" s="50">
        <f>SUM(BW49)</f>
        <v>0</v>
      </c>
      <c r="BX48" s="50">
        <f t="shared" ref="BX48:BY48" si="127">SUM(BX49)</f>
        <v>0</v>
      </c>
      <c r="BY48" s="50">
        <f t="shared" si="127"/>
        <v>0</v>
      </c>
      <c r="BZ48" s="51"/>
      <c r="CA48" s="26"/>
      <c r="CB48" s="1"/>
      <c r="CC48" s="27"/>
      <c r="CD48" s="130"/>
      <c r="CE48" s="201"/>
      <c r="CF48" s="201"/>
      <c r="CG48" s="72"/>
      <c r="CH48" s="72"/>
      <c r="CI48" s="72"/>
      <c r="CJ48" s="143" t="s">
        <v>196</v>
      </c>
      <c r="CK48" s="319" t="s">
        <v>154</v>
      </c>
      <c r="CL48" s="319"/>
      <c r="CM48" s="54">
        <f t="shared" ref="CM48:CO49" si="128">+AM61</f>
        <v>0</v>
      </c>
      <c r="CN48" s="54">
        <f t="shared" si="128"/>
        <v>0</v>
      </c>
      <c r="CO48" s="54">
        <f t="shared" si="128"/>
        <v>0</v>
      </c>
      <c r="CP48" s="42"/>
      <c r="CQ48" s="77"/>
      <c r="CR48" s="1"/>
      <c r="CS48" s="27"/>
      <c r="CT48" s="130"/>
      <c r="CU48" s="201"/>
      <c r="CV48" s="201"/>
      <c r="CW48" s="72"/>
      <c r="CX48" s="72"/>
      <c r="CY48" s="72"/>
      <c r="CZ48" s="72"/>
      <c r="DA48" s="143" t="s">
        <v>196</v>
      </c>
      <c r="DB48" s="319" t="s">
        <v>154</v>
      </c>
      <c r="DC48" s="319"/>
      <c r="DD48" s="54">
        <f t="shared" si="12"/>
        <v>0</v>
      </c>
      <c r="DE48" s="54">
        <f t="shared" si="13"/>
        <v>0</v>
      </c>
      <c r="DF48" s="54">
        <f t="shared" si="69"/>
        <v>0</v>
      </c>
      <c r="DG48" s="54">
        <f t="shared" si="70"/>
        <v>0</v>
      </c>
      <c r="DH48" s="42"/>
      <c r="DI48" s="77"/>
      <c r="DJ48" s="1"/>
      <c r="DK48" s="27"/>
      <c r="DL48" s="159"/>
      <c r="DM48" s="312" t="s">
        <v>223</v>
      </c>
      <c r="DN48" s="312"/>
      <c r="DO48" s="78">
        <f>DO14-DO27</f>
        <v>9643900.0199999958</v>
      </c>
      <c r="DP48" s="78">
        <f t="shared" ref="DP48" si="129">DP14-DP27</f>
        <v>3648875.8299999982</v>
      </c>
      <c r="DQ48" s="163" t="s">
        <v>158</v>
      </c>
      <c r="DR48" s="313" t="s">
        <v>244</v>
      </c>
      <c r="DS48" s="313"/>
      <c r="DT48" s="49">
        <f>+CG13</f>
        <v>7305396.3200000003</v>
      </c>
      <c r="DU48" s="49">
        <f>+CH13</f>
        <v>2188080.34</v>
      </c>
      <c r="DV48" s="83"/>
      <c r="DW48" s="84"/>
      <c r="DX48" s="1"/>
      <c r="DY48" s="27"/>
      <c r="DZ48" s="159"/>
      <c r="EA48" s="312" t="s">
        <v>223</v>
      </c>
      <c r="EB48" s="312"/>
      <c r="EC48" s="78">
        <f>EC14-EC27</f>
        <v>0</v>
      </c>
      <c r="ED48" s="78">
        <f t="shared" ref="ED48" si="130">ED14-ED27</f>
        <v>0</v>
      </c>
      <c r="EE48" s="163" t="s">
        <v>158</v>
      </c>
      <c r="EF48" s="313" t="s">
        <v>244</v>
      </c>
      <c r="EG48" s="313"/>
      <c r="EH48" s="184">
        <f t="shared" ref="EH48" si="131">+BH68</f>
        <v>0</v>
      </c>
      <c r="EI48" s="184">
        <f>+BI68</f>
        <v>0</v>
      </c>
      <c r="EJ48" s="83"/>
      <c r="EK48" s="84"/>
      <c r="EL48" s="1"/>
      <c r="EM48" s="1"/>
      <c r="EN48" s="20"/>
      <c r="EO48" s="273"/>
      <c r="EP48" s="1"/>
      <c r="EQ48" s="1"/>
      <c r="ER48" s="1"/>
      <c r="ES48" s="1"/>
      <c r="ET48" s="1"/>
      <c r="EU48" s="1"/>
      <c r="EV48" s="1"/>
      <c r="EW48" s="1"/>
    </row>
    <row r="49" spans="2:153" ht="13.9" customHeight="1" x14ac:dyDescent="0.2">
      <c r="B49" s="33"/>
      <c r="C49" s="126">
        <v>5320</v>
      </c>
      <c r="D49" s="234" t="s">
        <v>0</v>
      </c>
      <c r="E49" s="234"/>
      <c r="F49" s="215">
        <v>0</v>
      </c>
      <c r="G49" s="215">
        <v>0</v>
      </c>
      <c r="H49" s="215">
        <v>0</v>
      </c>
      <c r="I49" s="210">
        <f>+Integración!X482</f>
        <v>0</v>
      </c>
      <c r="J49" s="210">
        <f>+Integración!Y482</f>
        <v>0</v>
      </c>
      <c r="K49" s="210">
        <f>+Integración!Z482</f>
        <v>0</v>
      </c>
      <c r="L49" s="216">
        <f t="shared" si="31"/>
        <v>0</v>
      </c>
      <c r="M49" s="224">
        <f t="shared" si="17"/>
        <v>0</v>
      </c>
      <c r="N49" s="226">
        <f t="shared" si="18"/>
        <v>0</v>
      </c>
      <c r="O49" s="54"/>
      <c r="P49" s="54"/>
      <c r="Q49" s="54"/>
      <c r="R49" s="216">
        <f t="shared" si="46"/>
        <v>0</v>
      </c>
      <c r="S49" s="224">
        <f t="shared" si="46"/>
        <v>0</v>
      </c>
      <c r="T49" s="226">
        <f t="shared" si="46"/>
        <v>0</v>
      </c>
      <c r="U49" s="26"/>
      <c r="W49" s="27"/>
      <c r="X49" s="131">
        <v>3000</v>
      </c>
      <c r="Y49" s="248" t="s">
        <v>143</v>
      </c>
      <c r="Z49" s="248"/>
      <c r="AA49" s="258">
        <f>+AA50+AA54+AA60</f>
        <v>0</v>
      </c>
      <c r="AB49" s="258">
        <f t="shared" ref="AB49:AC49" si="132">+AB50+AB54+AB60</f>
        <v>0</v>
      </c>
      <c r="AC49" s="258">
        <f t="shared" si="132"/>
        <v>0</v>
      </c>
      <c r="AD49" s="260">
        <f>+Integración!AY482</f>
        <v>68116719.390000001</v>
      </c>
      <c r="AE49" s="260">
        <f>+Integración!AZ482</f>
        <v>59106656.860000007</v>
      </c>
      <c r="AF49" s="260">
        <f>+Integración!BA482</f>
        <v>56399049.25</v>
      </c>
      <c r="AG49" s="269">
        <f t="shared" si="33"/>
        <v>68116719.390000001</v>
      </c>
      <c r="AH49" s="260">
        <f t="shared" si="22"/>
        <v>59106656.860000007</v>
      </c>
      <c r="AI49" s="271">
        <f t="shared" si="23"/>
        <v>56399049.25</v>
      </c>
      <c r="AJ49" s="54"/>
      <c r="AK49" s="54"/>
      <c r="AL49" s="54"/>
      <c r="AM49" s="269">
        <f t="shared" si="47"/>
        <v>68116719.390000001</v>
      </c>
      <c r="AN49" s="260">
        <f t="shared" si="40"/>
        <v>59106656.860000007</v>
      </c>
      <c r="AO49" s="271">
        <f t="shared" si="40"/>
        <v>56399049.25</v>
      </c>
      <c r="AP49" s="100"/>
      <c r="AR49" s="27"/>
      <c r="AS49" s="131"/>
      <c r="AT49" s="248" t="s">
        <v>517</v>
      </c>
      <c r="AU49" s="248"/>
      <c r="AV49" s="220">
        <f>SUM(AV50:AV52)</f>
        <v>0</v>
      </c>
      <c r="AW49" s="220">
        <f t="shared" ref="AW49:AX49" si="133">SUM(AW50:AW52)</f>
        <v>0</v>
      </c>
      <c r="AX49" s="220">
        <f t="shared" si="133"/>
        <v>0</v>
      </c>
      <c r="AY49" s="260">
        <f>+Integración!BZ482</f>
        <v>0</v>
      </c>
      <c r="AZ49" s="260">
        <f>+Integración!CA482</f>
        <v>0</v>
      </c>
      <c r="BA49" s="260">
        <f>+Integración!CB482</f>
        <v>0</v>
      </c>
      <c r="BB49" s="269">
        <f t="shared" si="35"/>
        <v>0</v>
      </c>
      <c r="BC49" s="260">
        <f t="shared" si="24"/>
        <v>0</v>
      </c>
      <c r="BD49" s="271">
        <f t="shared" si="25"/>
        <v>0</v>
      </c>
      <c r="BE49" s="54"/>
      <c r="BF49" s="54"/>
      <c r="BG49" s="54"/>
      <c r="BH49" s="269">
        <f t="shared" si="48"/>
        <v>0</v>
      </c>
      <c r="BI49" s="260">
        <f t="shared" si="41"/>
        <v>0</v>
      </c>
      <c r="BJ49" s="271">
        <f t="shared" si="41"/>
        <v>0</v>
      </c>
      <c r="BK49" s="100"/>
      <c r="BM49" s="33"/>
      <c r="BN49" s="126"/>
      <c r="BO49" s="200"/>
      <c r="BP49" s="200"/>
      <c r="BQ49" s="200"/>
      <c r="BR49" s="200"/>
      <c r="BS49" s="200"/>
      <c r="BT49" s="143" t="s">
        <v>100</v>
      </c>
      <c r="BU49" s="319" t="s">
        <v>57</v>
      </c>
      <c r="BV49" s="319"/>
      <c r="BW49" s="54">
        <f>+R65</f>
        <v>0</v>
      </c>
      <c r="BX49" s="54">
        <f>+S65</f>
        <v>0</v>
      </c>
      <c r="BY49" s="54">
        <f>+T65</f>
        <v>0</v>
      </c>
      <c r="BZ49" s="51"/>
      <c r="CA49" s="26"/>
      <c r="CB49" s="1"/>
      <c r="CC49" s="27"/>
      <c r="CD49" s="130"/>
      <c r="CE49" s="201"/>
      <c r="CF49" s="201"/>
      <c r="CG49" s="72"/>
      <c r="CH49" s="72"/>
      <c r="CI49" s="72"/>
      <c r="CJ49" s="143" t="s">
        <v>197</v>
      </c>
      <c r="CK49" s="319" t="s">
        <v>155</v>
      </c>
      <c r="CL49" s="319"/>
      <c r="CM49" s="54">
        <f t="shared" si="128"/>
        <v>0</v>
      </c>
      <c r="CN49" s="54">
        <f t="shared" si="128"/>
        <v>0</v>
      </c>
      <c r="CO49" s="54">
        <f t="shared" si="128"/>
        <v>0</v>
      </c>
      <c r="CP49" s="42"/>
      <c r="CQ49" s="77"/>
      <c r="CR49" s="1"/>
      <c r="CS49" s="27"/>
      <c r="CT49" s="130"/>
      <c r="CU49" s="201"/>
      <c r="CV49" s="201"/>
      <c r="CW49" s="72"/>
      <c r="CX49" s="72"/>
      <c r="CY49" s="72"/>
      <c r="CZ49" s="72"/>
      <c r="DA49" s="143" t="s">
        <v>197</v>
      </c>
      <c r="DB49" s="319" t="s">
        <v>155</v>
      </c>
      <c r="DC49" s="319"/>
      <c r="DD49" s="54">
        <f t="shared" si="12"/>
        <v>0</v>
      </c>
      <c r="DE49" s="54">
        <f t="shared" si="13"/>
        <v>0</v>
      </c>
      <c r="DF49" s="54">
        <f t="shared" si="69"/>
        <v>0</v>
      </c>
      <c r="DG49" s="54">
        <f t="shared" si="70"/>
        <v>0</v>
      </c>
      <c r="DH49" s="42"/>
      <c r="DI49" s="77"/>
      <c r="DJ49" s="1"/>
      <c r="DK49" s="27"/>
      <c r="DL49" s="159"/>
      <c r="DM49" s="277"/>
      <c r="DN49" s="279"/>
      <c r="DO49" s="82"/>
      <c r="DP49" s="82"/>
      <c r="DQ49" s="164"/>
      <c r="DR49" s="10"/>
      <c r="DS49" s="276"/>
      <c r="DT49" s="85"/>
      <c r="DU49" s="85"/>
      <c r="DV49" s="83"/>
      <c r="DW49" s="84"/>
      <c r="DX49" s="1"/>
      <c r="DY49" s="27"/>
      <c r="DZ49" s="159"/>
      <c r="EA49" s="277"/>
      <c r="EB49" s="279"/>
      <c r="EC49" s="82"/>
      <c r="ED49" s="82"/>
      <c r="EE49" s="164"/>
      <c r="EF49" s="10"/>
      <c r="EG49" s="276"/>
      <c r="EH49" s="85"/>
      <c r="EI49" s="85"/>
      <c r="EJ49" s="83"/>
      <c r="EK49" s="84"/>
      <c r="EL49" s="1"/>
      <c r="EM49" s="1"/>
      <c r="EN49" s="20"/>
      <c r="EO49" s="273"/>
      <c r="EP49" s="1"/>
      <c r="EQ49" s="1"/>
      <c r="ER49" s="1"/>
      <c r="ES49" s="1"/>
      <c r="ET49" s="1"/>
      <c r="EU49" s="1"/>
      <c r="EV49" s="1"/>
      <c r="EW49" s="1"/>
    </row>
    <row r="50" spans="2:153" ht="13.9" customHeight="1" x14ac:dyDescent="0.2">
      <c r="B50" s="33"/>
      <c r="C50" s="126">
        <v>5330</v>
      </c>
      <c r="D50" s="234" t="s">
        <v>41</v>
      </c>
      <c r="E50" s="234"/>
      <c r="F50" s="215">
        <v>0</v>
      </c>
      <c r="G50" s="215">
        <v>0</v>
      </c>
      <c r="H50" s="215">
        <v>0</v>
      </c>
      <c r="I50" s="210">
        <f>+Integración!X483</f>
        <v>70000</v>
      </c>
      <c r="J50" s="210">
        <f>+Integración!Y483</f>
        <v>0</v>
      </c>
      <c r="K50" s="210">
        <f>+Integración!Z483</f>
        <v>59503.31</v>
      </c>
      <c r="L50" s="216">
        <f t="shared" si="31"/>
        <v>70000</v>
      </c>
      <c r="M50" s="224">
        <f t="shared" si="17"/>
        <v>0</v>
      </c>
      <c r="N50" s="226">
        <f t="shared" si="18"/>
        <v>59503.31</v>
      </c>
      <c r="O50" s="54"/>
      <c r="P50" s="54"/>
      <c r="Q50" s="54"/>
      <c r="R50" s="216">
        <f t="shared" si="46"/>
        <v>70000</v>
      </c>
      <c r="S50" s="224">
        <f t="shared" si="46"/>
        <v>0</v>
      </c>
      <c r="T50" s="226">
        <f t="shared" si="46"/>
        <v>59503.31</v>
      </c>
      <c r="U50" s="26"/>
      <c r="W50" s="27"/>
      <c r="X50" s="131">
        <v>3100</v>
      </c>
      <c r="Y50" s="232" t="s">
        <v>502</v>
      </c>
      <c r="Z50" s="232"/>
      <c r="AA50" s="220">
        <f>SUM(AA51:AA53)</f>
        <v>0</v>
      </c>
      <c r="AB50" s="220">
        <f t="shared" ref="AB50:AC50" si="134">SUM(AB51:AB53)</f>
        <v>0</v>
      </c>
      <c r="AC50" s="220">
        <f t="shared" si="134"/>
        <v>0</v>
      </c>
      <c r="AD50" s="47">
        <f>+Integración!AY483</f>
        <v>43709422.280000001</v>
      </c>
      <c r="AE50" s="47">
        <f>+Integración!AZ483</f>
        <v>43709422.280000001</v>
      </c>
      <c r="AF50" s="47">
        <f>+Integración!BA483</f>
        <v>43709422.280000001</v>
      </c>
      <c r="AG50" s="98">
        <f t="shared" si="33"/>
        <v>43709422.280000001</v>
      </c>
      <c r="AH50" s="47">
        <f t="shared" si="22"/>
        <v>43709422.280000001</v>
      </c>
      <c r="AI50" s="96">
        <f t="shared" si="23"/>
        <v>43709422.280000001</v>
      </c>
      <c r="AJ50" s="101"/>
      <c r="AK50" s="101"/>
      <c r="AL50" s="101"/>
      <c r="AM50" s="98">
        <f t="shared" si="47"/>
        <v>43709422.280000001</v>
      </c>
      <c r="AN50" s="47">
        <f t="shared" si="40"/>
        <v>43709422.280000001</v>
      </c>
      <c r="AO50" s="96">
        <f t="shared" si="40"/>
        <v>43709422.280000001</v>
      </c>
      <c r="AP50" s="100"/>
      <c r="AR50" s="27"/>
      <c r="AS50" s="130">
        <v>1230</v>
      </c>
      <c r="AT50" s="223" t="s">
        <v>479</v>
      </c>
      <c r="AU50" s="223"/>
      <c r="AV50" s="245">
        <v>0</v>
      </c>
      <c r="AW50" s="245">
        <v>0</v>
      </c>
      <c r="AX50" s="245">
        <v>0</v>
      </c>
      <c r="AY50" s="47">
        <f>+Integración!BZ483</f>
        <v>0</v>
      </c>
      <c r="AZ50" s="47">
        <f>+Integración!CA483</f>
        <v>0</v>
      </c>
      <c r="BA50" s="47">
        <f>+Integración!CB483</f>
        <v>0</v>
      </c>
      <c r="BB50" s="98">
        <f t="shared" si="35"/>
        <v>0</v>
      </c>
      <c r="BC50" s="47">
        <f t="shared" si="24"/>
        <v>0</v>
      </c>
      <c r="BD50" s="96">
        <f t="shared" si="25"/>
        <v>0</v>
      </c>
      <c r="BE50" s="101"/>
      <c r="BF50" s="101"/>
      <c r="BG50" s="101"/>
      <c r="BH50" s="98">
        <f t="shared" si="48"/>
        <v>0</v>
      </c>
      <c r="BI50" s="47">
        <f t="shared" si="41"/>
        <v>0</v>
      </c>
      <c r="BJ50" s="96">
        <f t="shared" si="41"/>
        <v>0</v>
      </c>
      <c r="BK50" s="100"/>
      <c r="BM50" s="33"/>
      <c r="BN50" s="126"/>
      <c r="BO50" s="200"/>
      <c r="BP50" s="200"/>
      <c r="BQ50" s="200"/>
      <c r="BR50" s="200"/>
      <c r="BS50" s="200"/>
      <c r="BT50" s="143"/>
      <c r="BU50" s="195"/>
      <c r="BV50" s="200"/>
      <c r="BW50" s="66"/>
      <c r="BX50" s="66"/>
      <c r="BY50" s="66"/>
      <c r="BZ50" s="51"/>
      <c r="CA50" s="26"/>
      <c r="CB50" s="1"/>
      <c r="CC50" s="27"/>
      <c r="CD50" s="130"/>
      <c r="CE50" s="201"/>
      <c r="CF50" s="201"/>
      <c r="CG50" s="72"/>
      <c r="CH50" s="72"/>
      <c r="CI50" s="72"/>
      <c r="CJ50" s="143"/>
      <c r="CK50" s="314"/>
      <c r="CL50" s="314"/>
      <c r="CM50" s="52"/>
      <c r="CN50" s="52"/>
      <c r="CO50" s="52"/>
      <c r="CP50" s="42"/>
      <c r="CQ50" s="77"/>
      <c r="CR50" s="1"/>
      <c r="CS50" s="27"/>
      <c r="CT50" s="130"/>
      <c r="CU50" s="201"/>
      <c r="CV50" s="201"/>
      <c r="CW50" s="72"/>
      <c r="CX50" s="72"/>
      <c r="CY50" s="72"/>
      <c r="CZ50" s="72"/>
      <c r="DA50" s="143"/>
      <c r="DB50" s="314"/>
      <c r="DC50" s="314"/>
      <c r="DD50" s="52"/>
      <c r="DE50" s="52"/>
      <c r="DF50" s="52"/>
      <c r="DG50" s="52"/>
      <c r="DH50" s="42"/>
      <c r="DI50" s="77"/>
      <c r="DJ50" s="1"/>
      <c r="DK50" s="27"/>
      <c r="DL50" s="130"/>
      <c r="DM50" s="278"/>
      <c r="DN50" s="200"/>
      <c r="DO50" s="72"/>
      <c r="DP50" s="72"/>
      <c r="DQ50" s="143"/>
      <c r="DR50" s="314"/>
      <c r="DS50" s="314"/>
      <c r="DT50" s="52"/>
      <c r="DU50" s="52"/>
      <c r="DV50" s="42"/>
      <c r="DW50" s="77"/>
      <c r="DX50" s="1"/>
      <c r="DY50" s="27"/>
      <c r="DZ50" s="130"/>
      <c r="EA50" s="278"/>
      <c r="EB50" s="200"/>
      <c r="EC50" s="72"/>
      <c r="ED50" s="72"/>
      <c r="EE50" s="143"/>
      <c r="EF50" s="314"/>
      <c r="EG50" s="314"/>
      <c r="EH50" s="52"/>
      <c r="EI50" s="52"/>
      <c r="EJ50" s="42"/>
      <c r="EK50" s="77"/>
      <c r="EL50" s="1"/>
      <c r="EM50" s="1"/>
      <c r="EN50" s="20"/>
      <c r="EO50" s="273"/>
      <c r="EP50" s="1"/>
      <c r="EQ50" s="1"/>
      <c r="ER50" s="1"/>
      <c r="ES50" s="1"/>
      <c r="ET50" s="1"/>
      <c r="EU50" s="1"/>
      <c r="EV50" s="1"/>
      <c r="EW50" s="1"/>
    </row>
    <row r="51" spans="2:153" ht="13.9" customHeight="1" x14ac:dyDescent="0.2">
      <c r="B51" s="33"/>
      <c r="C51" s="127">
        <v>5400</v>
      </c>
      <c r="D51" s="233" t="s">
        <v>454</v>
      </c>
      <c r="E51" s="233"/>
      <c r="F51" s="220">
        <f>SUM(F52:F56)</f>
        <v>0</v>
      </c>
      <c r="G51" s="220">
        <f t="shared" ref="G51:H51" si="135">SUM(G52:G56)</f>
        <v>0</v>
      </c>
      <c r="H51" s="220">
        <f t="shared" si="135"/>
        <v>0</v>
      </c>
      <c r="I51" s="210">
        <f>+Integración!X484</f>
        <v>0</v>
      </c>
      <c r="J51" s="210">
        <f>+Integración!Y484</f>
        <v>0</v>
      </c>
      <c r="K51" s="210">
        <f>+Integración!Z484</f>
        <v>0</v>
      </c>
      <c r="L51" s="221">
        <f t="shared" si="31"/>
        <v>0</v>
      </c>
      <c r="M51" s="210">
        <f t="shared" si="17"/>
        <v>0</v>
      </c>
      <c r="N51" s="212">
        <f t="shared" si="18"/>
        <v>0</v>
      </c>
      <c r="O51" s="49"/>
      <c r="P51" s="49"/>
      <c r="Q51" s="49"/>
      <c r="R51" s="221">
        <f t="shared" si="46"/>
        <v>0</v>
      </c>
      <c r="S51" s="210">
        <f t="shared" si="46"/>
        <v>0</v>
      </c>
      <c r="T51" s="212">
        <f t="shared" si="46"/>
        <v>0</v>
      </c>
      <c r="U51" s="264"/>
      <c r="W51" s="27"/>
      <c r="X51" s="130">
        <v>3110</v>
      </c>
      <c r="Y51" s="223" t="s">
        <v>0</v>
      </c>
      <c r="Z51" s="223"/>
      <c r="AA51" s="215">
        <v>0</v>
      </c>
      <c r="AB51" s="215">
        <v>0</v>
      </c>
      <c r="AC51" s="215">
        <v>0</v>
      </c>
      <c r="AD51" s="54">
        <f>+Integración!AY484</f>
        <v>39755709.850000001</v>
      </c>
      <c r="AE51" s="54">
        <f>+Integración!AZ484</f>
        <v>39755709.850000001</v>
      </c>
      <c r="AF51" s="54">
        <f>+Integración!BA484</f>
        <v>39755709.850000001</v>
      </c>
      <c r="AG51" s="91">
        <f t="shared" si="33"/>
        <v>39755709.850000001</v>
      </c>
      <c r="AH51" s="54">
        <f t="shared" si="22"/>
        <v>39755709.850000001</v>
      </c>
      <c r="AI51" s="92">
        <f t="shared" si="23"/>
        <v>39755709.850000001</v>
      </c>
      <c r="AJ51" s="54"/>
      <c r="AK51" s="54"/>
      <c r="AL51" s="54"/>
      <c r="AM51" s="91">
        <f t="shared" si="47"/>
        <v>39755709.850000001</v>
      </c>
      <c r="AN51" s="54">
        <f t="shared" si="40"/>
        <v>39755709.850000001</v>
      </c>
      <c r="AO51" s="92">
        <f t="shared" si="40"/>
        <v>39755709.850000001</v>
      </c>
      <c r="AP51" s="100"/>
      <c r="AR51" s="27"/>
      <c r="AS51" s="130" t="s">
        <v>522</v>
      </c>
      <c r="AT51" s="223" t="s">
        <v>480</v>
      </c>
      <c r="AU51" s="223"/>
      <c r="AV51" s="215">
        <v>0</v>
      </c>
      <c r="AW51" s="215">
        <v>0</v>
      </c>
      <c r="AX51" s="215">
        <v>0</v>
      </c>
      <c r="AY51" s="54">
        <f>+Integración!BZ484</f>
        <v>0</v>
      </c>
      <c r="AZ51" s="54">
        <f>+Integración!CA484</f>
        <v>0</v>
      </c>
      <c r="BA51" s="54">
        <f>+Integración!CB484</f>
        <v>0</v>
      </c>
      <c r="BB51" s="91">
        <f t="shared" si="35"/>
        <v>0</v>
      </c>
      <c r="BC51" s="54">
        <f t="shared" si="24"/>
        <v>0</v>
      </c>
      <c r="BD51" s="92">
        <f t="shared" si="25"/>
        <v>0</v>
      </c>
      <c r="BE51" s="54"/>
      <c r="BF51" s="54"/>
      <c r="BG51" s="54"/>
      <c r="BH51" s="91">
        <f t="shared" si="48"/>
        <v>0</v>
      </c>
      <c r="BI51" s="54">
        <f t="shared" si="41"/>
        <v>0</v>
      </c>
      <c r="BJ51" s="92">
        <f t="shared" si="41"/>
        <v>0</v>
      </c>
      <c r="BK51" s="100"/>
      <c r="BM51" s="33"/>
      <c r="BN51" s="126"/>
      <c r="BO51" s="308" t="s">
        <v>42</v>
      </c>
      <c r="BP51" s="308"/>
      <c r="BQ51" s="50">
        <f>+BQ11</f>
        <v>53302548.659999996</v>
      </c>
      <c r="BR51" s="50">
        <f t="shared" ref="BR51:BS51" si="136">+BR11</f>
        <v>47093035.920000002</v>
      </c>
      <c r="BS51" s="50">
        <f t="shared" si="136"/>
        <v>45601129.729999997</v>
      </c>
      <c r="BT51" s="143"/>
      <c r="BU51" s="308" t="s">
        <v>58</v>
      </c>
      <c r="BV51" s="308"/>
      <c r="BW51" s="50">
        <f>+BW11</f>
        <v>44298888.009999998</v>
      </c>
      <c r="BX51" s="50">
        <f t="shared" ref="BX51:BY51" si="137">+BX11</f>
        <v>44397706.030000001</v>
      </c>
      <c r="BY51" s="50">
        <f t="shared" si="137"/>
        <v>45098982.500000007</v>
      </c>
      <c r="BZ51" s="86"/>
      <c r="CA51" s="26"/>
      <c r="CB51" s="1"/>
      <c r="CC51" s="27"/>
      <c r="CD51" s="130"/>
      <c r="CE51" s="201"/>
      <c r="CF51" s="201"/>
      <c r="CG51" s="72"/>
      <c r="CH51" s="72"/>
      <c r="CI51" s="72"/>
      <c r="CJ51" s="143"/>
      <c r="CK51" s="308" t="s">
        <v>156</v>
      </c>
      <c r="CL51" s="308"/>
      <c r="CM51" s="48">
        <f>+CM34</f>
        <v>68116719.390000001</v>
      </c>
      <c r="CN51" s="48">
        <f t="shared" ref="CN51:CO51" si="138">+CN34</f>
        <v>59106656.859999999</v>
      </c>
      <c r="CO51" s="48">
        <f t="shared" si="138"/>
        <v>56399049.25</v>
      </c>
      <c r="CP51" s="42"/>
      <c r="CQ51" s="77"/>
      <c r="CR51" s="1"/>
      <c r="CS51" s="27"/>
      <c r="CT51" s="130"/>
      <c r="CU51" s="201"/>
      <c r="CV51" s="201"/>
      <c r="CW51" s="72"/>
      <c r="CX51" s="72"/>
      <c r="CY51" s="72"/>
      <c r="CZ51" s="72"/>
      <c r="DA51" s="143"/>
      <c r="DB51" s="308"/>
      <c r="DC51" s="308"/>
      <c r="DD51" s="48"/>
      <c r="DE51" s="48"/>
      <c r="DF51" s="48"/>
      <c r="DG51" s="48"/>
      <c r="DH51" s="42"/>
      <c r="DI51" s="77"/>
      <c r="DJ51" s="1"/>
      <c r="DK51" s="27"/>
      <c r="DL51" s="130"/>
      <c r="DM51" s="278"/>
      <c r="DN51" s="200"/>
      <c r="DO51" s="72"/>
      <c r="DP51" s="72"/>
      <c r="DQ51" s="143"/>
      <c r="DR51" s="308"/>
      <c r="DS51" s="308"/>
      <c r="DT51" s="48"/>
      <c r="DU51" s="48"/>
      <c r="DV51" s="42"/>
      <c r="DW51" s="77"/>
      <c r="DX51" s="1"/>
      <c r="DY51" s="27"/>
      <c r="DZ51" s="130"/>
      <c r="EA51" s="278"/>
      <c r="EB51" s="200"/>
      <c r="EC51" s="72"/>
      <c r="ED51" s="72"/>
      <c r="EE51" s="143"/>
      <c r="EF51" s="308"/>
      <c r="EG51" s="308"/>
      <c r="EH51" s="48"/>
      <c r="EI51" s="48"/>
      <c r="EJ51" s="42"/>
      <c r="EK51" s="77"/>
      <c r="EL51" s="1"/>
      <c r="EM51" s="1"/>
      <c r="EN51" s="20"/>
      <c r="EO51" s="273"/>
      <c r="EP51" s="1"/>
      <c r="EQ51" s="1"/>
      <c r="ER51" s="1"/>
      <c r="ES51" s="1"/>
      <c r="ET51" s="1"/>
      <c r="EU51" s="1"/>
      <c r="EV51" s="1"/>
      <c r="EW51" s="1"/>
    </row>
    <row r="52" spans="2:153" ht="13.9" customHeight="1" x14ac:dyDescent="0.2">
      <c r="B52" s="33"/>
      <c r="C52" s="126">
        <v>5410</v>
      </c>
      <c r="D52" s="234" t="s">
        <v>455</v>
      </c>
      <c r="E52" s="234"/>
      <c r="F52" s="215">
        <v>0</v>
      </c>
      <c r="G52" s="215">
        <v>0</v>
      </c>
      <c r="H52" s="215">
        <v>0</v>
      </c>
      <c r="I52" s="210">
        <f>+Integración!X485</f>
        <v>0</v>
      </c>
      <c r="J52" s="210">
        <f>+Integración!Y485</f>
        <v>0</v>
      </c>
      <c r="K52" s="210">
        <f>+Integración!Z485</f>
        <v>0</v>
      </c>
      <c r="L52" s="216">
        <f t="shared" si="31"/>
        <v>0</v>
      </c>
      <c r="M52" s="224">
        <f t="shared" si="17"/>
        <v>0</v>
      </c>
      <c r="N52" s="226">
        <f t="shared" si="18"/>
        <v>0</v>
      </c>
      <c r="O52" s="54"/>
      <c r="P52" s="54"/>
      <c r="Q52" s="54"/>
      <c r="R52" s="216">
        <f t="shared" si="46"/>
        <v>0</v>
      </c>
      <c r="S52" s="224">
        <f t="shared" si="46"/>
        <v>0</v>
      </c>
      <c r="T52" s="226">
        <f t="shared" si="46"/>
        <v>0</v>
      </c>
      <c r="U52" s="26"/>
      <c r="W52" s="27"/>
      <c r="X52" s="130">
        <v>3120</v>
      </c>
      <c r="Y52" s="223" t="s">
        <v>503</v>
      </c>
      <c r="Z52" s="223"/>
      <c r="AA52" s="215">
        <v>0</v>
      </c>
      <c r="AB52" s="215">
        <v>0</v>
      </c>
      <c r="AC52" s="215">
        <v>0</v>
      </c>
      <c r="AD52" s="54">
        <f>+Integración!AY485</f>
        <v>3953712.43</v>
      </c>
      <c r="AE52" s="54">
        <f>+Integración!AZ485</f>
        <v>3953712.43</v>
      </c>
      <c r="AF52" s="54">
        <f>+Integración!BA485</f>
        <v>3953712.43</v>
      </c>
      <c r="AG52" s="91">
        <f t="shared" si="33"/>
        <v>3953712.43</v>
      </c>
      <c r="AH52" s="54">
        <f t="shared" si="22"/>
        <v>3953712.43</v>
      </c>
      <c r="AI52" s="92">
        <f t="shared" si="23"/>
        <v>3953712.43</v>
      </c>
      <c r="AJ52" s="54"/>
      <c r="AK52" s="54"/>
      <c r="AL52" s="54"/>
      <c r="AM52" s="91">
        <f t="shared" si="47"/>
        <v>3953712.43</v>
      </c>
      <c r="AN52" s="54">
        <f t="shared" si="40"/>
        <v>3953712.43</v>
      </c>
      <c r="AO52" s="92">
        <f t="shared" si="40"/>
        <v>3953712.43</v>
      </c>
      <c r="AP52" s="100"/>
      <c r="AR52" s="27"/>
      <c r="AS52" s="130"/>
      <c r="AT52" s="223" t="s">
        <v>523</v>
      </c>
      <c r="AU52" s="223"/>
      <c r="AV52" s="215">
        <v>0</v>
      </c>
      <c r="AW52" s="215">
        <v>0</v>
      </c>
      <c r="AX52" s="215">
        <v>0</v>
      </c>
      <c r="AY52" s="54">
        <f>+Integración!BZ485</f>
        <v>0</v>
      </c>
      <c r="AZ52" s="54">
        <f>+Integración!CA485</f>
        <v>0</v>
      </c>
      <c r="BA52" s="54">
        <f>+Integración!CB485</f>
        <v>0</v>
      </c>
      <c r="BB52" s="91">
        <f t="shared" si="35"/>
        <v>0</v>
      </c>
      <c r="BC52" s="54">
        <f t="shared" si="24"/>
        <v>0</v>
      </c>
      <c r="BD52" s="92">
        <f t="shared" si="25"/>
        <v>0</v>
      </c>
      <c r="BE52" s="54"/>
      <c r="BF52" s="54"/>
      <c r="BG52" s="54"/>
      <c r="BH52" s="91">
        <f t="shared" si="48"/>
        <v>0</v>
      </c>
      <c r="BI52" s="54">
        <f t="shared" si="41"/>
        <v>0</v>
      </c>
      <c r="BJ52" s="92">
        <f t="shared" si="41"/>
        <v>0</v>
      </c>
      <c r="BK52" s="100"/>
      <c r="BM52" s="33"/>
      <c r="BN52" s="126"/>
      <c r="BO52" s="200"/>
      <c r="BP52" s="200"/>
      <c r="BQ52" s="200"/>
      <c r="BR52" s="200"/>
      <c r="BS52" s="200"/>
      <c r="BT52" s="143"/>
      <c r="BU52" s="198"/>
      <c r="BV52" s="198"/>
      <c r="BW52" s="52"/>
      <c r="BX52" s="52"/>
      <c r="BY52" s="52"/>
      <c r="BZ52" s="86"/>
      <c r="CA52" s="26"/>
      <c r="CB52" s="1"/>
      <c r="CC52" s="27"/>
      <c r="CD52" s="130"/>
      <c r="CE52" s="201"/>
      <c r="CF52" s="201"/>
      <c r="CG52" s="72"/>
      <c r="CH52" s="72"/>
      <c r="CI52" s="72"/>
      <c r="CJ52" s="143"/>
      <c r="CK52" s="314"/>
      <c r="CL52" s="314"/>
      <c r="CM52" s="52"/>
      <c r="CN52" s="52"/>
      <c r="CO52" s="52"/>
      <c r="CP52" s="42"/>
      <c r="CQ52" s="77"/>
      <c r="CR52" s="1"/>
      <c r="CS52" s="27"/>
      <c r="CT52" s="130"/>
      <c r="CU52" s="201"/>
      <c r="CV52" s="201"/>
      <c r="CW52" s="72"/>
      <c r="CX52" s="72"/>
      <c r="CY52" s="72"/>
      <c r="CZ52" s="72"/>
      <c r="DA52" s="143"/>
      <c r="DB52" s="314"/>
      <c r="DC52" s="314"/>
      <c r="DD52" s="52"/>
      <c r="DE52" s="52"/>
      <c r="DF52" s="52"/>
      <c r="DG52" s="52"/>
      <c r="DH52" s="42"/>
      <c r="DI52" s="77"/>
      <c r="DJ52" s="1"/>
      <c r="DK52" s="27"/>
      <c r="DL52" s="130"/>
      <c r="DM52" s="278"/>
      <c r="DN52" s="200"/>
      <c r="DO52" s="72"/>
      <c r="DP52" s="72"/>
      <c r="DQ52" s="143"/>
      <c r="DR52" s="314"/>
      <c r="DS52" s="314"/>
      <c r="DT52" s="52"/>
      <c r="DU52" s="52"/>
      <c r="DV52" s="42"/>
      <c r="DW52" s="77"/>
      <c r="DX52" s="1"/>
      <c r="DY52" s="27"/>
      <c r="DZ52" s="130"/>
      <c r="EA52" s="278"/>
      <c r="EB52" s="200"/>
      <c r="EC52" s="72"/>
      <c r="ED52" s="72"/>
      <c r="EE52" s="143"/>
      <c r="EF52" s="314"/>
      <c r="EG52" s="314"/>
      <c r="EH52" s="52"/>
      <c r="EI52" s="52"/>
      <c r="EJ52" s="42"/>
      <c r="EK52" s="77"/>
      <c r="EL52" s="1"/>
      <c r="EM52" s="1"/>
      <c r="EN52" s="20"/>
      <c r="EO52" s="273"/>
      <c r="EP52" s="1"/>
      <c r="EQ52" s="1"/>
      <c r="ER52" s="1"/>
      <c r="ES52" s="1"/>
      <c r="ET52" s="1"/>
      <c r="EU52" s="1"/>
      <c r="EV52" s="1"/>
      <c r="EW52" s="1"/>
    </row>
    <row r="53" spans="2:153" ht="13.9" customHeight="1" x14ac:dyDescent="0.2">
      <c r="B53" s="33"/>
      <c r="C53" s="126">
        <v>5420</v>
      </c>
      <c r="D53" s="234" t="s">
        <v>456</v>
      </c>
      <c r="E53" s="234"/>
      <c r="F53" s="224">
        <v>0</v>
      </c>
      <c r="G53" s="224">
        <v>0</v>
      </c>
      <c r="H53" s="224">
        <v>0</v>
      </c>
      <c r="I53" s="210">
        <f>+Integración!X486</f>
        <v>0</v>
      </c>
      <c r="J53" s="210">
        <f>+Integración!Y486</f>
        <v>0</v>
      </c>
      <c r="K53" s="210">
        <f>+Integración!Z486</f>
        <v>0</v>
      </c>
      <c r="L53" s="216">
        <f t="shared" si="31"/>
        <v>0</v>
      </c>
      <c r="M53" s="224">
        <f t="shared" si="17"/>
        <v>0</v>
      </c>
      <c r="N53" s="226">
        <f t="shared" si="18"/>
        <v>0</v>
      </c>
      <c r="O53" s="52"/>
      <c r="P53" s="52"/>
      <c r="Q53" s="52"/>
      <c r="R53" s="216">
        <f t="shared" si="46"/>
        <v>0</v>
      </c>
      <c r="S53" s="224">
        <f t="shared" si="46"/>
        <v>0</v>
      </c>
      <c r="T53" s="226">
        <f t="shared" si="46"/>
        <v>0</v>
      </c>
      <c r="U53" s="26"/>
      <c r="W53" s="27"/>
      <c r="X53" s="130">
        <v>3130</v>
      </c>
      <c r="Y53" s="223" t="s">
        <v>504</v>
      </c>
      <c r="Z53" s="223"/>
      <c r="AA53" s="215">
        <v>0</v>
      </c>
      <c r="AB53" s="215">
        <v>0</v>
      </c>
      <c r="AC53" s="215">
        <v>0</v>
      </c>
      <c r="AD53" s="54">
        <f>+Integración!AY486</f>
        <v>0</v>
      </c>
      <c r="AE53" s="54">
        <f>+Integración!AZ486</f>
        <v>0</v>
      </c>
      <c r="AF53" s="54">
        <f>+Integración!BA486</f>
        <v>0</v>
      </c>
      <c r="AG53" s="91">
        <f t="shared" si="33"/>
        <v>0</v>
      </c>
      <c r="AH53" s="54">
        <f t="shared" si="22"/>
        <v>0</v>
      </c>
      <c r="AI53" s="92">
        <f t="shared" si="23"/>
        <v>0</v>
      </c>
      <c r="AJ53" s="54"/>
      <c r="AK53" s="54"/>
      <c r="AL53" s="54"/>
      <c r="AM53" s="91">
        <f t="shared" si="47"/>
        <v>0</v>
      </c>
      <c r="AN53" s="54">
        <f t="shared" si="40"/>
        <v>0</v>
      </c>
      <c r="AO53" s="92">
        <f t="shared" si="40"/>
        <v>0</v>
      </c>
      <c r="AP53" s="100"/>
      <c r="AR53" s="27"/>
      <c r="AS53" s="131"/>
      <c r="AT53" s="232" t="s">
        <v>524</v>
      </c>
      <c r="AU53" s="232"/>
      <c r="AV53" s="220">
        <f>+AV45-AV49</f>
        <v>0</v>
      </c>
      <c r="AW53" s="220">
        <f t="shared" ref="AW53:AX53" si="139">+AW45-AW49</f>
        <v>0</v>
      </c>
      <c r="AX53" s="220">
        <f t="shared" si="139"/>
        <v>0</v>
      </c>
      <c r="AY53" s="54">
        <f>+Integración!BZ486</f>
        <v>0</v>
      </c>
      <c r="AZ53" s="54">
        <f>+Integración!CA486</f>
        <v>0</v>
      </c>
      <c r="BA53" s="54">
        <f>+Integración!CB486</f>
        <v>0</v>
      </c>
      <c r="BB53" s="91">
        <f t="shared" si="35"/>
        <v>0</v>
      </c>
      <c r="BC53" s="54">
        <f t="shared" si="24"/>
        <v>0</v>
      </c>
      <c r="BD53" s="92">
        <f t="shared" si="25"/>
        <v>0</v>
      </c>
      <c r="BE53" s="54"/>
      <c r="BF53" s="54"/>
      <c r="BG53" s="54"/>
      <c r="BH53" s="91">
        <f t="shared" si="48"/>
        <v>0</v>
      </c>
      <c r="BI53" s="54">
        <f t="shared" si="41"/>
        <v>0</v>
      </c>
      <c r="BJ53" s="92">
        <f t="shared" si="41"/>
        <v>0</v>
      </c>
      <c r="BK53" s="100"/>
      <c r="BM53" s="33"/>
      <c r="BN53" s="126"/>
      <c r="BO53" s="200"/>
      <c r="BP53" s="200"/>
      <c r="BQ53" s="200"/>
      <c r="BR53" s="200"/>
      <c r="BS53" s="200"/>
      <c r="BT53" s="143"/>
      <c r="BU53" s="320" t="s">
        <v>59</v>
      </c>
      <c r="BV53" s="320"/>
      <c r="BW53" s="50">
        <f>BQ11-BW11</f>
        <v>9003660.6499999985</v>
      </c>
      <c r="BX53" s="50">
        <f t="shared" ref="BX53:BY53" si="140">BR11-BX11</f>
        <v>2695329.8900000006</v>
      </c>
      <c r="BY53" s="50">
        <f t="shared" si="140"/>
        <v>502147.22999998927</v>
      </c>
      <c r="BZ53" s="86"/>
      <c r="CA53" s="26"/>
      <c r="CB53" s="1"/>
      <c r="CC53" s="27"/>
      <c r="CD53" s="130"/>
      <c r="CE53" s="308" t="s">
        <v>200</v>
      </c>
      <c r="CF53" s="308"/>
      <c r="CG53" s="48">
        <f>+CG11</f>
        <v>73991420.910000011</v>
      </c>
      <c r="CH53" s="48">
        <f t="shared" ref="CH53:CI53" si="141">+CH11</f>
        <v>63315939.109999992</v>
      </c>
      <c r="CI53" s="48">
        <f t="shared" si="141"/>
        <v>59595021.539999992</v>
      </c>
      <c r="CJ53" s="143"/>
      <c r="CK53" s="308" t="s">
        <v>157</v>
      </c>
      <c r="CL53" s="308"/>
      <c r="CM53" s="48">
        <f>CM11+CM34</f>
        <v>73991420.909999996</v>
      </c>
      <c r="CN53" s="48">
        <f t="shared" ref="CN53:CO53" si="142">CN11+CN34</f>
        <v>63315939.109999999</v>
      </c>
      <c r="CO53" s="48">
        <f t="shared" si="142"/>
        <v>59595021.539999999</v>
      </c>
      <c r="CP53" s="42"/>
      <c r="CQ53" s="77"/>
      <c r="CR53" s="1"/>
      <c r="CS53" s="27"/>
      <c r="CT53" s="130"/>
      <c r="CU53" s="308"/>
      <c r="CV53" s="308"/>
      <c r="CW53" s="48"/>
      <c r="CX53" s="48"/>
      <c r="CY53" s="48"/>
      <c r="CZ53" s="48"/>
      <c r="DA53" s="143"/>
      <c r="DB53" s="308"/>
      <c r="DC53" s="308"/>
      <c r="DD53" s="48"/>
      <c r="DE53" s="48"/>
      <c r="DF53" s="48"/>
      <c r="DG53" s="48"/>
      <c r="DH53" s="42"/>
      <c r="DI53" s="77"/>
      <c r="DJ53" s="1"/>
      <c r="DK53" s="27"/>
      <c r="DL53" s="130"/>
      <c r="DM53" s="308"/>
      <c r="DN53" s="308"/>
      <c r="DO53" s="48"/>
      <c r="DP53" s="48"/>
      <c r="DQ53" s="143"/>
      <c r="DR53" s="308"/>
      <c r="DS53" s="308"/>
      <c r="DT53" s="48"/>
      <c r="DU53" s="48"/>
      <c r="DV53" s="42"/>
      <c r="DW53" s="77"/>
      <c r="DX53" s="1"/>
      <c r="DY53" s="27"/>
      <c r="DZ53" s="130"/>
      <c r="EA53" s="308"/>
      <c r="EB53" s="308"/>
      <c r="EC53" s="48"/>
      <c r="ED53" s="48"/>
      <c r="EE53" s="143"/>
      <c r="EF53" s="308"/>
      <c r="EG53" s="308"/>
      <c r="EH53" s="48"/>
      <c r="EI53" s="48"/>
      <c r="EJ53" s="42"/>
      <c r="EK53" s="77"/>
      <c r="EL53" s="1"/>
      <c r="EM53" s="1"/>
      <c r="EN53" s="20"/>
      <c r="EO53" s="273"/>
      <c r="EP53" s="1"/>
      <c r="EQ53" s="1"/>
      <c r="ER53" s="1"/>
      <c r="ES53" s="1"/>
      <c r="ET53" s="1"/>
      <c r="EU53" s="1"/>
      <c r="EV53" s="1"/>
      <c r="EW53" s="1"/>
    </row>
    <row r="54" spans="2:153" ht="13.9" customHeight="1" x14ac:dyDescent="0.2">
      <c r="B54" s="33"/>
      <c r="C54" s="126">
        <v>5430</v>
      </c>
      <c r="D54" s="234" t="s">
        <v>457</v>
      </c>
      <c r="E54" s="234"/>
      <c r="F54" s="224">
        <v>0</v>
      </c>
      <c r="G54" s="224">
        <v>0</v>
      </c>
      <c r="H54" s="224">
        <v>0</v>
      </c>
      <c r="I54" s="210">
        <f>+Integración!X487</f>
        <v>0</v>
      </c>
      <c r="J54" s="210">
        <f>+Integración!Y487</f>
        <v>0</v>
      </c>
      <c r="K54" s="210">
        <f>+Integración!Z487</f>
        <v>0</v>
      </c>
      <c r="L54" s="216">
        <f t="shared" si="31"/>
        <v>0</v>
      </c>
      <c r="M54" s="224">
        <f t="shared" si="17"/>
        <v>0</v>
      </c>
      <c r="N54" s="226">
        <f t="shared" si="18"/>
        <v>0</v>
      </c>
      <c r="O54" s="50"/>
      <c r="P54" s="50"/>
      <c r="Q54" s="50"/>
      <c r="R54" s="216">
        <f t="shared" si="46"/>
        <v>0</v>
      </c>
      <c r="S54" s="224">
        <f t="shared" si="46"/>
        <v>0</v>
      </c>
      <c r="T54" s="226">
        <f t="shared" si="46"/>
        <v>0</v>
      </c>
      <c r="U54" s="26"/>
      <c r="W54" s="27"/>
      <c r="X54" s="131">
        <v>3200</v>
      </c>
      <c r="Y54" s="232" t="s">
        <v>505</v>
      </c>
      <c r="Z54" s="232"/>
      <c r="AA54" s="220">
        <f>SUM(AA55:AA59)</f>
        <v>0</v>
      </c>
      <c r="AB54" s="220">
        <f t="shared" ref="AB54:AC54" si="143">SUM(AB55:AB59)</f>
        <v>0</v>
      </c>
      <c r="AC54" s="220">
        <f t="shared" si="143"/>
        <v>0</v>
      </c>
      <c r="AD54" s="54">
        <f>+Integración!AY487</f>
        <v>24407297.109999999</v>
      </c>
      <c r="AE54" s="54">
        <f>+Integración!AZ487</f>
        <v>15397234.58</v>
      </c>
      <c r="AF54" s="54">
        <f>+Integración!BA487</f>
        <v>12689626.969999997</v>
      </c>
      <c r="AG54" s="91">
        <f t="shared" si="33"/>
        <v>24407297.109999999</v>
      </c>
      <c r="AH54" s="54">
        <f t="shared" si="22"/>
        <v>15397234.58</v>
      </c>
      <c r="AI54" s="92">
        <f t="shared" si="23"/>
        <v>12689626.969999997</v>
      </c>
      <c r="AJ54" s="54"/>
      <c r="AK54" s="54"/>
      <c r="AL54" s="54"/>
      <c r="AM54" s="91">
        <f t="shared" si="47"/>
        <v>24407297.109999999</v>
      </c>
      <c r="AN54" s="54">
        <f t="shared" si="40"/>
        <v>15397234.58</v>
      </c>
      <c r="AO54" s="92">
        <f t="shared" si="40"/>
        <v>12689626.969999997</v>
      </c>
      <c r="AP54" s="100"/>
      <c r="AR54" s="27"/>
      <c r="AS54" s="131"/>
      <c r="AT54" s="232" t="s">
        <v>525</v>
      </c>
      <c r="AU54" s="232"/>
      <c r="AV54" s="220"/>
      <c r="AW54" s="220"/>
      <c r="AX54" s="220"/>
      <c r="AY54" s="54">
        <f>+Integración!BZ487</f>
        <v>0</v>
      </c>
      <c r="AZ54" s="54">
        <f>+Integración!CA487</f>
        <v>0</v>
      </c>
      <c r="BA54" s="54">
        <f>+Integración!CB487</f>
        <v>0</v>
      </c>
      <c r="BB54" s="91">
        <f t="shared" si="35"/>
        <v>0</v>
      </c>
      <c r="BC54" s="54">
        <f t="shared" si="24"/>
        <v>0</v>
      </c>
      <c r="BD54" s="92">
        <f t="shared" si="25"/>
        <v>0</v>
      </c>
      <c r="BE54" s="54"/>
      <c r="BF54" s="54"/>
      <c r="BG54" s="54"/>
      <c r="BH54" s="91">
        <f t="shared" si="48"/>
        <v>0</v>
      </c>
      <c r="BI54" s="54">
        <f t="shared" si="41"/>
        <v>0</v>
      </c>
      <c r="BJ54" s="92">
        <f t="shared" si="41"/>
        <v>0</v>
      </c>
      <c r="BK54" s="100"/>
      <c r="BM54" s="33"/>
      <c r="BN54" s="128"/>
      <c r="BO54" s="11"/>
      <c r="BP54" s="11"/>
      <c r="BQ54" s="11"/>
      <c r="BR54" s="11"/>
      <c r="BS54" s="11"/>
      <c r="BT54" s="145"/>
      <c r="BU54" s="87"/>
      <c r="BV54" s="87"/>
      <c r="BW54" s="11"/>
      <c r="BX54" s="11"/>
      <c r="BY54" s="11"/>
      <c r="BZ54" s="59"/>
      <c r="CA54" s="26"/>
      <c r="CB54" s="1"/>
      <c r="CC54" s="27"/>
      <c r="CD54" s="132"/>
      <c r="CE54" s="16"/>
      <c r="CF54" s="16"/>
      <c r="CG54" s="16"/>
      <c r="CH54" s="16"/>
      <c r="CI54" s="16"/>
      <c r="CJ54" s="150"/>
      <c r="CK54" s="16"/>
      <c r="CL54" s="16"/>
      <c r="CM54" s="16"/>
      <c r="CN54" s="16"/>
      <c r="CO54" s="16"/>
      <c r="CP54" s="59"/>
      <c r="CQ54" s="77"/>
      <c r="CR54" s="1"/>
      <c r="CS54" s="27"/>
      <c r="CT54" s="132"/>
      <c r="CU54" s="16"/>
      <c r="CV54" s="16"/>
      <c r="CW54" s="16"/>
      <c r="CX54" s="16"/>
      <c r="CY54" s="16"/>
      <c r="CZ54" s="16"/>
      <c r="DA54" s="150"/>
      <c r="DB54" s="16"/>
      <c r="DC54" s="16"/>
      <c r="DD54" s="16"/>
      <c r="DE54" s="16"/>
      <c r="DF54" s="16"/>
      <c r="DG54" s="16"/>
      <c r="DH54" s="59"/>
      <c r="DI54" s="77"/>
      <c r="DJ54" s="1"/>
      <c r="DK54" s="27"/>
      <c r="DL54" s="132"/>
      <c r="DM54" s="16"/>
      <c r="DN54" s="16"/>
      <c r="DO54" s="16"/>
      <c r="DP54" s="16"/>
      <c r="DQ54" s="150"/>
      <c r="DR54" s="16"/>
      <c r="DS54" s="16"/>
      <c r="DT54" s="16"/>
      <c r="DU54" s="16"/>
      <c r="DV54" s="59"/>
      <c r="DW54" s="77"/>
      <c r="DX54" s="1"/>
      <c r="DY54" s="27"/>
      <c r="DZ54" s="132"/>
      <c r="EA54" s="16"/>
      <c r="EB54" s="16"/>
      <c r="EC54" s="16"/>
      <c r="ED54" s="16"/>
      <c r="EE54" s="150"/>
      <c r="EF54" s="16"/>
      <c r="EG54" s="16"/>
      <c r="EH54" s="16"/>
      <c r="EI54" s="16"/>
      <c r="EJ54" s="59"/>
      <c r="EK54" s="77"/>
      <c r="EL54" s="1"/>
      <c r="EM54" s="1"/>
      <c r="EN54" s="20"/>
      <c r="EO54" s="273"/>
      <c r="EP54" s="1"/>
      <c r="EQ54" s="1"/>
      <c r="ER54" s="1"/>
      <c r="ES54" s="1"/>
      <c r="ET54" s="1"/>
      <c r="EU54" s="1"/>
      <c r="EV54" s="1"/>
      <c r="EW54" s="1"/>
    </row>
    <row r="55" spans="2:153" ht="13.9" customHeight="1" x14ac:dyDescent="0.2">
      <c r="B55" s="33"/>
      <c r="C55" s="126">
        <v>5440</v>
      </c>
      <c r="D55" s="234" t="s">
        <v>458</v>
      </c>
      <c r="E55" s="234"/>
      <c r="F55" s="215">
        <v>0</v>
      </c>
      <c r="G55" s="215">
        <v>0</v>
      </c>
      <c r="H55" s="215">
        <v>0</v>
      </c>
      <c r="I55" s="210">
        <f>+Integración!X488</f>
        <v>0</v>
      </c>
      <c r="J55" s="210">
        <f>+Integración!Y488</f>
        <v>0</v>
      </c>
      <c r="K55" s="210">
        <f>+Integración!Z488</f>
        <v>0</v>
      </c>
      <c r="L55" s="216">
        <f t="shared" si="31"/>
        <v>0</v>
      </c>
      <c r="M55" s="224">
        <f t="shared" si="17"/>
        <v>0</v>
      </c>
      <c r="N55" s="226">
        <f t="shared" si="18"/>
        <v>0</v>
      </c>
      <c r="O55" s="54"/>
      <c r="P55" s="54"/>
      <c r="Q55" s="54"/>
      <c r="R55" s="216">
        <f t="shared" si="46"/>
        <v>0</v>
      </c>
      <c r="S55" s="224">
        <f t="shared" si="46"/>
        <v>0</v>
      </c>
      <c r="T55" s="226">
        <f t="shared" si="46"/>
        <v>0</v>
      </c>
      <c r="U55" s="39"/>
      <c r="W55" s="27"/>
      <c r="X55" s="130">
        <v>3210</v>
      </c>
      <c r="Y55" s="223" t="s">
        <v>506</v>
      </c>
      <c r="Z55" s="223"/>
      <c r="AA55" s="245">
        <v>0</v>
      </c>
      <c r="AB55" s="245">
        <v>0</v>
      </c>
      <c r="AC55" s="245">
        <v>0</v>
      </c>
      <c r="AD55" s="54">
        <f>+Integración!AY488</f>
        <v>9003660.6500000004</v>
      </c>
      <c r="AE55" s="54">
        <f>+Integración!AZ488</f>
        <v>2695329.8900000006</v>
      </c>
      <c r="AF55" s="54">
        <f>+Integración!BA488</f>
        <v>502147.22999999765</v>
      </c>
      <c r="AG55" s="91">
        <f t="shared" si="33"/>
        <v>9003660.6500000004</v>
      </c>
      <c r="AH55" s="54">
        <f t="shared" si="22"/>
        <v>2695329.8900000006</v>
      </c>
      <c r="AI55" s="92">
        <f t="shared" si="23"/>
        <v>502147.22999999765</v>
      </c>
      <c r="AJ55" s="54"/>
      <c r="AK55" s="54"/>
      <c r="AL55" s="54"/>
      <c r="AM55" s="91">
        <f t="shared" si="47"/>
        <v>9003660.6500000004</v>
      </c>
      <c r="AN55" s="54">
        <f t="shared" si="40"/>
        <v>2695329.8900000006</v>
      </c>
      <c r="AO55" s="92">
        <f t="shared" si="40"/>
        <v>502147.22999999765</v>
      </c>
      <c r="AP55" s="100"/>
      <c r="AR55" s="27"/>
      <c r="AS55" s="131"/>
      <c r="AT55" s="232" t="s">
        <v>514</v>
      </c>
      <c r="AU55" s="232"/>
      <c r="AV55" s="220">
        <f>+AV56+AV59</f>
        <v>0</v>
      </c>
      <c r="AW55" s="220">
        <f t="shared" ref="AW55:AX55" si="144">+AW56+AW59</f>
        <v>0</v>
      </c>
      <c r="AX55" s="220">
        <f t="shared" si="144"/>
        <v>0</v>
      </c>
      <c r="AY55" s="54">
        <f>+Integración!BZ488</f>
        <v>0</v>
      </c>
      <c r="AZ55" s="54">
        <f>+Integración!CA488</f>
        <v>0</v>
      </c>
      <c r="BA55" s="54">
        <f>+Integración!CB488</f>
        <v>0</v>
      </c>
      <c r="BB55" s="91">
        <f t="shared" si="35"/>
        <v>0</v>
      </c>
      <c r="BC55" s="54">
        <f t="shared" si="24"/>
        <v>0</v>
      </c>
      <c r="BD55" s="92">
        <f t="shared" si="25"/>
        <v>0</v>
      </c>
      <c r="BE55" s="54"/>
      <c r="BF55" s="54"/>
      <c r="BG55" s="54"/>
      <c r="BH55" s="91">
        <f t="shared" si="48"/>
        <v>0</v>
      </c>
      <c r="BI55" s="54">
        <f t="shared" si="41"/>
        <v>0</v>
      </c>
      <c r="BJ55" s="92">
        <f t="shared" si="41"/>
        <v>0</v>
      </c>
      <c r="BK55" s="100"/>
      <c r="BM55" s="33"/>
      <c r="BN55" s="120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26"/>
      <c r="CB55" s="1"/>
      <c r="CC55" s="27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7"/>
      <c r="CP55" s="8"/>
      <c r="CQ55" s="77"/>
      <c r="CR55" s="1"/>
      <c r="CS55" s="27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7"/>
      <c r="DF55" s="7"/>
      <c r="DG55" s="7"/>
      <c r="DH55" s="8"/>
      <c r="DI55" s="77"/>
      <c r="DJ55" s="1"/>
      <c r="DK55" s="27"/>
      <c r="DL55" s="120"/>
      <c r="DM55" s="120"/>
      <c r="DN55" s="154"/>
      <c r="DO55" s="120"/>
      <c r="DP55" s="120"/>
      <c r="DQ55" s="120"/>
      <c r="DR55" s="120"/>
      <c r="DS55" s="154"/>
      <c r="DT55" s="120"/>
      <c r="DU55" s="120"/>
      <c r="DV55" s="8"/>
      <c r="DW55" s="77"/>
      <c r="DX55" s="1"/>
      <c r="DY55" s="27"/>
      <c r="DZ55" s="120"/>
      <c r="EA55" s="120"/>
      <c r="EB55" s="154"/>
      <c r="EC55" s="120"/>
      <c r="ED55" s="120"/>
      <c r="EE55" s="120"/>
      <c r="EF55" s="120"/>
      <c r="EG55" s="154"/>
      <c r="EH55" s="120"/>
      <c r="EI55" s="120"/>
      <c r="EJ55" s="8"/>
      <c r="EK55" s="77"/>
      <c r="EL55" s="1"/>
      <c r="EM55" s="1"/>
      <c r="EN55" s="20"/>
      <c r="EO55" s="273"/>
      <c r="EP55" s="1"/>
      <c r="EQ55" s="1"/>
      <c r="ER55" s="1"/>
      <c r="ES55" s="1"/>
      <c r="ET55" s="1"/>
      <c r="EU55" s="1"/>
      <c r="EV55" s="1"/>
      <c r="EW55" s="1"/>
    </row>
    <row r="56" spans="2:153" ht="13.9" customHeight="1" thickBot="1" x14ac:dyDescent="0.25">
      <c r="B56" s="33"/>
      <c r="C56" s="126">
        <v>5450</v>
      </c>
      <c r="D56" s="234" t="s">
        <v>459</v>
      </c>
      <c r="E56" s="234"/>
      <c r="F56" s="215">
        <v>0</v>
      </c>
      <c r="G56" s="215">
        <v>0</v>
      </c>
      <c r="H56" s="215">
        <v>0</v>
      </c>
      <c r="I56" s="210">
        <f>+Integración!X489</f>
        <v>0</v>
      </c>
      <c r="J56" s="210">
        <f>+Integración!Y489</f>
        <v>0</v>
      </c>
      <c r="K56" s="210">
        <f>+Integración!Z489</f>
        <v>0</v>
      </c>
      <c r="L56" s="216">
        <f t="shared" si="31"/>
        <v>0</v>
      </c>
      <c r="M56" s="224">
        <f t="shared" si="17"/>
        <v>0</v>
      </c>
      <c r="N56" s="226">
        <f t="shared" si="18"/>
        <v>0</v>
      </c>
      <c r="O56" s="54"/>
      <c r="P56" s="54"/>
      <c r="Q56" s="54"/>
      <c r="R56" s="216">
        <f t="shared" si="46"/>
        <v>0</v>
      </c>
      <c r="S56" s="224">
        <f t="shared" si="46"/>
        <v>0</v>
      </c>
      <c r="T56" s="226">
        <f t="shared" si="46"/>
        <v>0</v>
      </c>
      <c r="U56" s="26"/>
      <c r="W56" s="27"/>
      <c r="X56" s="130">
        <v>3220</v>
      </c>
      <c r="Y56" s="223" t="s">
        <v>507</v>
      </c>
      <c r="Z56" s="223"/>
      <c r="AA56" s="245">
        <v>0</v>
      </c>
      <c r="AB56" s="245">
        <v>0</v>
      </c>
      <c r="AC56" s="245">
        <v>0</v>
      </c>
      <c r="AD56" s="54">
        <f>+Integración!AY489</f>
        <v>15403636.460000001</v>
      </c>
      <c r="AE56" s="54">
        <f>+Integración!AZ489</f>
        <v>12701904.689999999</v>
      </c>
      <c r="AF56" s="54">
        <f>+Integración!BA489</f>
        <v>12187479.74</v>
      </c>
      <c r="AG56" s="91">
        <f t="shared" si="33"/>
        <v>15403636.460000001</v>
      </c>
      <c r="AH56" s="54">
        <f t="shared" si="22"/>
        <v>12701904.689999999</v>
      </c>
      <c r="AI56" s="92">
        <f t="shared" si="23"/>
        <v>12187479.74</v>
      </c>
      <c r="AJ56" s="54"/>
      <c r="AK56" s="54"/>
      <c r="AL56" s="54"/>
      <c r="AM56" s="91">
        <f t="shared" si="47"/>
        <v>15403636.460000001</v>
      </c>
      <c r="AN56" s="54">
        <f t="shared" si="40"/>
        <v>12701904.689999999</v>
      </c>
      <c r="AO56" s="92">
        <f t="shared" si="40"/>
        <v>12187479.74</v>
      </c>
      <c r="AP56" s="100"/>
      <c r="AR56" s="27"/>
      <c r="AS56" s="130"/>
      <c r="AT56" s="223" t="s">
        <v>211</v>
      </c>
      <c r="AU56" s="223"/>
      <c r="AV56" s="215">
        <f>+AV57+AV58</f>
        <v>0</v>
      </c>
      <c r="AW56" s="215">
        <f t="shared" ref="AW56:AX56" si="145">+AW57+AW58</f>
        <v>0</v>
      </c>
      <c r="AX56" s="215">
        <f t="shared" si="145"/>
        <v>0</v>
      </c>
      <c r="AY56" s="54">
        <f>+Integración!BZ489</f>
        <v>0</v>
      </c>
      <c r="AZ56" s="54">
        <f>+Integración!CA489</f>
        <v>0</v>
      </c>
      <c r="BA56" s="54">
        <f>+Integración!CB489</f>
        <v>0</v>
      </c>
      <c r="BB56" s="91">
        <f t="shared" si="35"/>
        <v>0</v>
      </c>
      <c r="BC56" s="54">
        <f t="shared" si="24"/>
        <v>0</v>
      </c>
      <c r="BD56" s="92">
        <f t="shared" si="25"/>
        <v>0</v>
      </c>
      <c r="BE56" s="54"/>
      <c r="BF56" s="54"/>
      <c r="BG56" s="54"/>
      <c r="BH56" s="91">
        <f t="shared" si="48"/>
        <v>0</v>
      </c>
      <c r="BI56" s="54">
        <f t="shared" si="41"/>
        <v>0</v>
      </c>
      <c r="BJ56" s="92">
        <f t="shared" si="41"/>
        <v>0</v>
      </c>
      <c r="BK56" s="100"/>
      <c r="BM56" s="88"/>
      <c r="BN56" s="129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79"/>
      <c r="BZ56" s="64"/>
      <c r="CA56" s="65"/>
      <c r="CB56" s="1"/>
      <c r="CC56" s="63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79"/>
      <c r="CP56" s="64"/>
      <c r="CQ56" s="172"/>
      <c r="CR56" s="1"/>
      <c r="CS56" s="63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79"/>
      <c r="DF56" s="79"/>
      <c r="DG56" s="79"/>
      <c r="DH56" s="64"/>
      <c r="DI56" s="172"/>
      <c r="DJ56" s="1"/>
      <c r="DK56" s="63"/>
      <c r="DL56" s="129"/>
      <c r="DM56" s="129"/>
      <c r="DN56" s="274"/>
      <c r="DO56" s="129"/>
      <c r="DP56" s="129"/>
      <c r="DQ56" s="129"/>
      <c r="DR56" s="129"/>
      <c r="DS56" s="274"/>
      <c r="DT56" s="129"/>
      <c r="DU56" s="129"/>
      <c r="DV56" s="64"/>
      <c r="DW56" s="172"/>
      <c r="DX56" s="1"/>
      <c r="DY56" s="63"/>
      <c r="DZ56" s="129"/>
      <c r="EA56" s="129"/>
      <c r="EB56" s="274"/>
      <c r="EC56" s="129"/>
      <c r="ED56" s="129"/>
      <c r="EE56" s="129"/>
      <c r="EF56" s="129"/>
      <c r="EG56" s="274"/>
      <c r="EH56" s="129"/>
      <c r="EI56" s="129"/>
      <c r="EJ56" s="64"/>
      <c r="EK56" s="172"/>
      <c r="EL56" s="1"/>
      <c r="EM56" s="1"/>
      <c r="EN56" s="20"/>
      <c r="EO56" s="273"/>
      <c r="EP56" s="1"/>
      <c r="EQ56" s="1"/>
      <c r="ER56" s="1"/>
      <c r="ES56" s="1"/>
      <c r="ET56" s="1"/>
      <c r="EU56" s="1"/>
      <c r="EV56" s="1"/>
      <c r="EW56" s="1"/>
    </row>
    <row r="57" spans="2:153" ht="13.9" customHeight="1" x14ac:dyDescent="0.2">
      <c r="B57" s="33"/>
      <c r="C57" s="127">
        <v>5500</v>
      </c>
      <c r="D57" s="233" t="s">
        <v>460</v>
      </c>
      <c r="E57" s="233"/>
      <c r="F57" s="220">
        <f>SUM(F58:F63)</f>
        <v>0</v>
      </c>
      <c r="G57" s="220">
        <f t="shared" ref="G57:H57" si="146">SUM(G58:G63)</f>
        <v>0</v>
      </c>
      <c r="H57" s="220">
        <f t="shared" si="146"/>
        <v>0</v>
      </c>
      <c r="I57" s="210">
        <f>+Integración!X490</f>
        <v>640239.36999999988</v>
      </c>
      <c r="J57" s="210">
        <f>+Integración!Y490</f>
        <v>953545.94000000006</v>
      </c>
      <c r="K57" s="210">
        <f>+Integración!Z490</f>
        <v>43493.77</v>
      </c>
      <c r="L57" s="221">
        <f t="shared" si="31"/>
        <v>640239.36999999988</v>
      </c>
      <c r="M57" s="210">
        <f t="shared" si="17"/>
        <v>953545.94000000006</v>
      </c>
      <c r="N57" s="212">
        <f t="shared" si="18"/>
        <v>43493.77</v>
      </c>
      <c r="O57" s="49"/>
      <c r="P57" s="49"/>
      <c r="Q57" s="49"/>
      <c r="R57" s="221">
        <f t="shared" si="46"/>
        <v>640239.36999999988</v>
      </c>
      <c r="S57" s="210">
        <f t="shared" si="46"/>
        <v>953545.94000000006</v>
      </c>
      <c r="T57" s="212">
        <f t="shared" si="46"/>
        <v>43493.77</v>
      </c>
      <c r="U57" s="46"/>
      <c r="W57" s="27"/>
      <c r="X57" s="130">
        <v>3230</v>
      </c>
      <c r="Y57" s="223" t="s">
        <v>150</v>
      </c>
      <c r="Z57" s="223"/>
      <c r="AA57" s="245">
        <v>0</v>
      </c>
      <c r="AB57" s="245">
        <v>0</v>
      </c>
      <c r="AC57" s="245">
        <v>0</v>
      </c>
      <c r="AD57" s="48">
        <f>+Integración!AY490</f>
        <v>0</v>
      </c>
      <c r="AE57" s="48">
        <f>+Integración!AZ490</f>
        <v>0</v>
      </c>
      <c r="AF57" s="48">
        <f>+Integración!BA490</f>
        <v>0</v>
      </c>
      <c r="AG57" s="99">
        <f t="shared" si="33"/>
        <v>0</v>
      </c>
      <c r="AH57" s="48">
        <f t="shared" si="22"/>
        <v>0</v>
      </c>
      <c r="AI57" s="97">
        <f t="shared" si="23"/>
        <v>0</v>
      </c>
      <c r="AJ57" s="54"/>
      <c r="AK57" s="54"/>
      <c r="AL57" s="54"/>
      <c r="AM57" s="99">
        <f t="shared" si="47"/>
        <v>0</v>
      </c>
      <c r="AN57" s="48">
        <f t="shared" si="40"/>
        <v>0</v>
      </c>
      <c r="AO57" s="97">
        <f t="shared" si="40"/>
        <v>0</v>
      </c>
      <c r="AP57" s="100"/>
      <c r="AR57" s="27"/>
      <c r="AS57" s="130">
        <v>2233</v>
      </c>
      <c r="AT57" s="223" t="s">
        <v>526</v>
      </c>
      <c r="AU57" s="223"/>
      <c r="AV57" s="245">
        <v>0</v>
      </c>
      <c r="AW57" s="245">
        <v>0</v>
      </c>
      <c r="AX57" s="245">
        <v>0</v>
      </c>
      <c r="AY57" s="48">
        <f>+Integración!BZ490</f>
        <v>0</v>
      </c>
      <c r="AZ57" s="48">
        <f>+Integración!CA490</f>
        <v>0</v>
      </c>
      <c r="BA57" s="48">
        <f>+Integración!CB490</f>
        <v>0</v>
      </c>
      <c r="BB57" s="99">
        <f t="shared" si="35"/>
        <v>0</v>
      </c>
      <c r="BC57" s="48">
        <f t="shared" si="24"/>
        <v>0</v>
      </c>
      <c r="BD57" s="97">
        <f t="shared" si="25"/>
        <v>0</v>
      </c>
      <c r="BE57" s="54"/>
      <c r="BF57" s="54"/>
      <c r="BG57" s="54"/>
      <c r="BH57" s="99">
        <f t="shared" si="48"/>
        <v>0</v>
      </c>
      <c r="BI57" s="48">
        <f t="shared" si="41"/>
        <v>0</v>
      </c>
      <c r="BJ57" s="97">
        <f t="shared" si="41"/>
        <v>0</v>
      </c>
      <c r="BK57" s="100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75">
        <f>+CG53-CM53</f>
        <v>0</v>
      </c>
      <c r="CN57" s="175">
        <f t="shared" ref="CN57:CO57" si="147">+CH53-CN53</f>
        <v>0</v>
      </c>
      <c r="CO57" s="175">
        <f t="shared" si="147"/>
        <v>0</v>
      </c>
      <c r="CP57" s="1"/>
      <c r="CQ57" s="1"/>
      <c r="CR57" s="1"/>
      <c r="CS57" s="1"/>
      <c r="CT57" s="20"/>
      <c r="CU57" s="1"/>
      <c r="CV57" s="1"/>
      <c r="CW57" s="1"/>
      <c r="CX57" s="1"/>
      <c r="CY57" s="1"/>
      <c r="CZ57" s="1"/>
      <c r="DA57" s="20"/>
      <c r="DB57" s="1"/>
      <c r="DC57" s="1"/>
      <c r="DD57" s="175">
        <f>+CW11-CX11+DD11-DE11+DD34-DE34</f>
        <v>-1.862645149230957E-8</v>
      </c>
      <c r="DE57" s="175"/>
      <c r="DF57" s="175">
        <f>+CY11-CZ11+DF11-DG11+DF34-DG34</f>
        <v>-9.3132257461547852E-10</v>
      </c>
      <c r="DG57" s="175"/>
      <c r="DH57" s="1"/>
      <c r="DI57" s="1"/>
      <c r="DJ57" s="1"/>
      <c r="DK57" s="1"/>
      <c r="DL57" s="20"/>
      <c r="DM57" s="1"/>
      <c r="DN57" s="273"/>
      <c r="DO57" s="70">
        <f>+DO48-BW40-BW53-BW49</f>
        <v>-1.862645149230957E-9</v>
      </c>
      <c r="DP57" s="70">
        <f>+DP48-BX40-BX53-BX49</f>
        <v>-2.3283064365386963E-9</v>
      </c>
      <c r="DQ57" s="20"/>
      <c r="DR57" s="1"/>
      <c r="DS57" s="273"/>
      <c r="DT57" s="70">
        <f>+DT48-DT47-DT43</f>
        <v>1.1175870895385742E-8</v>
      </c>
      <c r="DU57" s="70">
        <f>+DU48-DU47-DU43</f>
        <v>-3.7252902984619141E-9</v>
      </c>
      <c r="DV57" s="1"/>
      <c r="DW57" s="1"/>
      <c r="DX57" s="1"/>
      <c r="DY57" s="1"/>
      <c r="DZ57" s="20"/>
      <c r="EA57" s="1"/>
      <c r="EB57" s="273"/>
      <c r="EC57" s="175">
        <f>+EC48-BW40-BW53-BW49</f>
        <v>-9643900.0199999977</v>
      </c>
      <c r="ED57" s="175">
        <f>+ED48-BX40-BX53-BX49</f>
        <v>-3648875.8300000005</v>
      </c>
      <c r="EE57" s="20"/>
      <c r="EF57" s="1"/>
      <c r="EG57" s="273"/>
      <c r="EH57" s="252">
        <f>+EH48-EH47-EH43</f>
        <v>0</v>
      </c>
      <c r="EI57" s="252">
        <f>+EI48-EI47-EI43</f>
        <v>0</v>
      </c>
      <c r="EJ57" s="1"/>
      <c r="EK57" s="1"/>
      <c r="EL57" s="1"/>
      <c r="EM57" s="1"/>
      <c r="EN57" s="20"/>
      <c r="EO57" s="273"/>
      <c r="EP57" s="1"/>
      <c r="EQ57" s="1"/>
      <c r="ER57" s="1"/>
      <c r="ES57" s="1"/>
      <c r="ET57" s="1"/>
      <c r="EU57" s="1"/>
      <c r="EV57" s="1"/>
      <c r="EW57" s="1"/>
    </row>
    <row r="58" spans="2:153" ht="13.9" customHeight="1" x14ac:dyDescent="0.2">
      <c r="B58" s="33"/>
      <c r="C58" s="126">
        <v>5510</v>
      </c>
      <c r="D58" s="234" t="s">
        <v>461</v>
      </c>
      <c r="E58" s="234"/>
      <c r="F58" s="224">
        <v>0</v>
      </c>
      <c r="G58" s="224">
        <v>0</v>
      </c>
      <c r="H58" s="224">
        <v>0</v>
      </c>
      <c r="I58" s="210">
        <f>+Integración!X491</f>
        <v>640239.36999999988</v>
      </c>
      <c r="J58" s="210">
        <f>+Integración!Y491</f>
        <v>953545.94000000006</v>
      </c>
      <c r="K58" s="210">
        <f>+Integración!Z491</f>
        <v>43493.77</v>
      </c>
      <c r="L58" s="216">
        <f t="shared" si="31"/>
        <v>640239.36999999988</v>
      </c>
      <c r="M58" s="224">
        <f t="shared" si="17"/>
        <v>953545.94000000006</v>
      </c>
      <c r="N58" s="226">
        <f t="shared" si="18"/>
        <v>43493.77</v>
      </c>
      <c r="O58" s="52"/>
      <c r="P58" s="52"/>
      <c r="Q58" s="52"/>
      <c r="R58" s="216">
        <f t="shared" si="46"/>
        <v>640239.36999999988</v>
      </c>
      <c r="S58" s="224">
        <f t="shared" si="46"/>
        <v>953545.94000000006</v>
      </c>
      <c r="T58" s="226">
        <f t="shared" si="46"/>
        <v>43493.77</v>
      </c>
      <c r="U58" s="26"/>
      <c r="W58" s="27"/>
      <c r="X58" s="130">
        <v>3240</v>
      </c>
      <c r="Y58" s="247" t="s">
        <v>151</v>
      </c>
      <c r="Z58" s="247"/>
      <c r="AA58" s="245">
        <v>0</v>
      </c>
      <c r="AB58" s="245">
        <v>0</v>
      </c>
      <c r="AC58" s="245">
        <v>0</v>
      </c>
      <c r="AD58" s="260">
        <f>+Integración!AY491</f>
        <v>0</v>
      </c>
      <c r="AE58" s="260">
        <f>+Integración!AZ491</f>
        <v>0</v>
      </c>
      <c r="AF58" s="260">
        <f>+Integración!BA491</f>
        <v>0</v>
      </c>
      <c r="AG58" s="269">
        <f t="shared" si="33"/>
        <v>0</v>
      </c>
      <c r="AH58" s="260">
        <f t="shared" si="22"/>
        <v>0</v>
      </c>
      <c r="AI58" s="271">
        <f t="shared" si="23"/>
        <v>0</v>
      </c>
      <c r="AJ58" s="66"/>
      <c r="AK58" s="66"/>
      <c r="AL58" s="66"/>
      <c r="AM58" s="269">
        <f t="shared" si="47"/>
        <v>0</v>
      </c>
      <c r="AN58" s="260">
        <f t="shared" si="40"/>
        <v>0</v>
      </c>
      <c r="AO58" s="271">
        <f t="shared" si="40"/>
        <v>0</v>
      </c>
      <c r="AP58" s="100"/>
      <c r="AR58" s="27"/>
      <c r="AS58" s="130">
        <v>2234</v>
      </c>
      <c r="AT58" s="247" t="s">
        <v>527</v>
      </c>
      <c r="AU58" s="247"/>
      <c r="AV58" s="245">
        <v>0</v>
      </c>
      <c r="AW58" s="245">
        <v>0</v>
      </c>
      <c r="AX58" s="245">
        <v>0</v>
      </c>
      <c r="AY58" s="260">
        <f>+Integración!BZ491</f>
        <v>0</v>
      </c>
      <c r="AZ58" s="260">
        <f>+Integración!CA491</f>
        <v>0</v>
      </c>
      <c r="BA58" s="260">
        <f>+Integración!CB491</f>
        <v>0</v>
      </c>
      <c r="BB58" s="269">
        <f t="shared" si="35"/>
        <v>0</v>
      </c>
      <c r="BC58" s="260">
        <f t="shared" si="24"/>
        <v>0</v>
      </c>
      <c r="BD58" s="271">
        <f t="shared" si="25"/>
        <v>0</v>
      </c>
      <c r="BE58" s="66"/>
      <c r="BF58" s="66"/>
      <c r="BG58" s="66"/>
      <c r="BH58" s="269">
        <f t="shared" si="48"/>
        <v>0</v>
      </c>
      <c r="BI58" s="260">
        <f t="shared" si="41"/>
        <v>0</v>
      </c>
      <c r="BJ58" s="271">
        <f t="shared" si="41"/>
        <v>0</v>
      </c>
      <c r="BK58" s="100"/>
    </row>
    <row r="59" spans="2:153" ht="13.9" customHeight="1" x14ac:dyDescent="0.2">
      <c r="B59" s="33"/>
      <c r="C59" s="126">
        <v>5520</v>
      </c>
      <c r="D59" s="234" t="s">
        <v>51</v>
      </c>
      <c r="E59" s="234"/>
      <c r="F59" s="224">
        <v>0</v>
      </c>
      <c r="G59" s="224">
        <v>0</v>
      </c>
      <c r="H59" s="224">
        <v>0</v>
      </c>
      <c r="I59" s="210">
        <f>+Integración!X492</f>
        <v>0</v>
      </c>
      <c r="J59" s="210">
        <f>+Integración!Y492</f>
        <v>0</v>
      </c>
      <c r="K59" s="210">
        <f>+Integración!Z492</f>
        <v>0</v>
      </c>
      <c r="L59" s="216">
        <f t="shared" si="31"/>
        <v>0</v>
      </c>
      <c r="M59" s="224">
        <f t="shared" si="17"/>
        <v>0</v>
      </c>
      <c r="N59" s="226">
        <f t="shared" si="18"/>
        <v>0</v>
      </c>
      <c r="O59" s="50"/>
      <c r="P59" s="50"/>
      <c r="Q59" s="50"/>
      <c r="R59" s="216">
        <f t="shared" si="46"/>
        <v>0</v>
      </c>
      <c r="S59" s="224">
        <f t="shared" si="46"/>
        <v>0</v>
      </c>
      <c r="T59" s="226">
        <f t="shared" si="46"/>
        <v>0</v>
      </c>
      <c r="U59" s="26"/>
      <c r="W59" s="27"/>
      <c r="X59" s="130">
        <v>3250</v>
      </c>
      <c r="Y59" s="223" t="s">
        <v>508</v>
      </c>
      <c r="Z59" s="223"/>
      <c r="AA59" s="245">
        <v>0</v>
      </c>
      <c r="AB59" s="245">
        <v>0</v>
      </c>
      <c r="AC59" s="245">
        <v>0</v>
      </c>
      <c r="AD59" s="48">
        <f>+Integración!AY492</f>
        <v>0</v>
      </c>
      <c r="AE59" s="48">
        <f>+Integración!AZ492</f>
        <v>0</v>
      </c>
      <c r="AF59" s="48">
        <f>+Integración!BA492</f>
        <v>0</v>
      </c>
      <c r="AG59" s="99">
        <f t="shared" si="33"/>
        <v>0</v>
      </c>
      <c r="AH59" s="48">
        <f t="shared" si="22"/>
        <v>0</v>
      </c>
      <c r="AI59" s="97">
        <f t="shared" si="23"/>
        <v>0</v>
      </c>
      <c r="AJ59" s="50"/>
      <c r="AK59" s="50"/>
      <c r="AL59" s="50"/>
      <c r="AM59" s="99">
        <f t="shared" si="47"/>
        <v>0</v>
      </c>
      <c r="AN59" s="48">
        <f t="shared" si="40"/>
        <v>0</v>
      </c>
      <c r="AO59" s="97">
        <f t="shared" si="40"/>
        <v>0</v>
      </c>
      <c r="AP59" s="100"/>
      <c r="AR59" s="27"/>
      <c r="AS59" s="130"/>
      <c r="AT59" s="223" t="s">
        <v>528</v>
      </c>
      <c r="AU59" s="223"/>
      <c r="AV59" s="245">
        <v>0</v>
      </c>
      <c r="AW59" s="245">
        <v>0</v>
      </c>
      <c r="AX59" s="245">
        <v>0</v>
      </c>
      <c r="AY59" s="48">
        <f>+Integración!BZ492</f>
        <v>0</v>
      </c>
      <c r="AZ59" s="48">
        <f>+Integración!CA492</f>
        <v>0</v>
      </c>
      <c r="BA59" s="48">
        <f>+Integración!CB492</f>
        <v>0</v>
      </c>
      <c r="BB59" s="99">
        <f t="shared" si="35"/>
        <v>0</v>
      </c>
      <c r="BC59" s="48">
        <f t="shared" si="24"/>
        <v>0</v>
      </c>
      <c r="BD59" s="97">
        <f t="shared" si="25"/>
        <v>0</v>
      </c>
      <c r="BE59" s="50"/>
      <c r="BF59" s="50"/>
      <c r="BG59" s="50"/>
      <c r="BH59" s="99">
        <f t="shared" si="48"/>
        <v>0</v>
      </c>
      <c r="BI59" s="48">
        <f t="shared" si="41"/>
        <v>0</v>
      </c>
      <c r="BJ59" s="97">
        <f t="shared" si="41"/>
        <v>0</v>
      </c>
      <c r="BK59" s="100"/>
    </row>
    <row r="60" spans="2:153" ht="13.9" customHeight="1" x14ac:dyDescent="0.2">
      <c r="B60" s="33"/>
      <c r="C60" s="126">
        <v>5530</v>
      </c>
      <c r="D60" s="234" t="s">
        <v>462</v>
      </c>
      <c r="E60" s="234"/>
      <c r="F60" s="215">
        <v>0</v>
      </c>
      <c r="G60" s="215">
        <v>0</v>
      </c>
      <c r="H60" s="215">
        <v>0</v>
      </c>
      <c r="I60" s="210">
        <f>+Integración!X493</f>
        <v>0</v>
      </c>
      <c r="J60" s="210">
        <f>+Integración!Y493</f>
        <v>0</v>
      </c>
      <c r="K60" s="210">
        <f>+Integración!Z493</f>
        <v>0</v>
      </c>
      <c r="L60" s="216">
        <f t="shared" si="31"/>
        <v>0</v>
      </c>
      <c r="M60" s="224">
        <f t="shared" si="17"/>
        <v>0</v>
      </c>
      <c r="N60" s="226">
        <f t="shared" si="18"/>
        <v>0</v>
      </c>
      <c r="O60" s="54"/>
      <c r="P60" s="54"/>
      <c r="Q60" s="54"/>
      <c r="R60" s="216">
        <f t="shared" si="46"/>
        <v>0</v>
      </c>
      <c r="S60" s="224">
        <f t="shared" si="46"/>
        <v>0</v>
      </c>
      <c r="T60" s="226">
        <f t="shared" si="46"/>
        <v>0</v>
      </c>
      <c r="U60" s="26"/>
      <c r="W60" s="27"/>
      <c r="X60" s="131">
        <v>3300</v>
      </c>
      <c r="Y60" s="232" t="s">
        <v>509</v>
      </c>
      <c r="Z60" s="232"/>
      <c r="AA60" s="220">
        <f>SUM(AA61:AA62)</f>
        <v>0</v>
      </c>
      <c r="AB60" s="220">
        <f t="shared" ref="AB60:AC60" si="148">SUM(AB61:AB62)</f>
        <v>0</v>
      </c>
      <c r="AC60" s="220">
        <f t="shared" si="148"/>
        <v>0</v>
      </c>
      <c r="AD60" s="50">
        <f>+Integración!AY493</f>
        <v>0</v>
      </c>
      <c r="AE60" s="50">
        <f>+Integración!AZ493</f>
        <v>0</v>
      </c>
      <c r="AF60" s="50">
        <f>+Integración!BA493</f>
        <v>0</v>
      </c>
      <c r="AG60" s="89">
        <f t="shared" si="33"/>
        <v>0</v>
      </c>
      <c r="AH60" s="50">
        <f t="shared" si="22"/>
        <v>0</v>
      </c>
      <c r="AI60" s="90">
        <f t="shared" si="23"/>
        <v>0</v>
      </c>
      <c r="AJ60" s="54"/>
      <c r="AK60" s="54"/>
      <c r="AL60" s="54"/>
      <c r="AM60" s="89">
        <f t="shared" si="47"/>
        <v>0</v>
      </c>
      <c r="AN60" s="50">
        <f t="shared" si="40"/>
        <v>0</v>
      </c>
      <c r="AO60" s="90">
        <f t="shared" si="40"/>
        <v>0</v>
      </c>
      <c r="AP60" s="100"/>
      <c r="AR60" s="27"/>
      <c r="AS60" s="131"/>
      <c r="AT60" s="232" t="s">
        <v>517</v>
      </c>
      <c r="AU60" s="232"/>
      <c r="AV60" s="220">
        <f>+AV61+AV64</f>
        <v>0</v>
      </c>
      <c r="AW60" s="220">
        <f t="shared" ref="AW60:AX60" si="149">+AW61+AW64</f>
        <v>0</v>
      </c>
      <c r="AX60" s="220">
        <f t="shared" si="149"/>
        <v>0</v>
      </c>
      <c r="AY60" s="50">
        <f>+Integración!BZ493</f>
        <v>0</v>
      </c>
      <c r="AZ60" s="50">
        <f>+Integración!CA493</f>
        <v>0</v>
      </c>
      <c r="BA60" s="50">
        <f>+Integración!CB493</f>
        <v>0</v>
      </c>
      <c r="BB60" s="89">
        <f t="shared" si="35"/>
        <v>0</v>
      </c>
      <c r="BC60" s="50">
        <f t="shared" si="24"/>
        <v>0</v>
      </c>
      <c r="BD60" s="90">
        <f t="shared" si="25"/>
        <v>0</v>
      </c>
      <c r="BE60" s="54"/>
      <c r="BF60" s="54"/>
      <c r="BG60" s="54"/>
      <c r="BH60" s="89">
        <f t="shared" si="48"/>
        <v>0</v>
      </c>
      <c r="BI60" s="50">
        <f t="shared" si="41"/>
        <v>0</v>
      </c>
      <c r="BJ60" s="90">
        <f t="shared" si="41"/>
        <v>0</v>
      </c>
      <c r="BK60" s="100"/>
    </row>
    <row r="61" spans="2:153" ht="13.9" customHeight="1" x14ac:dyDescent="0.2">
      <c r="B61" s="33"/>
      <c r="C61" s="126">
        <v>5540</v>
      </c>
      <c r="D61" s="234" t="s">
        <v>463</v>
      </c>
      <c r="E61" s="234"/>
      <c r="F61" s="215">
        <v>0</v>
      </c>
      <c r="G61" s="215">
        <v>0</v>
      </c>
      <c r="H61" s="215">
        <v>0</v>
      </c>
      <c r="I61" s="210">
        <f>+Integración!X494</f>
        <v>0</v>
      </c>
      <c r="J61" s="210">
        <f>+Integración!Y494</f>
        <v>0</v>
      </c>
      <c r="K61" s="210">
        <f>+Integración!Z494</f>
        <v>0</v>
      </c>
      <c r="L61" s="216">
        <f t="shared" si="31"/>
        <v>0</v>
      </c>
      <c r="M61" s="224">
        <f t="shared" si="17"/>
        <v>0</v>
      </c>
      <c r="N61" s="226">
        <f t="shared" si="18"/>
        <v>0</v>
      </c>
      <c r="O61" s="54"/>
      <c r="P61" s="54"/>
      <c r="Q61" s="54"/>
      <c r="R61" s="216">
        <f t="shared" si="46"/>
        <v>0</v>
      </c>
      <c r="S61" s="224">
        <f t="shared" si="46"/>
        <v>0</v>
      </c>
      <c r="T61" s="226">
        <f t="shared" si="46"/>
        <v>0</v>
      </c>
      <c r="U61" s="26"/>
      <c r="W61" s="27"/>
      <c r="X61" s="130">
        <v>3310</v>
      </c>
      <c r="Y61" s="223" t="s">
        <v>510</v>
      </c>
      <c r="Z61" s="223"/>
      <c r="AA61" s="245">
        <v>0</v>
      </c>
      <c r="AB61" s="245">
        <v>0</v>
      </c>
      <c r="AC61" s="245">
        <v>0</v>
      </c>
      <c r="AD61" s="47">
        <f>+Integración!AY494</f>
        <v>0</v>
      </c>
      <c r="AE61" s="47">
        <f>+Integración!AZ494</f>
        <v>0</v>
      </c>
      <c r="AF61" s="47">
        <f>+Integración!BA494</f>
        <v>0</v>
      </c>
      <c r="AG61" s="98">
        <f t="shared" si="33"/>
        <v>0</v>
      </c>
      <c r="AH61" s="47">
        <f t="shared" si="22"/>
        <v>0</v>
      </c>
      <c r="AI61" s="96">
        <f t="shared" si="23"/>
        <v>0</v>
      </c>
      <c r="AJ61" s="54"/>
      <c r="AK61" s="54"/>
      <c r="AL61" s="54"/>
      <c r="AM61" s="98">
        <f t="shared" si="47"/>
        <v>0</v>
      </c>
      <c r="AN61" s="47">
        <f t="shared" si="40"/>
        <v>0</v>
      </c>
      <c r="AO61" s="96">
        <f t="shared" si="40"/>
        <v>0</v>
      </c>
      <c r="AP61" s="100"/>
      <c r="AR61" s="27"/>
      <c r="AS61" s="130"/>
      <c r="AT61" s="223" t="s">
        <v>217</v>
      </c>
      <c r="AU61" s="223"/>
      <c r="AV61" s="215">
        <f>+AV62+AV63</f>
        <v>0</v>
      </c>
      <c r="AW61" s="215">
        <f t="shared" ref="AW61:AX61" si="150">+AW62+AW63</f>
        <v>0</v>
      </c>
      <c r="AX61" s="215">
        <f t="shared" si="150"/>
        <v>0</v>
      </c>
      <c r="AY61" s="47">
        <f>+Integración!BZ494</f>
        <v>0</v>
      </c>
      <c r="AZ61" s="47">
        <f>+Integración!CA494</f>
        <v>0</v>
      </c>
      <c r="BA61" s="47">
        <f>+Integración!CB494</f>
        <v>0</v>
      </c>
      <c r="BB61" s="98">
        <f t="shared" si="35"/>
        <v>0</v>
      </c>
      <c r="BC61" s="47">
        <f t="shared" si="24"/>
        <v>0</v>
      </c>
      <c r="BD61" s="96">
        <f t="shared" si="25"/>
        <v>0</v>
      </c>
      <c r="BE61" s="54"/>
      <c r="BF61" s="54"/>
      <c r="BG61" s="54"/>
      <c r="BH61" s="98">
        <f t="shared" si="48"/>
        <v>0</v>
      </c>
      <c r="BI61" s="47">
        <f t="shared" si="41"/>
        <v>0</v>
      </c>
      <c r="BJ61" s="96">
        <f t="shared" si="41"/>
        <v>0</v>
      </c>
      <c r="BK61" s="100"/>
    </row>
    <row r="62" spans="2:153" ht="13.9" customHeight="1" x14ac:dyDescent="0.2">
      <c r="B62" s="33"/>
      <c r="C62" s="126">
        <v>5550</v>
      </c>
      <c r="D62" s="234" t="s">
        <v>464</v>
      </c>
      <c r="E62" s="234"/>
      <c r="F62" s="215">
        <v>0</v>
      </c>
      <c r="G62" s="215">
        <v>0</v>
      </c>
      <c r="H62" s="215">
        <v>0</v>
      </c>
      <c r="I62" s="210">
        <f>+Integración!X495</f>
        <v>0</v>
      </c>
      <c r="J62" s="210">
        <f>+Integración!Y495</f>
        <v>0</v>
      </c>
      <c r="K62" s="210">
        <f>+Integración!Z495</f>
        <v>0</v>
      </c>
      <c r="L62" s="216">
        <f t="shared" si="31"/>
        <v>0</v>
      </c>
      <c r="M62" s="224">
        <f t="shared" si="17"/>
        <v>0</v>
      </c>
      <c r="N62" s="226">
        <f t="shared" si="18"/>
        <v>0</v>
      </c>
      <c r="O62" s="54"/>
      <c r="P62" s="54"/>
      <c r="Q62" s="54"/>
      <c r="R62" s="216">
        <f t="shared" si="46"/>
        <v>0</v>
      </c>
      <c r="S62" s="224">
        <f t="shared" si="46"/>
        <v>0</v>
      </c>
      <c r="T62" s="226">
        <f t="shared" si="46"/>
        <v>0</v>
      </c>
      <c r="U62" s="26"/>
      <c r="W62" s="27"/>
      <c r="X62" s="130">
        <v>3320</v>
      </c>
      <c r="Y62" s="223" t="s">
        <v>511</v>
      </c>
      <c r="Z62" s="223"/>
      <c r="AA62" s="245">
        <v>0</v>
      </c>
      <c r="AB62" s="245">
        <v>0</v>
      </c>
      <c r="AC62" s="245">
        <v>0</v>
      </c>
      <c r="AD62" s="48">
        <f>+Integración!AY495</f>
        <v>0</v>
      </c>
      <c r="AE62" s="48">
        <f>+Integración!AZ495</f>
        <v>0</v>
      </c>
      <c r="AF62" s="48">
        <f>+Integración!BA495</f>
        <v>0</v>
      </c>
      <c r="AG62" s="99">
        <f t="shared" si="33"/>
        <v>0</v>
      </c>
      <c r="AH62" s="48">
        <f t="shared" si="22"/>
        <v>0</v>
      </c>
      <c r="AI62" s="97">
        <f t="shared" si="23"/>
        <v>0</v>
      </c>
      <c r="AJ62" s="54"/>
      <c r="AK62" s="54"/>
      <c r="AL62" s="54"/>
      <c r="AM62" s="99">
        <f t="shared" si="47"/>
        <v>0</v>
      </c>
      <c r="AN62" s="48">
        <f t="shared" si="40"/>
        <v>0</v>
      </c>
      <c r="AO62" s="97">
        <f t="shared" si="40"/>
        <v>0</v>
      </c>
      <c r="AP62" s="100"/>
      <c r="AR62" s="27"/>
      <c r="AS62" s="130">
        <v>2131</v>
      </c>
      <c r="AT62" s="223" t="s">
        <v>526</v>
      </c>
      <c r="AU62" s="223"/>
      <c r="AV62" s="245">
        <v>0</v>
      </c>
      <c r="AW62" s="245">
        <v>0</v>
      </c>
      <c r="AX62" s="245">
        <v>0</v>
      </c>
      <c r="AY62" s="48">
        <f>+Integración!BZ495</f>
        <v>0</v>
      </c>
      <c r="AZ62" s="48">
        <f>+Integración!CA495</f>
        <v>0</v>
      </c>
      <c r="BA62" s="48">
        <f>+Integración!CB495</f>
        <v>0</v>
      </c>
      <c r="BB62" s="99">
        <f t="shared" si="35"/>
        <v>0</v>
      </c>
      <c r="BC62" s="48">
        <f t="shared" si="24"/>
        <v>0</v>
      </c>
      <c r="BD62" s="97">
        <f t="shared" si="25"/>
        <v>0</v>
      </c>
      <c r="BE62" s="54"/>
      <c r="BF62" s="54"/>
      <c r="BG62" s="54"/>
      <c r="BH62" s="99">
        <f t="shared" si="48"/>
        <v>0</v>
      </c>
      <c r="BI62" s="48">
        <f t="shared" si="41"/>
        <v>0</v>
      </c>
      <c r="BJ62" s="97">
        <f t="shared" si="41"/>
        <v>0</v>
      </c>
      <c r="BK62" s="100"/>
    </row>
    <row r="63" spans="2:153" ht="13.9" customHeight="1" x14ac:dyDescent="0.2">
      <c r="B63" s="33"/>
      <c r="C63" s="126">
        <v>5590</v>
      </c>
      <c r="D63" s="234" t="s">
        <v>465</v>
      </c>
      <c r="E63" s="234"/>
      <c r="F63" s="215">
        <v>0</v>
      </c>
      <c r="G63" s="215">
        <v>0</v>
      </c>
      <c r="H63" s="215">
        <v>0</v>
      </c>
      <c r="I63" s="210">
        <f>+Integración!X496</f>
        <v>0</v>
      </c>
      <c r="J63" s="210">
        <f>+Integración!Y496</f>
        <v>0</v>
      </c>
      <c r="K63" s="210">
        <f>+Integración!Z496</f>
        <v>0</v>
      </c>
      <c r="L63" s="216">
        <f t="shared" si="31"/>
        <v>0</v>
      </c>
      <c r="M63" s="224">
        <f t="shared" si="17"/>
        <v>0</v>
      </c>
      <c r="N63" s="226">
        <f t="shared" si="18"/>
        <v>0</v>
      </c>
      <c r="O63" s="54"/>
      <c r="P63" s="54"/>
      <c r="Q63" s="54"/>
      <c r="R63" s="216">
        <f t="shared" si="46"/>
        <v>0</v>
      </c>
      <c r="S63" s="224">
        <f t="shared" si="46"/>
        <v>0</v>
      </c>
      <c r="T63" s="226">
        <f t="shared" si="46"/>
        <v>0</v>
      </c>
      <c r="U63" s="26"/>
      <c r="W63" s="27"/>
      <c r="X63" s="130"/>
      <c r="Y63" s="214"/>
      <c r="Z63" s="214"/>
      <c r="AA63" s="215"/>
      <c r="AB63" s="215"/>
      <c r="AC63" s="215"/>
      <c r="AD63" s="54"/>
      <c r="AE63" s="54"/>
      <c r="AF63" s="54"/>
      <c r="AG63" s="91"/>
      <c r="AH63" s="54"/>
      <c r="AI63" s="92"/>
      <c r="AJ63" s="54"/>
      <c r="AK63" s="54"/>
      <c r="AL63" s="54"/>
      <c r="AM63" s="91"/>
      <c r="AN63" s="54"/>
      <c r="AO63" s="92"/>
      <c r="AP63" s="100"/>
      <c r="AR63" s="27"/>
      <c r="AS63" s="130">
        <v>2132</v>
      </c>
      <c r="AT63" s="214" t="s">
        <v>527</v>
      </c>
      <c r="AU63" s="214"/>
      <c r="AV63" s="245">
        <v>0</v>
      </c>
      <c r="AW63" s="245">
        <v>0</v>
      </c>
      <c r="AX63" s="245">
        <v>0</v>
      </c>
      <c r="AY63" s="54">
        <f>+Integración!BZ496</f>
        <v>0</v>
      </c>
      <c r="AZ63" s="54">
        <f>+Integración!CA496</f>
        <v>0</v>
      </c>
      <c r="BA63" s="54">
        <f>+Integración!CB496</f>
        <v>0</v>
      </c>
      <c r="BB63" s="91">
        <f t="shared" si="35"/>
        <v>0</v>
      </c>
      <c r="BC63" s="54">
        <f t="shared" si="24"/>
        <v>0</v>
      </c>
      <c r="BD63" s="92">
        <f t="shared" si="25"/>
        <v>0</v>
      </c>
      <c r="BE63" s="54"/>
      <c r="BF63" s="54"/>
      <c r="BG63" s="54"/>
      <c r="BH63" s="91">
        <f t="shared" si="48"/>
        <v>0</v>
      </c>
      <c r="BI63" s="54">
        <f t="shared" si="41"/>
        <v>0</v>
      </c>
      <c r="BJ63" s="92">
        <f t="shared" si="41"/>
        <v>0</v>
      </c>
      <c r="BK63" s="100"/>
    </row>
    <row r="64" spans="2:153" ht="13.9" customHeight="1" x14ac:dyDescent="0.2">
      <c r="B64" s="33"/>
      <c r="C64" s="127">
        <v>5600</v>
      </c>
      <c r="D64" s="233" t="s">
        <v>466</v>
      </c>
      <c r="E64" s="233"/>
      <c r="F64" s="220">
        <f>SUM(F65)</f>
        <v>0</v>
      </c>
      <c r="G64" s="220">
        <f t="shared" ref="G64:H64" si="151">SUM(G65)</f>
        <v>0</v>
      </c>
      <c r="H64" s="220">
        <f t="shared" si="151"/>
        <v>0</v>
      </c>
      <c r="I64" s="210">
        <f>+Integración!X497</f>
        <v>0</v>
      </c>
      <c r="J64" s="210">
        <f>+Integración!Y497</f>
        <v>0</v>
      </c>
      <c r="K64" s="210">
        <f>+Integración!Z497</f>
        <v>0</v>
      </c>
      <c r="L64" s="221">
        <f t="shared" si="31"/>
        <v>0</v>
      </c>
      <c r="M64" s="210">
        <f t="shared" si="17"/>
        <v>0</v>
      </c>
      <c r="N64" s="212">
        <f t="shared" si="18"/>
        <v>0</v>
      </c>
      <c r="O64" s="49"/>
      <c r="P64" s="49"/>
      <c r="Q64" s="49"/>
      <c r="R64" s="221">
        <f t="shared" si="46"/>
        <v>0</v>
      </c>
      <c r="S64" s="210">
        <f t="shared" si="46"/>
        <v>0</v>
      </c>
      <c r="T64" s="212">
        <f t="shared" si="46"/>
        <v>0</v>
      </c>
      <c r="U64" s="26"/>
      <c r="W64" s="27"/>
      <c r="X64" s="130"/>
      <c r="Y64" s="214"/>
      <c r="Z64" s="214"/>
      <c r="AA64" s="215"/>
      <c r="AB64" s="215"/>
      <c r="AC64" s="215"/>
      <c r="AD64" s="54"/>
      <c r="AE64" s="54"/>
      <c r="AF64" s="54"/>
      <c r="AG64" s="91"/>
      <c r="AH64" s="54"/>
      <c r="AI64" s="92"/>
      <c r="AJ64" s="54"/>
      <c r="AK64" s="54"/>
      <c r="AL64" s="54"/>
      <c r="AM64" s="91"/>
      <c r="AN64" s="54"/>
      <c r="AO64" s="92"/>
      <c r="AP64" s="100"/>
      <c r="AR64" s="27"/>
      <c r="AS64" s="130"/>
      <c r="AT64" s="214" t="s">
        <v>529</v>
      </c>
      <c r="AU64" s="214"/>
      <c r="AV64" s="245">
        <v>0</v>
      </c>
      <c r="AW64" s="245">
        <v>0</v>
      </c>
      <c r="AX64" s="245">
        <v>0</v>
      </c>
      <c r="AY64" s="54">
        <f>+Integración!BZ497</f>
        <v>0</v>
      </c>
      <c r="AZ64" s="54">
        <f>+Integración!CA497</f>
        <v>0</v>
      </c>
      <c r="BA64" s="54">
        <f>+Integración!CB497</f>
        <v>0</v>
      </c>
      <c r="BB64" s="91">
        <f t="shared" si="35"/>
        <v>0</v>
      </c>
      <c r="BC64" s="54">
        <f t="shared" si="24"/>
        <v>0</v>
      </c>
      <c r="BD64" s="92">
        <f t="shared" si="25"/>
        <v>0</v>
      </c>
      <c r="BE64" s="54"/>
      <c r="BF64" s="54"/>
      <c r="BG64" s="54"/>
      <c r="BH64" s="91">
        <f t="shared" si="48"/>
        <v>0</v>
      </c>
      <c r="BI64" s="54">
        <f t="shared" si="41"/>
        <v>0</v>
      </c>
      <c r="BJ64" s="92">
        <f t="shared" si="41"/>
        <v>0</v>
      </c>
      <c r="BK64" s="100"/>
    </row>
    <row r="65" spans="2:63" ht="13.9" customHeight="1" x14ac:dyDescent="0.2">
      <c r="B65" s="33"/>
      <c r="C65" s="126">
        <v>5610</v>
      </c>
      <c r="D65" s="234" t="s">
        <v>467</v>
      </c>
      <c r="E65" s="234"/>
      <c r="F65" s="224">
        <v>0</v>
      </c>
      <c r="G65" s="224">
        <v>0</v>
      </c>
      <c r="H65" s="224">
        <v>0</v>
      </c>
      <c r="I65" s="210">
        <f>+Integración!X498</f>
        <v>0</v>
      </c>
      <c r="J65" s="210">
        <f>+Integración!Y498</f>
        <v>0</v>
      </c>
      <c r="K65" s="210">
        <f>+Integración!Z498</f>
        <v>0</v>
      </c>
      <c r="L65" s="216">
        <f t="shared" si="31"/>
        <v>0</v>
      </c>
      <c r="M65" s="224">
        <f t="shared" si="17"/>
        <v>0</v>
      </c>
      <c r="N65" s="226">
        <f t="shared" si="18"/>
        <v>0</v>
      </c>
      <c r="O65" s="52"/>
      <c r="P65" s="52"/>
      <c r="Q65" s="52"/>
      <c r="R65" s="216">
        <f t="shared" si="46"/>
        <v>0</v>
      </c>
      <c r="S65" s="224">
        <f t="shared" si="46"/>
        <v>0</v>
      </c>
      <c r="T65" s="226">
        <f t="shared" si="46"/>
        <v>0</v>
      </c>
      <c r="U65" s="26"/>
      <c r="W65" s="27"/>
      <c r="X65" s="130"/>
      <c r="Y65" s="234"/>
      <c r="Z65" s="234"/>
      <c r="AA65" s="215"/>
      <c r="AB65" s="215"/>
      <c r="AC65" s="215"/>
      <c r="AD65" s="54"/>
      <c r="AE65" s="54"/>
      <c r="AF65" s="54"/>
      <c r="AG65" s="91"/>
      <c r="AH65" s="54"/>
      <c r="AI65" s="92"/>
      <c r="AJ65" s="54"/>
      <c r="AK65" s="54"/>
      <c r="AL65" s="54"/>
      <c r="AM65" s="91"/>
      <c r="AN65" s="54"/>
      <c r="AO65" s="92"/>
      <c r="AP65" s="100"/>
      <c r="AR65" s="27"/>
      <c r="AS65" s="131"/>
      <c r="AT65" s="233" t="s">
        <v>530</v>
      </c>
      <c r="AU65" s="233"/>
      <c r="AV65" s="220">
        <f>+AV55+AV60</f>
        <v>0</v>
      </c>
      <c r="AW65" s="220">
        <f t="shared" ref="AW65:AX65" si="152">+AW55+AW60</f>
        <v>0</v>
      </c>
      <c r="AX65" s="220">
        <f t="shared" si="152"/>
        <v>0</v>
      </c>
      <c r="AY65" s="54">
        <f>+Integración!BZ498</f>
        <v>0</v>
      </c>
      <c r="AZ65" s="54">
        <f>+Integración!CA498</f>
        <v>0</v>
      </c>
      <c r="BA65" s="54">
        <f>+Integración!CB498</f>
        <v>0</v>
      </c>
      <c r="BB65" s="91">
        <f t="shared" si="35"/>
        <v>0</v>
      </c>
      <c r="BC65" s="54">
        <f t="shared" si="24"/>
        <v>0</v>
      </c>
      <c r="BD65" s="92">
        <f t="shared" si="25"/>
        <v>0</v>
      </c>
      <c r="BE65" s="54"/>
      <c r="BF65" s="54"/>
      <c r="BG65" s="54"/>
      <c r="BH65" s="91">
        <f t="shared" si="48"/>
        <v>0</v>
      </c>
      <c r="BI65" s="54">
        <f t="shared" si="41"/>
        <v>0</v>
      </c>
      <c r="BJ65" s="92">
        <f t="shared" si="41"/>
        <v>0</v>
      </c>
      <c r="BK65" s="100"/>
    </row>
    <row r="66" spans="2:63" ht="13.9" customHeight="1" x14ac:dyDescent="0.2">
      <c r="B66" s="33"/>
      <c r="C66" s="127">
        <v>3210</v>
      </c>
      <c r="D66" s="233" t="s">
        <v>468</v>
      </c>
      <c r="E66" s="233"/>
      <c r="F66" s="210">
        <f>+F13-F32</f>
        <v>0</v>
      </c>
      <c r="G66" s="210">
        <f t="shared" ref="G66:H66" si="153">+G13-G32</f>
        <v>0</v>
      </c>
      <c r="H66" s="210">
        <f t="shared" si="153"/>
        <v>0</v>
      </c>
      <c r="I66" s="210">
        <f>+Integración!X499</f>
        <v>9003660.6500000004</v>
      </c>
      <c r="J66" s="210">
        <f>+Integración!Y499</f>
        <v>2695329.8900000006</v>
      </c>
      <c r="K66" s="210">
        <f>+Integración!Z499</f>
        <v>502147.22999999765</v>
      </c>
      <c r="L66" s="221">
        <f t="shared" si="31"/>
        <v>9003660.6500000004</v>
      </c>
      <c r="M66" s="210">
        <f t="shared" si="17"/>
        <v>2695329.8900000006</v>
      </c>
      <c r="N66" s="212">
        <f t="shared" si="18"/>
        <v>502147.22999999765</v>
      </c>
      <c r="O66" s="50"/>
      <c r="P66" s="50"/>
      <c r="Q66" s="50"/>
      <c r="R66" s="221">
        <f t="shared" si="46"/>
        <v>9003660.6500000004</v>
      </c>
      <c r="S66" s="210">
        <f t="shared" si="46"/>
        <v>2695329.8900000006</v>
      </c>
      <c r="T66" s="212">
        <f t="shared" si="46"/>
        <v>502147.22999999765</v>
      </c>
      <c r="U66" s="26"/>
      <c r="W66" s="27"/>
      <c r="X66" s="130"/>
      <c r="Y66" s="230"/>
      <c r="Z66" s="230"/>
      <c r="AA66" s="224"/>
      <c r="AB66" s="224"/>
      <c r="AC66" s="224"/>
      <c r="AD66" s="52"/>
      <c r="AE66" s="52"/>
      <c r="AF66" s="52"/>
      <c r="AG66" s="93"/>
      <c r="AH66" s="52"/>
      <c r="AI66" s="94"/>
      <c r="AJ66" s="50"/>
      <c r="AK66" s="50"/>
      <c r="AL66" s="50"/>
      <c r="AM66" s="93"/>
      <c r="AN66" s="52"/>
      <c r="AO66" s="94"/>
      <c r="AP66" s="100"/>
      <c r="AR66" s="27"/>
      <c r="AS66" s="131"/>
      <c r="AT66" s="209" t="s">
        <v>531</v>
      </c>
      <c r="AU66" s="209"/>
      <c r="AV66" s="210">
        <f>+AV43+AV53+AV65</f>
        <v>0</v>
      </c>
      <c r="AW66" s="210">
        <f t="shared" ref="AW66:AX66" si="154">+AW43+AW53+AW65</f>
        <v>0</v>
      </c>
      <c r="AX66" s="210">
        <f t="shared" si="154"/>
        <v>0</v>
      </c>
      <c r="AY66" s="52">
        <f>+Integración!BZ499</f>
        <v>0</v>
      </c>
      <c r="AZ66" s="52">
        <f>+Integración!CA499</f>
        <v>0</v>
      </c>
      <c r="BA66" s="52">
        <f>+Integración!CB499</f>
        <v>0</v>
      </c>
      <c r="BB66" s="93">
        <f t="shared" si="35"/>
        <v>0</v>
      </c>
      <c r="BC66" s="52">
        <f t="shared" si="24"/>
        <v>0</v>
      </c>
      <c r="BD66" s="94">
        <f t="shared" si="25"/>
        <v>0</v>
      </c>
      <c r="BE66" s="50"/>
      <c r="BF66" s="50"/>
      <c r="BG66" s="50"/>
      <c r="BH66" s="93">
        <f t="shared" si="48"/>
        <v>0</v>
      </c>
      <c r="BI66" s="52">
        <f t="shared" si="41"/>
        <v>0</v>
      </c>
      <c r="BJ66" s="94">
        <f t="shared" si="41"/>
        <v>0</v>
      </c>
      <c r="BK66" s="100"/>
    </row>
    <row r="67" spans="2:63" ht="13.9" customHeight="1" x14ac:dyDescent="0.2">
      <c r="B67" s="33"/>
      <c r="C67" s="126"/>
      <c r="D67" s="218"/>
      <c r="E67" s="218"/>
      <c r="F67" s="215"/>
      <c r="G67" s="215"/>
      <c r="H67" s="215"/>
      <c r="I67" s="215"/>
      <c r="J67" s="215"/>
      <c r="K67" s="215"/>
      <c r="L67" s="216"/>
      <c r="M67" s="215"/>
      <c r="N67" s="217"/>
      <c r="O67" s="54"/>
      <c r="P67" s="54"/>
      <c r="Q67" s="54"/>
      <c r="R67" s="216"/>
      <c r="S67" s="215"/>
      <c r="T67" s="217"/>
      <c r="U67" s="26"/>
      <c r="W67" s="27"/>
      <c r="X67" s="130"/>
      <c r="Y67" s="213"/>
      <c r="Z67" s="213"/>
      <c r="AA67" s="235"/>
      <c r="AB67" s="235"/>
      <c r="AC67" s="235"/>
      <c r="AD67" s="48"/>
      <c r="AE67" s="48"/>
      <c r="AF67" s="48"/>
      <c r="AG67" s="99"/>
      <c r="AH67" s="48"/>
      <c r="AI67" s="97"/>
      <c r="AJ67" s="54"/>
      <c r="AK67" s="54"/>
      <c r="AL67" s="54"/>
      <c r="AM67" s="99"/>
      <c r="AN67" s="48"/>
      <c r="AO67" s="97"/>
      <c r="AP67" s="100"/>
      <c r="AR67" s="27"/>
      <c r="AS67" s="131">
        <v>1110</v>
      </c>
      <c r="AT67" s="213" t="s">
        <v>532</v>
      </c>
      <c r="AU67" s="213"/>
      <c r="AV67" s="235">
        <v>0</v>
      </c>
      <c r="AW67" s="235">
        <v>0</v>
      </c>
      <c r="AX67" s="235">
        <v>0</v>
      </c>
      <c r="AY67" s="48">
        <f>+Integración!BZ500</f>
        <v>0</v>
      </c>
      <c r="AZ67" s="48">
        <f>+Integración!CA500</f>
        <v>0</v>
      </c>
      <c r="BA67" s="48">
        <f>+Integración!CB500</f>
        <v>0</v>
      </c>
      <c r="BB67" s="99">
        <f t="shared" si="35"/>
        <v>0</v>
      </c>
      <c r="BC67" s="48">
        <f t="shared" si="24"/>
        <v>0</v>
      </c>
      <c r="BD67" s="97">
        <f t="shared" si="25"/>
        <v>0</v>
      </c>
      <c r="BE67" s="54"/>
      <c r="BF67" s="54"/>
      <c r="BG67" s="54"/>
      <c r="BH67" s="99">
        <f t="shared" si="48"/>
        <v>0</v>
      </c>
      <c r="BI67" s="48">
        <f t="shared" si="41"/>
        <v>0</v>
      </c>
      <c r="BJ67" s="97">
        <f t="shared" si="41"/>
        <v>0</v>
      </c>
      <c r="BK67" s="100"/>
    </row>
    <row r="68" spans="2:63" ht="13.9" customHeight="1" x14ac:dyDescent="0.2">
      <c r="B68" s="33"/>
      <c r="C68" s="126"/>
      <c r="D68" s="214"/>
      <c r="E68" s="214"/>
      <c r="F68" s="215"/>
      <c r="G68" s="215"/>
      <c r="H68" s="215"/>
      <c r="I68" s="215"/>
      <c r="J68" s="215"/>
      <c r="K68" s="215"/>
      <c r="L68" s="216"/>
      <c r="M68" s="215"/>
      <c r="N68" s="217"/>
      <c r="O68" s="54"/>
      <c r="P68" s="54"/>
      <c r="Q68" s="54"/>
      <c r="R68" s="216"/>
      <c r="S68" s="215"/>
      <c r="T68" s="217"/>
      <c r="U68" s="26"/>
      <c r="W68" s="27"/>
      <c r="X68" s="130"/>
      <c r="Y68" s="214"/>
      <c r="Z68" s="214"/>
      <c r="AA68" s="215"/>
      <c r="AB68" s="215"/>
      <c r="AC68" s="215"/>
      <c r="AD68" s="54"/>
      <c r="AE68" s="54"/>
      <c r="AF68" s="54"/>
      <c r="AG68" s="91"/>
      <c r="AH68" s="54"/>
      <c r="AI68" s="92"/>
      <c r="AJ68" s="54"/>
      <c r="AK68" s="54"/>
      <c r="AL68" s="54"/>
      <c r="AM68" s="91"/>
      <c r="AN68" s="54"/>
      <c r="AO68" s="92"/>
      <c r="AP68" s="100"/>
      <c r="AR68" s="27"/>
      <c r="AS68" s="131">
        <v>1110</v>
      </c>
      <c r="AT68" s="213" t="s">
        <v>533</v>
      </c>
      <c r="AU68" s="213"/>
      <c r="AV68" s="220">
        <v>0</v>
      </c>
      <c r="AW68" s="220">
        <v>0</v>
      </c>
      <c r="AX68" s="220">
        <v>0</v>
      </c>
      <c r="AY68" s="54">
        <f>+Integración!BZ501</f>
        <v>0</v>
      </c>
      <c r="AZ68" s="54">
        <f>+Integración!CA501</f>
        <v>0</v>
      </c>
      <c r="BA68" s="54">
        <f>+Integración!CB501</f>
        <v>0</v>
      </c>
      <c r="BB68" s="91">
        <f t="shared" si="35"/>
        <v>0</v>
      </c>
      <c r="BC68" s="54">
        <f t="shared" si="24"/>
        <v>0</v>
      </c>
      <c r="BD68" s="92">
        <f t="shared" si="25"/>
        <v>0</v>
      </c>
      <c r="BE68" s="54"/>
      <c r="BF68" s="54"/>
      <c r="BG68" s="54"/>
      <c r="BH68" s="91">
        <f t="shared" si="48"/>
        <v>0</v>
      </c>
      <c r="BI68" s="54">
        <f t="shared" si="41"/>
        <v>0</v>
      </c>
      <c r="BJ68" s="92">
        <f t="shared" si="41"/>
        <v>0</v>
      </c>
      <c r="BK68" s="100"/>
    </row>
    <row r="69" spans="2:63" ht="13.9" customHeight="1" x14ac:dyDescent="0.2">
      <c r="B69" s="33"/>
      <c r="C69" s="128"/>
      <c r="D69" s="250"/>
      <c r="E69" s="250"/>
      <c r="F69" s="227"/>
      <c r="G69" s="227"/>
      <c r="H69" s="227"/>
      <c r="I69" s="227"/>
      <c r="J69" s="227"/>
      <c r="K69" s="227"/>
      <c r="L69" s="228"/>
      <c r="M69" s="227"/>
      <c r="N69" s="229"/>
      <c r="O69" s="261"/>
      <c r="P69" s="261"/>
      <c r="Q69" s="261"/>
      <c r="R69" s="228"/>
      <c r="S69" s="227"/>
      <c r="T69" s="229"/>
      <c r="U69" s="26"/>
      <c r="W69" s="27"/>
      <c r="X69" s="132"/>
      <c r="Y69" s="250"/>
      <c r="Z69" s="250"/>
      <c r="AA69" s="241"/>
      <c r="AB69" s="241"/>
      <c r="AC69" s="241"/>
      <c r="AD69" s="261"/>
      <c r="AE69" s="261"/>
      <c r="AF69" s="261"/>
      <c r="AG69" s="262"/>
      <c r="AH69" s="261"/>
      <c r="AI69" s="263"/>
      <c r="AJ69" s="261"/>
      <c r="AK69" s="261"/>
      <c r="AL69" s="261"/>
      <c r="AM69" s="262"/>
      <c r="AN69" s="261"/>
      <c r="AO69" s="263"/>
      <c r="AP69" s="100"/>
      <c r="AR69" s="27"/>
      <c r="AS69" s="132"/>
      <c r="AT69" s="250"/>
      <c r="AU69" s="250"/>
      <c r="AV69" s="241"/>
      <c r="AW69" s="241"/>
      <c r="AX69" s="241"/>
      <c r="AY69" s="261"/>
      <c r="AZ69" s="261"/>
      <c r="BA69" s="261"/>
      <c r="BB69" s="262"/>
      <c r="BC69" s="261"/>
      <c r="BD69" s="263"/>
      <c r="BE69" s="261"/>
      <c r="BF69" s="261"/>
      <c r="BG69" s="261"/>
      <c r="BH69" s="262"/>
      <c r="BI69" s="261"/>
      <c r="BJ69" s="263"/>
      <c r="BK69" s="100"/>
    </row>
    <row r="70" spans="2:63" ht="13.9" customHeight="1" thickBot="1" x14ac:dyDescent="0.25">
      <c r="B70" s="88"/>
      <c r="C70" s="109"/>
      <c r="D70" s="318"/>
      <c r="E70" s="318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65"/>
      <c r="W70" s="88"/>
      <c r="X70" s="129"/>
      <c r="Y70" s="318"/>
      <c r="Z70" s="318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65"/>
      <c r="AR70" s="88"/>
      <c r="AS70" s="129"/>
      <c r="AT70" s="318"/>
      <c r="AU70" s="318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65"/>
    </row>
    <row r="71" spans="2:63" x14ac:dyDescent="0.2">
      <c r="AA71" s="137">
        <f t="shared" ref="AA71:AN71" si="155">+AA36-AA69</f>
        <v>0</v>
      </c>
      <c r="AB71" s="137">
        <f t="shared" si="155"/>
        <v>0</v>
      </c>
      <c r="AC71" s="137">
        <f t="shared" si="155"/>
        <v>0</v>
      </c>
      <c r="AD71" s="137">
        <f t="shared" si="155"/>
        <v>0</v>
      </c>
      <c r="AE71" s="137">
        <f t="shared" si="155"/>
        <v>0</v>
      </c>
      <c r="AF71" s="137">
        <f t="shared" si="155"/>
        <v>0</v>
      </c>
      <c r="AG71" s="137">
        <f t="shared" si="155"/>
        <v>0</v>
      </c>
      <c r="AH71" s="137">
        <f t="shared" si="155"/>
        <v>0</v>
      </c>
      <c r="AI71" s="137">
        <f t="shared" si="155"/>
        <v>0</v>
      </c>
      <c r="AJ71" s="137">
        <f t="shared" si="155"/>
        <v>0</v>
      </c>
      <c r="AK71" s="137">
        <f t="shared" si="155"/>
        <v>0</v>
      </c>
      <c r="AL71" s="137">
        <f t="shared" si="155"/>
        <v>0</v>
      </c>
      <c r="AM71" s="137">
        <f t="shared" si="155"/>
        <v>0</v>
      </c>
      <c r="AN71" s="137">
        <f t="shared" si="155"/>
        <v>0</v>
      </c>
      <c r="AO71" s="137">
        <f>+AO36-AO69</f>
        <v>0</v>
      </c>
      <c r="AV71" s="137">
        <f t="shared" ref="AV71:BI71" si="156">+AV43+AV53+AV65+AV67-AV68</f>
        <v>0</v>
      </c>
      <c r="AW71" s="137">
        <f t="shared" si="156"/>
        <v>0</v>
      </c>
      <c r="AX71" s="137">
        <f t="shared" si="156"/>
        <v>0</v>
      </c>
      <c r="AY71" s="137">
        <f t="shared" si="156"/>
        <v>0</v>
      </c>
      <c r="AZ71" s="137">
        <f t="shared" si="156"/>
        <v>0</v>
      </c>
      <c r="BA71" s="137">
        <f t="shared" si="156"/>
        <v>0</v>
      </c>
      <c r="BB71" s="137">
        <f t="shared" si="156"/>
        <v>0</v>
      </c>
      <c r="BC71" s="137">
        <f t="shared" si="156"/>
        <v>0</v>
      </c>
      <c r="BD71" s="137">
        <f t="shared" si="156"/>
        <v>0</v>
      </c>
      <c r="BE71" s="137">
        <f t="shared" si="156"/>
        <v>0</v>
      </c>
      <c r="BF71" s="137">
        <f t="shared" si="156"/>
        <v>0</v>
      </c>
      <c r="BG71" s="137">
        <f t="shared" si="156"/>
        <v>0</v>
      </c>
      <c r="BH71" s="137">
        <f t="shared" si="156"/>
        <v>0</v>
      </c>
      <c r="BI71" s="137">
        <f t="shared" si="156"/>
        <v>0</v>
      </c>
      <c r="BJ71" s="137">
        <f>+BJ43+BJ53+BJ65+BJ67-BJ68</f>
        <v>0</v>
      </c>
    </row>
    <row r="75" spans="2:63" ht="13.9" customHeight="1" x14ac:dyDescent="0.2"/>
    <row r="77" spans="2:63" ht="13.9" customHeight="1" x14ac:dyDescent="0.2"/>
    <row r="83" ht="13.9" customHeight="1" x14ac:dyDescent="0.2"/>
    <row r="85" ht="13.9" customHeight="1" x14ac:dyDescent="0.2"/>
    <row r="91" ht="13.9" customHeight="1" x14ac:dyDescent="0.2"/>
    <row r="93" ht="13.9" customHeight="1" x14ac:dyDescent="0.2"/>
    <row r="98" ht="13.9" customHeight="1" x14ac:dyDescent="0.2"/>
    <row r="100" ht="13.9" customHeight="1" x14ac:dyDescent="0.2"/>
    <row r="105" ht="13.9" customHeight="1" x14ac:dyDescent="0.2"/>
    <row r="107" ht="13.9" customHeight="1" x14ac:dyDescent="0.2"/>
    <row r="113" ht="13.9" customHeight="1" x14ac:dyDescent="0.2"/>
    <row r="115" ht="13.9" customHeight="1" x14ac:dyDescent="0.2"/>
    <row r="121" ht="13.9" customHeight="1" x14ac:dyDescent="0.2"/>
    <row r="123" ht="13.9" customHeight="1" x14ac:dyDescent="0.2"/>
    <row r="128" ht="13.9" customHeight="1" x14ac:dyDescent="0.2"/>
    <row r="130" ht="13.9" customHeight="1" x14ac:dyDescent="0.2"/>
    <row r="136" ht="13.9" customHeight="1" x14ac:dyDescent="0.2"/>
    <row r="138" ht="13.9" customHeight="1" x14ac:dyDescent="0.2"/>
    <row r="143" ht="13.9" customHeight="1" x14ac:dyDescent="0.2"/>
    <row r="145" ht="13.9" customHeight="1" x14ac:dyDescent="0.2"/>
    <row r="151" ht="13.9" customHeight="1" x14ac:dyDescent="0.2"/>
    <row r="153" ht="13.9" customHeight="1" x14ac:dyDescent="0.2"/>
    <row r="158" ht="13.9" customHeight="1" x14ac:dyDescent="0.2"/>
    <row r="160" ht="13.9" customHeight="1" x14ac:dyDescent="0.2"/>
    <row r="167" ht="13.9" customHeight="1" x14ac:dyDescent="0.2"/>
    <row r="169" ht="13.9" customHeight="1" x14ac:dyDescent="0.2"/>
    <row r="175" ht="13.9" customHeight="1" x14ac:dyDescent="0.2"/>
    <row r="177" ht="13.9" customHeight="1" x14ac:dyDescent="0.2"/>
    <row r="183" ht="13.9" customHeight="1" x14ac:dyDescent="0.2"/>
    <row r="185" ht="13.9" customHeight="1" x14ac:dyDescent="0.2"/>
    <row r="189" ht="13.9" customHeight="1" x14ac:dyDescent="0.2"/>
    <row r="193" ht="13.9" customHeight="1" x14ac:dyDescent="0.2"/>
  </sheetData>
  <mergeCells count="321">
    <mergeCell ref="DR53:DS53"/>
    <mergeCell ref="EA53:EB53"/>
    <mergeCell ref="EF53:EG53"/>
    <mergeCell ref="D70:E70"/>
    <mergeCell ref="Y70:Z70"/>
    <mergeCell ref="AT70:AU70"/>
    <mergeCell ref="CK52:CL52"/>
    <mergeCell ref="DB52:DC52"/>
    <mergeCell ref="DR52:DS52"/>
    <mergeCell ref="EF52:EG52"/>
    <mergeCell ref="BU53:BV53"/>
    <mergeCell ref="CE53:CF53"/>
    <mergeCell ref="CK53:CL53"/>
    <mergeCell ref="CU53:CV53"/>
    <mergeCell ref="DB53:DC53"/>
    <mergeCell ref="DM53:DN53"/>
    <mergeCell ref="BO51:BP51"/>
    <mergeCell ref="BU51:BV51"/>
    <mergeCell ref="CK51:CL51"/>
    <mergeCell ref="DB51:DC51"/>
    <mergeCell ref="DR51:DS51"/>
    <mergeCell ref="EF51:EG51"/>
    <mergeCell ref="EF48:EG48"/>
    <mergeCell ref="BU49:BV49"/>
    <mergeCell ref="CK49:CL49"/>
    <mergeCell ref="DB49:DC49"/>
    <mergeCell ref="CK50:CL50"/>
    <mergeCell ref="DB50:DC50"/>
    <mergeCell ref="DR50:DS50"/>
    <mergeCell ref="EF50:EG50"/>
    <mergeCell ref="CK47:CL47"/>
    <mergeCell ref="DB47:DC47"/>
    <mergeCell ref="DR47:DS47"/>
    <mergeCell ref="EF47:EG47"/>
    <mergeCell ref="BU48:BV48"/>
    <mergeCell ref="CK48:CL48"/>
    <mergeCell ref="DB48:DC48"/>
    <mergeCell ref="DM48:DN48"/>
    <mergeCell ref="DR48:DS48"/>
    <mergeCell ref="EA48:EB48"/>
    <mergeCell ref="BU45:BV45"/>
    <mergeCell ref="CK45:CL45"/>
    <mergeCell ref="DB45:DC45"/>
    <mergeCell ref="BU46:BV46"/>
    <mergeCell ref="CK46:CL46"/>
    <mergeCell ref="DB46:DC46"/>
    <mergeCell ref="BU43:BV43"/>
    <mergeCell ref="CK43:CL43"/>
    <mergeCell ref="DB43:DC43"/>
    <mergeCell ref="DR43:DS43"/>
    <mergeCell ref="EF43:EG43"/>
    <mergeCell ref="BU44:BV44"/>
    <mergeCell ref="CK44:CL44"/>
    <mergeCell ref="DB44:DC44"/>
    <mergeCell ref="BU41:BV41"/>
    <mergeCell ref="CK41:CL41"/>
    <mergeCell ref="DB41:DC41"/>
    <mergeCell ref="BU42:BV42"/>
    <mergeCell ref="CK42:CL42"/>
    <mergeCell ref="DB42:DC42"/>
    <mergeCell ref="CK39:CL39"/>
    <mergeCell ref="DB39:DC39"/>
    <mergeCell ref="EO39:EP39"/>
    <mergeCell ref="BU40:BV40"/>
    <mergeCell ref="CK40:CL40"/>
    <mergeCell ref="DB40:DC40"/>
    <mergeCell ref="DR40:DS40"/>
    <mergeCell ref="EF40:EG40"/>
    <mergeCell ref="BU37:BV37"/>
    <mergeCell ref="CK37:CL37"/>
    <mergeCell ref="DB37:DC37"/>
    <mergeCell ref="EO37:EP37"/>
    <mergeCell ref="BU38:BV38"/>
    <mergeCell ref="CK38:CL38"/>
    <mergeCell ref="DB38:DC38"/>
    <mergeCell ref="BU35:BV35"/>
    <mergeCell ref="CK35:CL35"/>
    <mergeCell ref="DB35:DC35"/>
    <mergeCell ref="EO35:EP35"/>
    <mergeCell ref="BU36:BV36"/>
    <mergeCell ref="CK36:CL36"/>
    <mergeCell ref="DB36:DC36"/>
    <mergeCell ref="EO36:EP36"/>
    <mergeCell ref="EO33:EP33"/>
    <mergeCell ref="BO34:BP34"/>
    <mergeCell ref="BU34:BV34"/>
    <mergeCell ref="CK34:CL34"/>
    <mergeCell ref="DB34:DC34"/>
    <mergeCell ref="EO34:EP34"/>
    <mergeCell ref="CE32:CF32"/>
    <mergeCell ref="CK32:CL32"/>
    <mergeCell ref="CU32:CV32"/>
    <mergeCell ref="DB32:DC32"/>
    <mergeCell ref="BO33:BP33"/>
    <mergeCell ref="BU33:BV33"/>
    <mergeCell ref="CE33:CF33"/>
    <mergeCell ref="CK33:CL33"/>
    <mergeCell ref="CU33:CV33"/>
    <mergeCell ref="DB33:DC33"/>
    <mergeCell ref="EO30:EP30"/>
    <mergeCell ref="BO31:BP31"/>
    <mergeCell ref="BU31:BV31"/>
    <mergeCell ref="CE31:CF31"/>
    <mergeCell ref="CU31:CV31"/>
    <mergeCell ref="EO31:EP31"/>
    <mergeCell ref="BO30:BP30"/>
    <mergeCell ref="BU30:BV30"/>
    <mergeCell ref="CE30:CF30"/>
    <mergeCell ref="CK30:CL30"/>
    <mergeCell ref="CU30:CV30"/>
    <mergeCell ref="DB30:DC30"/>
    <mergeCell ref="BO29:BP29"/>
    <mergeCell ref="BU29:BV29"/>
    <mergeCell ref="CE29:CF29"/>
    <mergeCell ref="CK29:CL29"/>
    <mergeCell ref="CU29:CV29"/>
    <mergeCell ref="DB29:DC29"/>
    <mergeCell ref="EO29:EP29"/>
    <mergeCell ref="BO28:BP28"/>
    <mergeCell ref="BU28:BV28"/>
    <mergeCell ref="CE28:CF28"/>
    <mergeCell ref="CK28:CL28"/>
    <mergeCell ref="CU28:CV28"/>
    <mergeCell ref="DB28:DC28"/>
    <mergeCell ref="DR26:DS26"/>
    <mergeCell ref="EF26:EG26"/>
    <mergeCell ref="EO26:EP26"/>
    <mergeCell ref="BO27:BP27"/>
    <mergeCell ref="CE27:CF27"/>
    <mergeCell ref="CK27:CL27"/>
    <mergeCell ref="CU27:CV27"/>
    <mergeCell ref="DB27:DC27"/>
    <mergeCell ref="EO28:EP28"/>
    <mergeCell ref="BU25:BV25"/>
    <mergeCell ref="CE25:CF25"/>
    <mergeCell ref="CK25:CL25"/>
    <mergeCell ref="CU25:CV25"/>
    <mergeCell ref="DB25:DC25"/>
    <mergeCell ref="BO26:BP26"/>
    <mergeCell ref="BU26:BV26"/>
    <mergeCell ref="CE26:CF26"/>
    <mergeCell ref="CK26:CL26"/>
    <mergeCell ref="CU26:CV26"/>
    <mergeCell ref="DB26:DC26"/>
    <mergeCell ref="DR23:DS23"/>
    <mergeCell ref="EF23:EG23"/>
    <mergeCell ref="EO23:EP23"/>
    <mergeCell ref="BO24:BP24"/>
    <mergeCell ref="BU24:BV24"/>
    <mergeCell ref="CE24:CF24"/>
    <mergeCell ref="CK24:CL24"/>
    <mergeCell ref="CU24:CV24"/>
    <mergeCell ref="DB24:DC24"/>
    <mergeCell ref="EO24:EP24"/>
    <mergeCell ref="BO23:BP23"/>
    <mergeCell ref="BU23:BV23"/>
    <mergeCell ref="CE23:CF23"/>
    <mergeCell ref="CK23:CL23"/>
    <mergeCell ref="CU23:CV23"/>
    <mergeCell ref="DB23:DC23"/>
    <mergeCell ref="EO20:EP20"/>
    <mergeCell ref="BU21:BV21"/>
    <mergeCell ref="CK21:CL21"/>
    <mergeCell ref="DB21:DC21"/>
    <mergeCell ref="EO21:EP21"/>
    <mergeCell ref="BO22:BP22"/>
    <mergeCell ref="BU22:BV22"/>
    <mergeCell ref="EO22:EP22"/>
    <mergeCell ref="BO20:BP20"/>
    <mergeCell ref="BU20:BV20"/>
    <mergeCell ref="CE20:CF20"/>
    <mergeCell ref="CK20:CL20"/>
    <mergeCell ref="CU20:CV20"/>
    <mergeCell ref="DB20:DC20"/>
    <mergeCell ref="BO19:BP19"/>
    <mergeCell ref="BU19:BV19"/>
    <mergeCell ref="CE19:CF19"/>
    <mergeCell ref="CK19:CL19"/>
    <mergeCell ref="CU19:CV19"/>
    <mergeCell ref="DB19:DC19"/>
    <mergeCell ref="EO17:EP17"/>
    <mergeCell ref="BO18:BP18"/>
    <mergeCell ref="BU18:BV18"/>
    <mergeCell ref="CE18:CF18"/>
    <mergeCell ref="CK18:CL18"/>
    <mergeCell ref="CU18:CV18"/>
    <mergeCell ref="DB18:DC18"/>
    <mergeCell ref="EO18:EP18"/>
    <mergeCell ref="BO17:BP17"/>
    <mergeCell ref="BU17:BV17"/>
    <mergeCell ref="CE17:CF17"/>
    <mergeCell ref="CK17:CL17"/>
    <mergeCell ref="CU17:CV17"/>
    <mergeCell ref="DB17:DC17"/>
    <mergeCell ref="EO15:EP15"/>
    <mergeCell ref="BO16:BP16"/>
    <mergeCell ref="CE16:CF16"/>
    <mergeCell ref="CK16:CL16"/>
    <mergeCell ref="CU16:CV16"/>
    <mergeCell ref="DB16:DC16"/>
    <mergeCell ref="EO16:EP16"/>
    <mergeCell ref="BO15:BP15"/>
    <mergeCell ref="BU15:BV15"/>
    <mergeCell ref="CE15:CF15"/>
    <mergeCell ref="CK15:CL15"/>
    <mergeCell ref="CU15:CV15"/>
    <mergeCell ref="DB15:DC15"/>
    <mergeCell ref="EO13:EP13"/>
    <mergeCell ref="BO14:BP14"/>
    <mergeCell ref="BU14:BV14"/>
    <mergeCell ref="CE14:CF14"/>
    <mergeCell ref="CK14:CL14"/>
    <mergeCell ref="CU14:CV14"/>
    <mergeCell ref="DB14:DC14"/>
    <mergeCell ref="EF12:EG12"/>
    <mergeCell ref="BO13:BP13"/>
    <mergeCell ref="BU13:BV13"/>
    <mergeCell ref="CE13:CF13"/>
    <mergeCell ref="CK13:CL13"/>
    <mergeCell ref="CU13:CV13"/>
    <mergeCell ref="DB13:DC13"/>
    <mergeCell ref="CK12:CL12"/>
    <mergeCell ref="CU12:CV12"/>
    <mergeCell ref="DB12:DC12"/>
    <mergeCell ref="DM12:DN12"/>
    <mergeCell ref="DR12:DS12"/>
    <mergeCell ref="EA12:EB12"/>
    <mergeCell ref="D12:E12"/>
    <mergeCell ref="Y12:Z12"/>
    <mergeCell ref="AT12:AU12"/>
    <mergeCell ref="BO12:BP12"/>
    <mergeCell ref="BU12:BV12"/>
    <mergeCell ref="CE12:CF12"/>
    <mergeCell ref="ET9:ET11"/>
    <mergeCell ref="EU9:EU11"/>
    <mergeCell ref="EV9:EV11"/>
    <mergeCell ref="BO11:BP11"/>
    <mergeCell ref="BU11:BV11"/>
    <mergeCell ref="CE11:CF11"/>
    <mergeCell ref="CK11:CL11"/>
    <mergeCell ref="CU11:CV11"/>
    <mergeCell ref="DB11:DC11"/>
    <mergeCell ref="EF9:EG9"/>
    <mergeCell ref="EN9:EN11"/>
    <mergeCell ref="EO9:EP11"/>
    <mergeCell ref="EQ9:EQ11"/>
    <mergeCell ref="ER9:ER11"/>
    <mergeCell ref="ES9:ES11"/>
    <mergeCell ref="CK9:CL9"/>
    <mergeCell ref="CU9:CV9"/>
    <mergeCell ref="DB9:DC9"/>
    <mergeCell ref="AY9:BA10"/>
    <mergeCell ref="AG9:AI10"/>
    <mergeCell ref="AJ9:AL10"/>
    <mergeCell ref="AM9:AO10"/>
    <mergeCell ref="AT9:AU11"/>
    <mergeCell ref="AV9:AX10"/>
    <mergeCell ref="DM9:DN9"/>
    <mergeCell ref="DR9:DS9"/>
    <mergeCell ref="EA9:EB9"/>
    <mergeCell ref="BB9:BD10"/>
    <mergeCell ref="BE9:BG10"/>
    <mergeCell ref="BH9:BJ10"/>
    <mergeCell ref="BO9:BP9"/>
    <mergeCell ref="BU9:BV9"/>
    <mergeCell ref="CE9:CF9"/>
    <mergeCell ref="AA9:AC10"/>
    <mergeCell ref="AD9:AF10"/>
    <mergeCell ref="L9:N10"/>
    <mergeCell ref="O9:Q10"/>
    <mergeCell ref="R9:T10"/>
    <mergeCell ref="Y9:Z11"/>
    <mergeCell ref="D9:E11"/>
    <mergeCell ref="F9:H10"/>
    <mergeCell ref="I9:K10"/>
    <mergeCell ref="EP6:EV6"/>
    <mergeCell ref="E7:T7"/>
    <mergeCell ref="Z7:AO7"/>
    <mergeCell ref="AU7:BJ7"/>
    <mergeCell ref="BP7:BY7"/>
    <mergeCell ref="CF7:CO7"/>
    <mergeCell ref="CV7:DE7"/>
    <mergeCell ref="DN7:DU7"/>
    <mergeCell ref="EB7:EI7"/>
    <mergeCell ref="EP7:ET7"/>
    <mergeCell ref="E5:T5"/>
    <mergeCell ref="Z5:AO5"/>
    <mergeCell ref="AU5:BJ5"/>
    <mergeCell ref="BP5:BW5"/>
    <mergeCell ref="CF5:CM5"/>
    <mergeCell ref="CV5:DD5"/>
    <mergeCell ref="DN5:DT5"/>
    <mergeCell ref="EB5:EH5"/>
    <mergeCell ref="EP5:ET5"/>
    <mergeCell ref="E4:T4"/>
    <mergeCell ref="Z4:AO4"/>
    <mergeCell ref="AU4:BJ4"/>
    <mergeCell ref="BP4:BW4"/>
    <mergeCell ref="CF4:CM4"/>
    <mergeCell ref="CV4:DD4"/>
    <mergeCell ref="DN4:DT4"/>
    <mergeCell ref="EB4:EH4"/>
    <mergeCell ref="EP4:ET4"/>
    <mergeCell ref="DN2:DT2"/>
    <mergeCell ref="EB2:EH2"/>
    <mergeCell ref="EP2:ET2"/>
    <mergeCell ref="E3:T3"/>
    <mergeCell ref="Z3:AO3"/>
    <mergeCell ref="AU3:BJ3"/>
    <mergeCell ref="BP3:BW3"/>
    <mergeCell ref="CF3:CM3"/>
    <mergeCell ref="CV3:DD3"/>
    <mergeCell ref="DN3:DT3"/>
    <mergeCell ref="E2:T2"/>
    <mergeCell ref="Z2:AO2"/>
    <mergeCell ref="AU2:BJ2"/>
    <mergeCell ref="BP2:BW2"/>
    <mergeCell ref="CF2:CM2"/>
    <mergeCell ref="CV2:DD2"/>
    <mergeCell ref="EB3:EH3"/>
    <mergeCell ref="EP3:ET3"/>
  </mergeCells>
  <conditionalFormatting sqref="CV38:CW44 CF38:CI44">
    <cfRule type="expression" dxfId="3" priority="3">
      <formula>#REF!&lt;&gt;#REF!</formula>
    </cfRule>
    <cfRule type="expression" dxfId="2" priority="4">
      <formula>#REF!&lt;&gt;#REF!</formula>
    </cfRule>
  </conditionalFormatting>
  <conditionalFormatting sqref="CY38:CY44">
    <cfRule type="expression" dxfId="1" priority="1">
      <formula>#REF!&lt;&gt;#REF!</formula>
    </cfRule>
    <cfRule type="expression" dxfId="0" priority="2">
      <formula>#REF!&lt;&gt;#REF!</formula>
    </cfRule>
  </conditionalFormatting>
  <pageMargins left="0.7" right="0.7" top="0.75" bottom="0.75" header="0.3" footer="0.3"/>
  <pageSetup paperSize="9" orientation="portrait" r:id="rId1"/>
  <ignoredErrors>
    <ignoredError sqref="L13:N25 R13:T25 AD15:AF25 AG15:AO25 AY15:BN25 EX13:FL14 EX15:FL25 EX9:FL12 AU7 EX26:FL193 AY26:BN193 AG26:AO56 AD26:AF62 R26:T66 L26:N66 F67:AX193 F26:K66 O26:Q66 U63:AX66 U26:AC62 AG57:AX62 AP26:AX56 BO26:BP193 BQ26:CV193 CW26:DJ193 CW9:DJ12 CW15:DJ25 CW13:DJ14 BQ13:CV14 BQ15:CV25 BO15:BP25 BO7:DJ8 BO13:BP14 BO9:CV12 EL9:EW12 EL13:EW14 EL7:EW8 EL15:EW25 EL26:EW193 DO15:EK25 DO26:EK19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W y P R z C 6 t B C n A A A A + Q A A A B I A H A B D b 2 5 m a W c v U G F j a 2 F n Z S 5 4 b W w g o h g A K K A U A A A A A A A A A A A A A A A A A A A A A A A A A A A A h Y / N C o J A F I V f R W b v 3 P E v I q 7 j o m 1 C E I T b Y Z x 0 S M d w x v T d W v R I v U J C G e 5 a n s N 3 4 D u v x x O z q W 2 8 u + q t 7 k x K A s q I p 4 z s S m 2 q l A z u 4 m 9 J x v E o 5 F V U y p t h Y 3 e T 1 S m p n b v t A M Z x p G N E u 7 6 C k L E A i v x w k r V q h a + N d c J I R X 6 r 8 v + K c D x / Z H h I w 5 j G b J P Q J E o C h K X H X J s V M y t T h r A q c T 8 0 b u g V V 9 b P C 4 Q l I n x v 8 D d Q S w M E F A A C A A g A 7 W y P R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1 s j 0 c o i k e 4 D g A A A B E A A A A T A B w A R m 9 y b X V s Y X M v U 2 V j d G l v b j E u b S C i G A A o o B Q A A A A A A A A A A A A A A A A A A A A A A A A A A A A r T k 0 u y c z P U w i G 0 I b W A F B L A Q I t A B Q A A g A I A O 1 s j 0 c w u r Q Q p w A A A P k A A A A S A A A A A A A A A A A A A A A A A A A A A A B D b 2 5 m a W c v U G F j a 2 F n Z S 5 4 b W x Q S w E C L Q A U A A I A C A D t b I 9 H D 8 r p q 6 Q A A A D p A A A A E w A A A A A A A A A A A A A A A A D z A A A A W 0 N v b n R l b n R f V H l w Z X N d L n h t b F B L A Q I t A B Q A A g A I A O 1 s j 0 c o i k e 4 D g A A A B E A A A A T A A A A A A A A A A A A A A A A A O Q B A A B G b 3 J t d W x h c y 9 T Z W N 0 a W 9 u M S 5 t U E s F B g A A A A A D A A M A w g A A A D 8 C A A A A A D Q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I k L F R Z 6 K 1 U q f x 4 K S / I p A f g A A A A A C A A A A A A A Q Z g A A A A E A A C A A A A B A 0 r g G b j j 3 5 t 7 F k j U T O m F C h l G P V M e 8 F b 2 6 C W J 0 X J i a v Q A A A A A O g A A A A A I A A C A A A A A a X O + T r J b y 1 5 R z T L Y / c D o i 8 2 j c a 3 A j J O Q 8 h I p d 7 y H v x V A A A A A + f 5 P P V i / R Q + G j 3 q V d G 6 Q m 6 e N 8 8 R v E V x C / s K 9 2 4 i 0 R T 9 D 4 O S z b U z J e 9 e V P 6 f n 1 V v q V X p T I 0 v 3 c o 4 8 L i r y L v 2 B N x 2 h 8 X / M 2 P o N V u F U Z p 5 n P N k A A A A C m T z 7 t X / B G R E h c E R n + 3 v i u X 7 y f I 8 8 V u F t f F W o C 7 v x 4 o K e k 2 c P f 3 i n Q 3 f f g B I a M H O q Y R 9 v 8 1 e L o J y e x f 6 o 1 w + p q < / D a t a M a s h u p > 
</file>

<file path=customXml/itemProps1.xml><?xml version="1.0" encoding="utf-8"?>
<ds:datastoreItem xmlns:ds="http://schemas.openxmlformats.org/officeDocument/2006/customXml" ds:itemID="{E01063EA-3301-4E72-9672-ADFCD6893A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</vt:lpstr>
      <vt:lpstr>Integración</vt:lpstr>
      <vt:lpstr>Consolidación 1</vt:lpstr>
      <vt:lpstr>Consolidación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Lucero</cp:lastModifiedBy>
  <cp:lastPrinted>2017-03-01T16:06:04Z</cp:lastPrinted>
  <dcterms:created xsi:type="dcterms:W3CDTF">2015-12-15T17:28:05Z</dcterms:created>
  <dcterms:modified xsi:type="dcterms:W3CDTF">2017-03-01T16:23:34Z</dcterms:modified>
</cp:coreProperties>
</file>