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2" l="1"/>
  <c r="D33" i="2" l="1"/>
  <c r="D41" i="2"/>
  <c r="D42" i="2"/>
  <c r="E40" i="2" l="1"/>
  <c r="D40" i="2"/>
  <c r="E16" i="2"/>
  <c r="D16" i="2"/>
  <c r="E5" i="2"/>
  <c r="D5" i="2"/>
  <c r="E33" i="2" l="1"/>
  <c r="E53" i="2"/>
  <c r="E52" i="2" s="1"/>
  <c r="D52" i="2"/>
  <c r="E48" i="2"/>
  <c r="E47" i="2" s="1"/>
  <c r="D47" i="2"/>
  <c r="E36" i="2"/>
  <c r="E44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<sst xmlns="http://schemas.openxmlformats.org/spreadsheetml/2006/main" count="61" uniqueCount="52">
  <si>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</si>
  <si>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</si>
  <si>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</si>
  <si>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</si>
  <si>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</si>
  <si>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</si>
  <si>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</si>
  <si>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</si>
  <si>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</si>
  <si>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</si>
  <si>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</si>
  <si>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</si>
  <si>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</si>
  <si>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</si>
  <si>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</si>
  <si>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</si>
  <si>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</si>
  <si>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</si>
  <si>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</si>
  <si>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</si>
  <si>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</si>
  <si>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</si>
  <si>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</si>
  <si>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</si>
  <si>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</si>
  <si>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</si>
  <si>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</si>
  <si>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</si>
  <si>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</si>
  <si>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</si>
  <si>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</si>
  <si>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</si>
  <si>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</si>
  <si>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</si>
  <si>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</si>
  <si>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</si>
  <si>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</si>
  <si>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</si>
  <si>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</si>
  <si>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</si>
  <si>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</si>
  <si>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</si>
  <si>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</si>
  <si>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</si>
  <si>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</si>
  <si>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</si>
  <si>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</si>
  <si>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</si>
  <si>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</si>
  <si>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</si>
  <si>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</si>
  <si>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
Del 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</si>
</sst>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.33203125" style="3" bestFit="1" customWidth="1"/>
    <col min="7" max="8" width="13" style="3" bestFit="1" customWidth="1"/>
    <col min="9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320731097.15000004</v>
      </c>
      <c r="E5" s="14">
        <f>SUM(E6:E15)</f>
        <v>397185054.36000001</v>
      </c>
    </row>
    <row r="6" spans="1:5" x14ac:dyDescent="0.2">
      <c r="A6" s="26">
        <v>4110</v>
      </c>
      <c r="C6" s="15" t="s">
        <v>3</v>
      </c>
      <c r="D6" s="16">
        <v>17402937.870000001</v>
      </c>
      <c r="E6" s="17">
        <v>17265944.629999999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891499.69</v>
      </c>
      <c r="E8" s="17">
        <v>5738426.1200000001</v>
      </c>
    </row>
    <row r="9" spans="1:5" x14ac:dyDescent="0.2">
      <c r="A9" s="26">
        <v>4140</v>
      </c>
      <c r="C9" s="15" t="s">
        <v>5</v>
      </c>
      <c r="D9" s="16">
        <v>17550199.510000002</v>
      </c>
      <c r="E9" s="17">
        <v>23801553.41</v>
      </c>
    </row>
    <row r="10" spans="1:5" x14ac:dyDescent="0.2">
      <c r="A10" s="26">
        <v>4150</v>
      </c>
      <c r="C10" s="15" t="s">
        <v>43</v>
      </c>
      <c r="D10" s="16">
        <v>3395083.8</v>
      </c>
      <c r="E10" s="17">
        <v>4109665.89</v>
      </c>
    </row>
    <row r="11" spans="1:5" x14ac:dyDescent="0.2">
      <c r="A11" s="26">
        <v>4160</v>
      </c>
      <c r="C11" s="15" t="s">
        <v>44</v>
      </c>
      <c r="D11" s="16">
        <v>1859383.67</v>
      </c>
      <c r="E11" s="17">
        <v>1598221.26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279631992.61000001</v>
      </c>
      <c r="E13" s="17">
        <v>344671243.05000001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172776740.09999996</v>
      </c>
      <c r="E16" s="14">
        <f>SUM(E17:E32)</f>
        <v>271066429.02000004</v>
      </c>
    </row>
    <row r="17" spans="1:5" x14ac:dyDescent="0.2">
      <c r="A17" s="26">
        <v>5110</v>
      </c>
      <c r="C17" s="15" t="s">
        <v>8</v>
      </c>
      <c r="D17" s="16">
        <v>96474523.969999999</v>
      </c>
      <c r="E17" s="17">
        <v>137113904.44999999</v>
      </c>
    </row>
    <row r="18" spans="1:5" x14ac:dyDescent="0.2">
      <c r="A18" s="26">
        <v>5120</v>
      </c>
      <c r="C18" s="15" t="s">
        <v>9</v>
      </c>
      <c r="D18" s="16">
        <v>15941880.789999999</v>
      </c>
      <c r="E18" s="17">
        <v>33368173.149999999</v>
      </c>
    </row>
    <row r="19" spans="1:5" x14ac:dyDescent="0.2">
      <c r="A19" s="26">
        <v>5130</v>
      </c>
      <c r="C19" s="15" t="s">
        <v>10</v>
      </c>
      <c r="D19" s="16">
        <v>35209250.079999998</v>
      </c>
      <c r="E19" s="17">
        <v>51828666.329999998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10394399.970000001</v>
      </c>
      <c r="E21" s="17">
        <v>13326143.199999999</v>
      </c>
    </row>
    <row r="22" spans="1:5" x14ac:dyDescent="0.2">
      <c r="A22" s="26">
        <v>5230</v>
      </c>
      <c r="C22" s="15" t="s">
        <v>13</v>
      </c>
      <c r="D22" s="16">
        <v>1192368.32</v>
      </c>
      <c r="E22" s="17">
        <v>14602039.380000001</v>
      </c>
    </row>
    <row r="23" spans="1:5" x14ac:dyDescent="0.2">
      <c r="A23" s="26">
        <v>5240</v>
      </c>
      <c r="C23" s="15" t="s">
        <v>14</v>
      </c>
      <c r="D23" s="16">
        <v>9528227.2100000009</v>
      </c>
      <c r="E23" s="17">
        <v>14965111.619999999</v>
      </c>
    </row>
    <row r="24" spans="1:5" x14ac:dyDescent="0.2">
      <c r="A24" s="26">
        <v>5250</v>
      </c>
      <c r="C24" s="15" t="s">
        <v>15</v>
      </c>
      <c r="D24" s="16">
        <v>3862089.76</v>
      </c>
      <c r="E24" s="17">
        <v>5323223.79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174000</v>
      </c>
      <c r="E28" s="17">
        <v>160000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3">
        <v>0</v>
      </c>
      <c r="E32" s="17">
        <v>379167.1</v>
      </c>
    </row>
    <row r="33" spans="1:5" x14ac:dyDescent="0.2">
      <c r="A33" s="18" t="s">
        <v>24</v>
      </c>
      <c r="C33" s="19"/>
      <c r="D33" s="13">
        <f>D5-D16</f>
        <v>147954357.05000007</v>
      </c>
      <c r="E33" s="14">
        <f>E5-E16</f>
        <v>126118625.33999997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4742302.54</v>
      </c>
    </row>
    <row r="37" spans="1:5" x14ac:dyDescent="0.2">
      <c r="A37" s="4"/>
      <c r="C37" s="15" t="s">
        <v>26</v>
      </c>
      <c r="D37" s="16">
        <v>0</v>
      </c>
      <c r="E37" s="17">
        <v>4376834.8600000003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365467.68</v>
      </c>
    </row>
    <row r="40" spans="1:5" x14ac:dyDescent="0.2">
      <c r="A40" s="4"/>
      <c r="B40" s="11" t="s">
        <v>7</v>
      </c>
      <c r="C40" s="12"/>
      <c r="D40" s="13">
        <f>SUM(D41:D43)</f>
        <v>58738791.840000004</v>
      </c>
      <c r="E40" s="14">
        <f>SUM(E41:E43)</f>
        <v>140032253.95000002</v>
      </c>
    </row>
    <row r="41" spans="1:5" x14ac:dyDescent="0.2">
      <c r="A41" s="26">
        <v>1230</v>
      </c>
      <c r="C41" s="15" t="s">
        <v>26</v>
      </c>
      <c r="D41" s="16">
        <f>53624039.59</f>
        <v>53624039.590000004</v>
      </c>
      <c r="E41" s="17">
        <v>130468656.04000001</v>
      </c>
    </row>
    <row r="42" spans="1:5" x14ac:dyDescent="0.2">
      <c r="A42" s="26" t="s">
        <v>50</v>
      </c>
      <c r="C42" s="15" t="s">
        <v>27</v>
      </c>
      <c r="D42" s="16">
        <f>5114752.25-D43</f>
        <v>5105952.25</v>
      </c>
      <c r="E42" s="17">
        <v>9561848.9100000001</v>
      </c>
    </row>
    <row r="43" spans="1:5" x14ac:dyDescent="0.2">
      <c r="A43" s="4"/>
      <c r="C43" s="15" t="s">
        <v>29</v>
      </c>
      <c r="D43" s="16">
        <v>8800</v>
      </c>
      <c r="E43" s="17">
        <v>1749</v>
      </c>
    </row>
    <row r="44" spans="1:5" x14ac:dyDescent="0.2">
      <c r="A44" s="18" t="s">
        <v>30</v>
      </c>
      <c r="C44" s="19"/>
      <c r="D44" s="13">
        <f>D36-D40</f>
        <v>-58738791.840000004</v>
      </c>
      <c r="E44" s="14">
        <f>E36-E40</f>
        <v>-135289951.41000003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13540874.5</v>
      </c>
    </row>
    <row r="48" spans="1:5" x14ac:dyDescent="0.2">
      <c r="A48" s="4"/>
      <c r="C48" s="15" t="s">
        <v>32</v>
      </c>
      <c r="D48" s="16">
        <v>0</v>
      </c>
      <c r="E48" s="17">
        <f>SUM(E49:E50)</f>
        <v>13540874.5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13540874.5</v>
      </c>
      <c r="F49" s="27"/>
      <c r="G49" s="28"/>
      <c r="H49" s="29"/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0</v>
      </c>
      <c r="F51" s="16"/>
    </row>
    <row r="52" spans="1:8" x14ac:dyDescent="0.2">
      <c r="A52" s="4"/>
      <c r="B52" s="11" t="s">
        <v>7</v>
      </c>
      <c r="C52" s="12"/>
      <c r="D52" s="13">
        <f>SUM(D53+D56)</f>
        <v>27698571.43</v>
      </c>
      <c r="E52" s="14">
        <f>SUM(E53+E56)</f>
        <v>-9978051.1500000004</v>
      </c>
    </row>
    <row r="53" spans="1:8" x14ac:dyDescent="0.2">
      <c r="A53" s="4"/>
      <c r="C53" s="15" t="s">
        <v>36</v>
      </c>
      <c r="D53" s="16">
        <v>2234613.87</v>
      </c>
      <c r="E53" s="17">
        <f>SUM(E54:E55)</f>
        <v>0</v>
      </c>
      <c r="F53" s="27"/>
    </row>
    <row r="54" spans="1:8" x14ac:dyDescent="0.2">
      <c r="A54" s="4"/>
      <c r="C54" s="21" t="s">
        <v>33</v>
      </c>
      <c r="D54" s="27">
        <v>2234613.87</v>
      </c>
      <c r="E54" s="17">
        <v>0</v>
      </c>
      <c r="F54" s="27"/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16">
        <v>25463957.559999999</v>
      </c>
      <c r="E56" s="17">
        <v>-9978051.1500000004</v>
      </c>
    </row>
    <row r="57" spans="1:8" x14ac:dyDescent="0.2">
      <c r="A57" s="18" t="s">
        <v>38</v>
      </c>
      <c r="C57" s="19"/>
      <c r="D57" s="13">
        <f>D47-D52</f>
        <v>-27698571.43</v>
      </c>
      <c r="E57" s="14">
        <f>E47+E52</f>
        <v>3562823.3499999996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61516993.780000061</v>
      </c>
      <c r="E59" s="14">
        <v>-43759018.93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129034924.31</v>
      </c>
      <c r="E61" s="14">
        <v>172793943.24000001</v>
      </c>
    </row>
    <row r="62" spans="1:8" x14ac:dyDescent="0.2">
      <c r="A62" s="18" t="s">
        <v>41</v>
      </c>
      <c r="C62" s="19"/>
      <c r="D62" s="13">
        <v>190551918.09</v>
      </c>
      <c r="E62" s="14">
        <v>129034924.31</v>
      </c>
    </row>
    <row r="63" spans="1:8" x14ac:dyDescent="0.2">
      <c r="A63" s="22"/>
      <c r="B63" s="23"/>
      <c r="C63" s="24"/>
      <c r="D63" s="24"/>
      <c r="E63" s="25"/>
    </row>
    <row r="65" spans="4:4" x14ac:dyDescent="0.2">
      <c r="D65" s="27"/>
    </row>
    <row r="67" spans="4:4" x14ac:dyDescent="0.2">
      <c r="D67" s="27"/>
    </row>
    <row r="69" spans="4:4" x14ac:dyDescent="0.2">
      <c r="D69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revision/>
  <dcterms:created xsi:type="dcterms:W3CDTF">2012-12-11T20:31:36Z</dcterms:created>
  <dcterms:modified xsi:type="dcterms:W3CDTF">2019-10-25T17:03:46Z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