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2.Abril Junio 2020\01. Abril-Junio Digitales 2020\"/>
    </mc:Choice>
  </mc:AlternateContent>
  <xr:revisionPtr revIDLastSave="0" documentId="13_ncr:1_{0CF81AE7-15F1-4852-9FEB-DAA752626BBC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A" sheetId="4" r:id="rId2"/>
    <sheet name="CTG" sheetId="8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6" i="4" l="1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105" i="4" l="1"/>
  <c r="F105" i="4"/>
  <c r="D105" i="4"/>
  <c r="E103" i="4"/>
  <c r="H103" i="4" s="1"/>
  <c r="E101" i="4"/>
  <c r="H101" i="4" s="1"/>
  <c r="E99" i="4"/>
  <c r="H99" i="4" s="1"/>
  <c r="E97" i="4"/>
  <c r="H97" i="4" s="1"/>
  <c r="E95" i="4"/>
  <c r="H95" i="4" s="1"/>
  <c r="E93" i="4"/>
  <c r="H93" i="4" s="1"/>
  <c r="E91" i="4"/>
  <c r="C105" i="4"/>
  <c r="G83" i="4"/>
  <c r="F83" i="4"/>
  <c r="E81" i="4"/>
  <c r="H81" i="4" s="1"/>
  <c r="E80" i="4"/>
  <c r="H80" i="4" s="1"/>
  <c r="E79" i="4"/>
  <c r="H79" i="4" s="1"/>
  <c r="E78" i="4"/>
  <c r="D83" i="4"/>
  <c r="C83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69" i="4"/>
  <c r="F69" i="4"/>
  <c r="D69" i="4"/>
  <c r="C69" i="4"/>
  <c r="E83" i="4" l="1"/>
  <c r="H78" i="4"/>
  <c r="H83" i="4" s="1"/>
  <c r="E105" i="4"/>
  <c r="H91" i="4"/>
  <c r="H105" i="4" s="1"/>
  <c r="H69" i="4"/>
  <c r="E69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5" i="6"/>
  <c r="H74" i="6"/>
  <c r="H67" i="6"/>
  <c r="H66" i="6"/>
  <c r="H63" i="6"/>
  <c r="H62" i="6"/>
  <c r="H59" i="6"/>
  <c r="H58" i="6"/>
  <c r="H55" i="6"/>
  <c r="H50" i="6"/>
  <c r="H46" i="6"/>
  <c r="H39" i="6"/>
  <c r="H34" i="6"/>
  <c r="H11" i="6"/>
  <c r="E76" i="6"/>
  <c r="H76" i="6" s="1"/>
  <c r="E75" i="6"/>
  <c r="E74" i="6"/>
  <c r="E73" i="6"/>
  <c r="H73" i="6" s="1"/>
  <c r="E72" i="6"/>
  <c r="H72" i="6" s="1"/>
  <c r="E71" i="6"/>
  <c r="H71" i="6" s="1"/>
  <c r="E70" i="6"/>
  <c r="H70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C42" i="5" l="1"/>
  <c r="E16" i="8"/>
  <c r="E69" i="6"/>
  <c r="H69" i="6" s="1"/>
  <c r="E65" i="6"/>
  <c r="H65" i="6" s="1"/>
  <c r="E53" i="6"/>
  <c r="H53" i="6" s="1"/>
  <c r="E43" i="6"/>
  <c r="H43" i="6" s="1"/>
  <c r="E33" i="6"/>
  <c r="H33" i="6" s="1"/>
  <c r="E23" i="6"/>
  <c r="H23" i="6" s="1"/>
  <c r="F77" i="6"/>
  <c r="E13" i="6"/>
  <c r="H13" i="6" s="1"/>
  <c r="H25" i="5"/>
  <c r="H16" i="5"/>
  <c r="G77" i="6"/>
  <c r="E36" i="5"/>
  <c r="H38" i="5"/>
  <c r="H36" i="5" s="1"/>
  <c r="C77" i="6"/>
  <c r="H6" i="8"/>
  <c r="H16" i="8" s="1"/>
  <c r="E6" i="5"/>
  <c r="H13" i="5"/>
  <c r="H6" i="5" s="1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<sst xmlns="http://schemas.openxmlformats.org/spreadsheetml/2006/main" count="256" uniqueCount="195">
  <si>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</si>
  <si>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</si>
  <si>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</si>
  <si>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</si>
  <si>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</si>
  <si>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</si>
  <si>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</si>
  <si>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</si>
  <si>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</si>
  <si>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</si>
  <si>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</si>
  <si>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</si>
  <si>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</si>
  <si>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</si>
  <si>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</si>
  <si>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</si>
  <si>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</si>
  <si>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</si>
  <si>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</si>
  <si>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</si>
  <si>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</si>
  <si>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</si>
  <si>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</si>
  <si>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</si>
  <si>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</si>
  <si>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</si>
  <si>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</si>
  <si>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</si>
  <si>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</si>
  <si>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</si>
  <si>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</si>
  <si>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</si>
  <si>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</si>
  <si>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</si>
  <si>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</si>
  <si>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</si>
  <si>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</si>
  <si>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</si>
  <si>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</si>
  <si>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</si>
  <si>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</si>
  <si>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</si>
  <si>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</si>
  <si>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</si>
  <si>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</si>
  <si>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</si>
  <si>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</si>
  <si>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</si>
  <si>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</si>
  <si>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</si>
  <si>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</si>
  <si>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</si>
  <si>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</si>
  <si>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</si>
  <si>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</si>
  <si>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</si>
  <si>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</si>
  <si>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</si>
  <si>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</si>
  <si>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</si>
  <si>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</si>
  <si>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</si>
  <si>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</si>
  <si>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</si>
  <si>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</si>
  <si>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</si>
  <si>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</si>
  <si>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</si>
  <si>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</si>
  <si>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</si>
  <si>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</si>
  <si>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</si>
  <si>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</si>
  <si>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</si>
  <si>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</si>
  <si>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</si>
  <si>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</si>
  <si>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</si>
  <si>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</si>
  <si>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</si>
  <si>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</si>
  <si>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</si>
  <si>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</si>
  <si>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</si>
  <si>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</si>
  <si>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</si>
  <si>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</si>
  <si>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</si>
  <si>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</si>
  <si>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</si>
  <si>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</si>
  <si>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</si>
  <si>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</si>
  <si>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</si>
  <si>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</si>
  <si>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</si>
  <si>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</si>
  <si>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</si>
  <si>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</si>
  <si>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</si>
  <si>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</si>
  <si>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</si>
  <si>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</si>
  <si>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</si>
  <si>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</si>
  <si>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</si>
  <si>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</si>
  <si>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</si>
  <si>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</si>
  <si>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</si>
  <si>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</si>
  <si>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</si>
  <si>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</si>
  <si>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</si>
  <si>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</si>
  <si>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</si>
  <si>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</si>
  <si>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</si>
  <si>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</si>
  <si>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</si>
  <si>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</si>
  <si>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</si>
  <si>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</si>
  <si>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</si>
  <si>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</si>
  <si>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</si>
  <si>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</si>
  <si>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</si>
  <si>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</si>
  <si>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</si>
  <si>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</si>
  <si>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</si>
  <si>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</si>
  <si>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</si>
  <si>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</si>
  <si>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</si>
  <si>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</si>
  <si>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</si>
  <si>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</si>
  <si>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</si>
  <si>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</si>
  <si>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</si>
  <si>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</si>
  <si>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</si>
  <si>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</si>
  <si>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</si>
  <si>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</si>
  <si>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</si>
  <si>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</si>
  <si>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</si>
  <si>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</si>
  <si>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</si>
  <si>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</si>
  <si>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</si>
  <si>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</si>
  <si>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</si>
  <si>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</si>
  <si>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</si>
  <si>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</si>
  <si>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</si>
  <si>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</si>
  <si>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</si>
  <si>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</si>
  <si>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</si>
  <si>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</si>
  <si>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</si>
  <si>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</si>
  <si>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</si>
  <si>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</si>
  <si>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</si>
  <si>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</si>
  <si>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</si>
  <si>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</si>
  <si>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</si>
  <si>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</si>
  <si>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</si>
  <si>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</si>
  <si>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</si>
  <si>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</si>
  <si>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</si>
  <si>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</si>
  <si>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</si>
  <si>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</si>
  <si>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</si>
  <si>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</si>
  <si>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</si>
  <si>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</si>
  <si>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</si>
  <si>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Municipio de Valle de Santiago, Gto.
Estado Analítico del Ejercicio del Presupuesto de Egresos.
Clasificación Administrativa.
Del 01 de Enero al 30 de Junio del 2020.</t>
  </si>
  <si>
    <t>“Bajo protesta de decir verdad declaramos que los Estados Financieros y sus notas, son razonablemente correctos y son responsabilidad del emisor”.</t>
  </si>
  <si>
    <t>Municipio de Valle de Santiago, Gto.
Estado Analítico del Ejercicio del Presupuesto de Egresos. 
Clasificación por Objeto del Gasto (Capítulo y Concepto).
Del 01 de Enero al 30 de Junio del 2020.</t>
  </si>
  <si>
    <t>Sector Paraestatal del Gobierno (Federal/Estatal/Municipal) de Municipio de Valle de Santiago, Gto.
Estado Analítico del Ejercicio del Presupuesto de Egresos.
Clasificación Administrativa.
Del 01 de Enero al 30 de Junio del 2020.</t>
  </si>
  <si>
    <t>Gobierno (Federal/Estatal/Municipal) de Municipio de Valle de Santiago, Gto.
Estado Analítico del Ejercicio del Presupuesto de Egresos
Clasificación Administrativa
Del 01 de Enero al 30 de Junio del 2020.</t>
  </si>
  <si>
    <t>Municipio de Valle de Santiago, Gto.
Estado Analítico del Ejercicio del Presupuesto de Egresos.
Clasificación Funcional (Finalidad y Función).
Del 01 de Enero al 30 de Junio del 2020.</t>
  </si>
  <si>
    <t>Municipio de Valle de Santiago, Gto.
Estado Analítico del Ejercicio del Presupuesto de Egresos.
Clasificación Económica (por Tipo de Gasto).
Del 01 de Enero al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</si>
</sst>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3" fontId="0" fillId="0" borderId="0" xfId="0" applyNumberFormat="1" applyProtection="1">
      <protection locked="0"/>
    </xf>
    <xf numFmtId="43" fontId="0" fillId="0" borderId="0" xfId="16" applyFont="1" applyProtection="1">
      <protection locked="0"/>
    </xf>
    <xf numFmtId="43" fontId="8" fillId="0" borderId="0" xfId="16" applyFont="1"/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190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162903879.90000001</v>
      </c>
      <c r="D5" s="14">
        <f>SUM(D6:D12)</f>
        <v>724987.46</v>
      </c>
      <c r="E5" s="14">
        <f>C5+D5</f>
        <v>163628867.36000001</v>
      </c>
      <c r="F5" s="14">
        <f>SUM(F6:F12)</f>
        <v>68261587.099999994</v>
      </c>
      <c r="G5" s="14">
        <f>SUM(G6:G12)</f>
        <v>67357274.210000008</v>
      </c>
      <c r="H5" s="14">
        <f>E5-F5</f>
        <v>95367280.26000002</v>
      </c>
    </row>
    <row r="6" spans="1:8" x14ac:dyDescent="0.2">
      <c r="A6" s="49">
        <v>1100</v>
      </c>
      <c r="B6" s="11" t="s">
        <v>70</v>
      </c>
      <c r="C6" s="15">
        <v>105640189.41</v>
      </c>
      <c r="D6" s="15">
        <v>-55444.93</v>
      </c>
      <c r="E6" s="15">
        <f t="shared" ref="E6:E69" si="0">C6+D6</f>
        <v>105584744.47999999</v>
      </c>
      <c r="F6" s="15">
        <v>48685179.229999997</v>
      </c>
      <c r="G6" s="15">
        <v>48684897.990000002</v>
      </c>
      <c r="H6" s="15">
        <f t="shared" ref="H6:H69" si="1">E6-F6</f>
        <v>56899565.249999993</v>
      </c>
    </row>
    <row r="7" spans="1:8" x14ac:dyDescent="0.2">
      <c r="A7" s="49">
        <v>1200</v>
      </c>
      <c r="B7" s="11" t="s">
        <v>71</v>
      </c>
      <c r="C7" s="15">
        <v>1600000</v>
      </c>
      <c r="D7" s="15">
        <v>734077.87</v>
      </c>
      <c r="E7" s="15">
        <f t="shared" si="0"/>
        <v>2334077.87</v>
      </c>
      <c r="F7" s="15">
        <v>1971279.49</v>
      </c>
      <c r="G7" s="15">
        <v>1971279.49</v>
      </c>
      <c r="H7" s="15">
        <f t="shared" si="1"/>
        <v>362798.38000000012</v>
      </c>
    </row>
    <row r="8" spans="1:8" x14ac:dyDescent="0.2">
      <c r="A8" s="49">
        <v>1300</v>
      </c>
      <c r="B8" s="11" t="s">
        <v>72</v>
      </c>
      <c r="C8" s="15">
        <v>21668559</v>
      </c>
      <c r="D8" s="15">
        <v>10000</v>
      </c>
      <c r="E8" s="15">
        <f t="shared" si="0"/>
        <v>21678559</v>
      </c>
      <c r="F8" s="15">
        <v>1051574.23</v>
      </c>
      <c r="G8" s="15">
        <v>1050790.6100000001</v>
      </c>
      <c r="H8" s="15">
        <f t="shared" si="1"/>
        <v>20626984.77</v>
      </c>
    </row>
    <row r="9" spans="1:8" x14ac:dyDescent="0.2">
      <c r="A9" s="49">
        <v>1400</v>
      </c>
      <c r="B9" s="11" t="s">
        <v>35</v>
      </c>
      <c r="C9" s="15">
        <v>9600000</v>
      </c>
      <c r="D9" s="15">
        <v>200000</v>
      </c>
      <c r="E9" s="15">
        <f t="shared" si="0"/>
        <v>9800000</v>
      </c>
      <c r="F9" s="15">
        <v>5369241.0099999998</v>
      </c>
      <c r="G9" s="15">
        <v>4491286.28</v>
      </c>
      <c r="H9" s="15">
        <f t="shared" si="1"/>
        <v>4430758.99</v>
      </c>
    </row>
    <row r="10" spans="1:8" x14ac:dyDescent="0.2">
      <c r="A10" s="49">
        <v>1500</v>
      </c>
      <c r="B10" s="11" t="s">
        <v>73</v>
      </c>
      <c r="C10" s="15">
        <v>24395131.489999998</v>
      </c>
      <c r="D10" s="15">
        <v>-163645.48000000001</v>
      </c>
      <c r="E10" s="15">
        <f t="shared" si="0"/>
        <v>24231486.009999998</v>
      </c>
      <c r="F10" s="15">
        <v>11184313.140000001</v>
      </c>
      <c r="G10" s="15">
        <v>11159019.84</v>
      </c>
      <c r="H10" s="15">
        <f t="shared" si="1"/>
        <v>13047172.869999997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28130587</v>
      </c>
      <c r="D13" s="15">
        <f>SUM(D14:D22)</f>
        <v>10247769.970000001</v>
      </c>
      <c r="E13" s="15">
        <f t="shared" si="0"/>
        <v>38378356.969999999</v>
      </c>
      <c r="F13" s="15">
        <f>SUM(F14:F22)</f>
        <v>12879630.210000001</v>
      </c>
      <c r="G13" s="15">
        <f>SUM(G14:G22)</f>
        <v>12111028.640000001</v>
      </c>
      <c r="H13" s="15">
        <f t="shared" si="1"/>
        <v>25498726.759999998</v>
      </c>
    </row>
    <row r="14" spans="1:8" x14ac:dyDescent="0.2">
      <c r="A14" s="49">
        <v>2100</v>
      </c>
      <c r="B14" s="11" t="s">
        <v>75</v>
      </c>
      <c r="C14" s="15">
        <v>3187700</v>
      </c>
      <c r="D14" s="15">
        <v>219542</v>
      </c>
      <c r="E14" s="15">
        <f t="shared" si="0"/>
        <v>3407242</v>
      </c>
      <c r="F14" s="15">
        <v>1296863.17</v>
      </c>
      <c r="G14" s="15">
        <v>1273482.52</v>
      </c>
      <c r="H14" s="15">
        <f t="shared" si="1"/>
        <v>2110378.83</v>
      </c>
    </row>
    <row r="15" spans="1:8" x14ac:dyDescent="0.2">
      <c r="A15" s="49">
        <v>2200</v>
      </c>
      <c r="B15" s="11" t="s">
        <v>76</v>
      </c>
      <c r="C15" s="15">
        <v>691900</v>
      </c>
      <c r="D15" s="15">
        <v>10680</v>
      </c>
      <c r="E15" s="15">
        <f t="shared" si="0"/>
        <v>702580</v>
      </c>
      <c r="F15" s="15">
        <v>206895.76</v>
      </c>
      <c r="G15" s="15">
        <v>198565.71</v>
      </c>
      <c r="H15" s="15">
        <f t="shared" si="1"/>
        <v>495684.24</v>
      </c>
    </row>
    <row r="16" spans="1:8" x14ac:dyDescent="0.2">
      <c r="A16" s="49">
        <v>2300</v>
      </c>
      <c r="B16" s="11" t="s">
        <v>77</v>
      </c>
      <c r="C16" s="15">
        <v>6000</v>
      </c>
      <c r="D16" s="15">
        <v>0</v>
      </c>
      <c r="E16" s="15">
        <f t="shared" si="0"/>
        <v>6000</v>
      </c>
      <c r="F16" s="15">
        <v>0</v>
      </c>
      <c r="G16" s="15">
        <v>0</v>
      </c>
      <c r="H16" s="15">
        <f t="shared" si="1"/>
        <v>6000</v>
      </c>
    </row>
    <row r="17" spans="1:8" x14ac:dyDescent="0.2">
      <c r="A17" s="49">
        <v>2400</v>
      </c>
      <c r="B17" s="11" t="s">
        <v>78</v>
      </c>
      <c r="C17" s="15">
        <v>3672300</v>
      </c>
      <c r="D17" s="15">
        <v>4697706.53</v>
      </c>
      <c r="E17" s="15">
        <f t="shared" si="0"/>
        <v>8370006.5300000003</v>
      </c>
      <c r="F17" s="15">
        <v>2388344.17</v>
      </c>
      <c r="G17" s="15">
        <v>2377299.12</v>
      </c>
      <c r="H17" s="15">
        <f t="shared" si="1"/>
        <v>5981662.3600000003</v>
      </c>
    </row>
    <row r="18" spans="1:8" x14ac:dyDescent="0.2">
      <c r="A18" s="49">
        <v>2500</v>
      </c>
      <c r="B18" s="11" t="s">
        <v>79</v>
      </c>
      <c r="C18" s="15">
        <v>1043187</v>
      </c>
      <c r="D18" s="15">
        <v>155354.46</v>
      </c>
      <c r="E18" s="15">
        <f t="shared" si="0"/>
        <v>1198541.46</v>
      </c>
      <c r="F18" s="15">
        <v>189020.48</v>
      </c>
      <c r="G18" s="15">
        <v>166276.29999999999</v>
      </c>
      <c r="H18" s="15">
        <f t="shared" si="1"/>
        <v>1009520.98</v>
      </c>
    </row>
    <row r="19" spans="1:8" x14ac:dyDescent="0.2">
      <c r="A19" s="49">
        <v>2600</v>
      </c>
      <c r="B19" s="11" t="s">
        <v>80</v>
      </c>
      <c r="C19" s="15">
        <v>13859000</v>
      </c>
      <c r="D19" s="15">
        <v>1126339.48</v>
      </c>
      <c r="E19" s="15">
        <f t="shared" si="0"/>
        <v>14985339.48</v>
      </c>
      <c r="F19" s="15">
        <v>6508064.4800000004</v>
      </c>
      <c r="G19" s="15">
        <v>5898903.6799999997</v>
      </c>
      <c r="H19" s="15">
        <f t="shared" si="1"/>
        <v>8477275</v>
      </c>
    </row>
    <row r="20" spans="1:8" x14ac:dyDescent="0.2">
      <c r="A20" s="49">
        <v>2700</v>
      </c>
      <c r="B20" s="11" t="s">
        <v>81</v>
      </c>
      <c r="C20" s="15">
        <v>2048600</v>
      </c>
      <c r="D20" s="15">
        <v>3105657.5</v>
      </c>
      <c r="E20" s="15">
        <f t="shared" si="0"/>
        <v>5154257.5</v>
      </c>
      <c r="F20" s="15">
        <v>249700.33</v>
      </c>
      <c r="G20" s="15">
        <v>237431.4</v>
      </c>
      <c r="H20" s="15">
        <f t="shared" si="1"/>
        <v>4904557.17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425000</v>
      </c>
      <c r="E21" s="15">
        <f t="shared" si="0"/>
        <v>425000</v>
      </c>
      <c r="F21" s="15">
        <v>0</v>
      </c>
      <c r="G21" s="15">
        <v>0</v>
      </c>
      <c r="H21" s="15">
        <f t="shared" si="1"/>
        <v>425000</v>
      </c>
    </row>
    <row r="22" spans="1:8" x14ac:dyDescent="0.2">
      <c r="A22" s="49">
        <v>2900</v>
      </c>
      <c r="B22" s="11" t="s">
        <v>83</v>
      </c>
      <c r="C22" s="15">
        <v>3621900</v>
      </c>
      <c r="D22" s="15">
        <v>507490</v>
      </c>
      <c r="E22" s="15">
        <f t="shared" si="0"/>
        <v>4129390</v>
      </c>
      <c r="F22" s="15">
        <v>2040741.82</v>
      </c>
      <c r="G22" s="15">
        <v>1959069.91</v>
      </c>
      <c r="H22" s="15">
        <f t="shared" si="1"/>
        <v>2088648.18</v>
      </c>
    </row>
    <row r="23" spans="1:8" x14ac:dyDescent="0.2">
      <c r="A23" s="48" t="s">
        <v>63</v>
      </c>
      <c r="B23" s="7"/>
      <c r="C23" s="15">
        <f>SUM(C24:C32)</f>
        <v>54623238.100000001</v>
      </c>
      <c r="D23" s="15">
        <f>SUM(D24:D32)</f>
        <v>13875910.33</v>
      </c>
      <c r="E23" s="15">
        <f t="shared" si="0"/>
        <v>68499148.430000007</v>
      </c>
      <c r="F23" s="15">
        <f>SUM(F24:F32)</f>
        <v>28147122.060000002</v>
      </c>
      <c r="G23" s="15">
        <f>SUM(G24:G32)</f>
        <v>26959162.270000003</v>
      </c>
      <c r="H23" s="15">
        <f t="shared" si="1"/>
        <v>40352026.370000005</v>
      </c>
    </row>
    <row r="24" spans="1:8" x14ac:dyDescent="0.2">
      <c r="A24" s="49">
        <v>3100</v>
      </c>
      <c r="B24" s="11" t="s">
        <v>84</v>
      </c>
      <c r="C24" s="15">
        <v>14033900</v>
      </c>
      <c r="D24" s="15">
        <v>1632360</v>
      </c>
      <c r="E24" s="15">
        <f t="shared" si="0"/>
        <v>15666260</v>
      </c>
      <c r="F24" s="15">
        <v>6441225.0899999999</v>
      </c>
      <c r="G24" s="15">
        <v>6437525.0899999999</v>
      </c>
      <c r="H24" s="15">
        <f t="shared" si="1"/>
        <v>9225034.9100000001</v>
      </c>
    </row>
    <row r="25" spans="1:8" x14ac:dyDescent="0.2">
      <c r="A25" s="49">
        <v>3200</v>
      </c>
      <c r="B25" s="11" t="s">
        <v>85</v>
      </c>
      <c r="C25" s="15">
        <v>715000</v>
      </c>
      <c r="D25" s="15">
        <v>1479404.35</v>
      </c>
      <c r="E25" s="15">
        <f t="shared" si="0"/>
        <v>2194404.35</v>
      </c>
      <c r="F25" s="15">
        <v>1308834.31</v>
      </c>
      <c r="G25" s="15">
        <v>1308834.31</v>
      </c>
      <c r="H25" s="15">
        <f t="shared" si="1"/>
        <v>885570.04</v>
      </c>
    </row>
    <row r="26" spans="1:8" x14ac:dyDescent="0.2">
      <c r="A26" s="49">
        <v>3300</v>
      </c>
      <c r="B26" s="11" t="s">
        <v>86</v>
      </c>
      <c r="C26" s="15">
        <v>5361269.0999999996</v>
      </c>
      <c r="D26" s="15">
        <v>12230494.1</v>
      </c>
      <c r="E26" s="15">
        <f t="shared" si="0"/>
        <v>17591763.199999999</v>
      </c>
      <c r="F26" s="15">
        <v>8100426.9900000002</v>
      </c>
      <c r="G26" s="15">
        <v>7378675</v>
      </c>
      <c r="H26" s="15">
        <f t="shared" si="1"/>
        <v>9491336.209999999</v>
      </c>
    </row>
    <row r="27" spans="1:8" x14ac:dyDescent="0.2">
      <c r="A27" s="49">
        <v>3400</v>
      </c>
      <c r="B27" s="11" t="s">
        <v>87</v>
      </c>
      <c r="C27" s="15">
        <v>1716000</v>
      </c>
      <c r="D27" s="15">
        <v>984187</v>
      </c>
      <c r="E27" s="15">
        <f t="shared" si="0"/>
        <v>2700187</v>
      </c>
      <c r="F27" s="15">
        <v>1737732.35</v>
      </c>
      <c r="G27" s="15">
        <v>1737732.35</v>
      </c>
      <c r="H27" s="15">
        <f t="shared" si="1"/>
        <v>962454.64999999991</v>
      </c>
    </row>
    <row r="28" spans="1:8" x14ac:dyDescent="0.2">
      <c r="A28" s="49">
        <v>3500</v>
      </c>
      <c r="B28" s="11" t="s">
        <v>88</v>
      </c>
      <c r="C28" s="15">
        <v>1373400</v>
      </c>
      <c r="D28" s="15">
        <v>412852.46</v>
      </c>
      <c r="E28" s="15">
        <f t="shared" si="0"/>
        <v>1786252.46</v>
      </c>
      <c r="F28" s="15">
        <v>671067.64</v>
      </c>
      <c r="G28" s="15">
        <v>567592.76</v>
      </c>
      <c r="H28" s="15">
        <f t="shared" si="1"/>
        <v>1115184.8199999998</v>
      </c>
    </row>
    <row r="29" spans="1:8" x14ac:dyDescent="0.2">
      <c r="A29" s="49">
        <v>3600</v>
      </c>
      <c r="B29" s="11" t="s">
        <v>89</v>
      </c>
      <c r="C29" s="15">
        <v>1978500</v>
      </c>
      <c r="D29" s="15">
        <v>179201</v>
      </c>
      <c r="E29" s="15">
        <f t="shared" si="0"/>
        <v>2157701</v>
      </c>
      <c r="F29" s="15">
        <v>1041005.31</v>
      </c>
      <c r="G29" s="15">
        <v>814733.39</v>
      </c>
      <c r="H29" s="15">
        <f t="shared" si="1"/>
        <v>1116695.69</v>
      </c>
    </row>
    <row r="30" spans="1:8" x14ac:dyDescent="0.2">
      <c r="A30" s="49">
        <v>3700</v>
      </c>
      <c r="B30" s="11" t="s">
        <v>90</v>
      </c>
      <c r="C30" s="15">
        <v>527200</v>
      </c>
      <c r="D30" s="15">
        <v>81000</v>
      </c>
      <c r="E30" s="15">
        <f t="shared" si="0"/>
        <v>608200</v>
      </c>
      <c r="F30" s="15">
        <v>73155.199999999997</v>
      </c>
      <c r="G30" s="15">
        <v>71994.2</v>
      </c>
      <c r="H30" s="15">
        <f t="shared" si="1"/>
        <v>535044.80000000005</v>
      </c>
    </row>
    <row r="31" spans="1:8" x14ac:dyDescent="0.2">
      <c r="A31" s="49">
        <v>3800</v>
      </c>
      <c r="B31" s="11" t="s">
        <v>91</v>
      </c>
      <c r="C31" s="15">
        <v>4475000</v>
      </c>
      <c r="D31" s="15">
        <v>117000</v>
      </c>
      <c r="E31" s="15">
        <f t="shared" si="0"/>
        <v>4592000</v>
      </c>
      <c r="F31" s="15">
        <v>133774.20000000001</v>
      </c>
      <c r="G31" s="15">
        <v>131077.20000000001</v>
      </c>
      <c r="H31" s="15">
        <f t="shared" si="1"/>
        <v>4458225.8</v>
      </c>
    </row>
    <row r="32" spans="1:8" x14ac:dyDescent="0.2">
      <c r="A32" s="49">
        <v>3900</v>
      </c>
      <c r="B32" s="11" t="s">
        <v>19</v>
      </c>
      <c r="C32" s="15">
        <v>24442969</v>
      </c>
      <c r="D32" s="15">
        <v>-3240588.58</v>
      </c>
      <c r="E32" s="15">
        <f t="shared" si="0"/>
        <v>21202380.420000002</v>
      </c>
      <c r="F32" s="15">
        <v>8639900.9700000007</v>
      </c>
      <c r="G32" s="15">
        <v>8510997.9700000007</v>
      </c>
      <c r="H32" s="15">
        <f t="shared" si="1"/>
        <v>12562479.450000001</v>
      </c>
    </row>
    <row r="33" spans="1:8" x14ac:dyDescent="0.2">
      <c r="A33" s="48" t="s">
        <v>64</v>
      </c>
      <c r="B33" s="7"/>
      <c r="C33" s="15">
        <f>SUM(C34:C42)</f>
        <v>39195202</v>
      </c>
      <c r="D33" s="15">
        <f>SUM(D34:D42)</f>
        <v>45125374.469999999</v>
      </c>
      <c r="E33" s="15">
        <f t="shared" si="0"/>
        <v>84320576.469999999</v>
      </c>
      <c r="F33" s="15">
        <f>SUM(F34:F42)</f>
        <v>25197818.73</v>
      </c>
      <c r="G33" s="15">
        <f>SUM(G34:G42)</f>
        <v>25105437.530000001</v>
      </c>
      <c r="H33" s="15">
        <f t="shared" si="1"/>
        <v>59122757.739999995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15471412</v>
      </c>
      <c r="D35" s="15">
        <v>126700</v>
      </c>
      <c r="E35" s="15">
        <f t="shared" si="0"/>
        <v>15598112</v>
      </c>
      <c r="F35" s="15">
        <v>7377734.0099999998</v>
      </c>
      <c r="G35" s="15">
        <v>7377734.0099999998</v>
      </c>
      <c r="H35" s="15">
        <f t="shared" si="1"/>
        <v>8220377.9900000002</v>
      </c>
    </row>
    <row r="36" spans="1:8" x14ac:dyDescent="0.2">
      <c r="A36" s="49">
        <v>4300</v>
      </c>
      <c r="B36" s="11" t="s">
        <v>94</v>
      </c>
      <c r="C36" s="15">
        <v>20000</v>
      </c>
      <c r="D36" s="15">
        <v>12783000</v>
      </c>
      <c r="E36" s="15">
        <f t="shared" si="0"/>
        <v>12803000</v>
      </c>
      <c r="F36" s="15">
        <v>0</v>
      </c>
      <c r="G36" s="15">
        <v>0</v>
      </c>
      <c r="H36" s="15">
        <f t="shared" si="1"/>
        <v>12803000</v>
      </c>
    </row>
    <row r="37" spans="1:8" x14ac:dyDescent="0.2">
      <c r="A37" s="49">
        <v>4400</v>
      </c>
      <c r="B37" s="11" t="s">
        <v>95</v>
      </c>
      <c r="C37" s="15">
        <v>15104000</v>
      </c>
      <c r="D37" s="15">
        <v>32308291.469999999</v>
      </c>
      <c r="E37" s="15">
        <f t="shared" si="0"/>
        <v>47412291.469999999</v>
      </c>
      <c r="F37" s="15">
        <v>14694191.220000001</v>
      </c>
      <c r="G37" s="15">
        <v>14601810.02</v>
      </c>
      <c r="H37" s="15">
        <f t="shared" si="1"/>
        <v>32718100.25</v>
      </c>
    </row>
    <row r="38" spans="1:8" x14ac:dyDescent="0.2">
      <c r="A38" s="49">
        <v>4500</v>
      </c>
      <c r="B38" s="11" t="s">
        <v>41</v>
      </c>
      <c r="C38" s="15">
        <v>8354790</v>
      </c>
      <c r="D38" s="15">
        <v>-92617</v>
      </c>
      <c r="E38" s="15">
        <f t="shared" si="0"/>
        <v>8262173</v>
      </c>
      <c r="F38" s="15">
        <v>3090893.5</v>
      </c>
      <c r="G38" s="15">
        <v>3090893.5</v>
      </c>
      <c r="H38" s="15">
        <f t="shared" si="1"/>
        <v>5171279.5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245000</v>
      </c>
      <c r="D42" s="15">
        <v>0</v>
      </c>
      <c r="E42" s="15">
        <f t="shared" si="0"/>
        <v>245000</v>
      </c>
      <c r="F42" s="15">
        <v>35000</v>
      </c>
      <c r="G42" s="15">
        <v>35000</v>
      </c>
      <c r="H42" s="15">
        <f t="shared" si="1"/>
        <v>210000</v>
      </c>
    </row>
    <row r="43" spans="1:8" x14ac:dyDescent="0.2">
      <c r="A43" s="48" t="s">
        <v>65</v>
      </c>
      <c r="B43" s="7"/>
      <c r="C43" s="15">
        <f>SUM(C44:C52)</f>
        <v>12598950.16</v>
      </c>
      <c r="D43" s="15">
        <f>SUM(D44:D52)</f>
        <v>755490.40999999992</v>
      </c>
      <c r="E43" s="15">
        <f t="shared" si="0"/>
        <v>13354440.57</v>
      </c>
      <c r="F43" s="15">
        <f>SUM(F44:F52)</f>
        <v>335739.35</v>
      </c>
      <c r="G43" s="15">
        <f>SUM(G44:G52)</f>
        <v>271291.34999999998</v>
      </c>
      <c r="H43" s="15">
        <f t="shared" si="1"/>
        <v>13018701.220000001</v>
      </c>
    </row>
    <row r="44" spans="1:8" x14ac:dyDescent="0.2">
      <c r="A44" s="49">
        <v>5100</v>
      </c>
      <c r="B44" s="11" t="s">
        <v>99</v>
      </c>
      <c r="C44" s="15">
        <v>1401200</v>
      </c>
      <c r="D44" s="15">
        <v>485190.41</v>
      </c>
      <c r="E44" s="15">
        <f t="shared" si="0"/>
        <v>1886390.41</v>
      </c>
      <c r="F44" s="15">
        <v>168875.98</v>
      </c>
      <c r="G44" s="15">
        <v>109255.98</v>
      </c>
      <c r="H44" s="15">
        <f t="shared" si="1"/>
        <v>1717514.43</v>
      </c>
    </row>
    <row r="45" spans="1:8" x14ac:dyDescent="0.2">
      <c r="A45" s="49">
        <v>5200</v>
      </c>
      <c r="B45" s="11" t="s">
        <v>100</v>
      </c>
      <c r="C45" s="15">
        <v>420000</v>
      </c>
      <c r="D45" s="15">
        <v>803500</v>
      </c>
      <c r="E45" s="15">
        <f t="shared" si="0"/>
        <v>1223500</v>
      </c>
      <c r="F45" s="15">
        <v>28428.38</v>
      </c>
      <c r="G45" s="15">
        <v>23600.38</v>
      </c>
      <c r="H45" s="15">
        <f t="shared" si="1"/>
        <v>1195071.6200000001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7305000</v>
      </c>
      <c r="D47" s="15">
        <v>-70000</v>
      </c>
      <c r="E47" s="15">
        <f t="shared" si="0"/>
        <v>7235000</v>
      </c>
      <c r="F47" s="15">
        <v>0</v>
      </c>
      <c r="G47" s="15">
        <v>0</v>
      </c>
      <c r="H47" s="15">
        <f t="shared" si="1"/>
        <v>7235000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460750.16</v>
      </c>
      <c r="D49" s="15">
        <v>30800</v>
      </c>
      <c r="E49" s="15">
        <f t="shared" si="0"/>
        <v>491550.16</v>
      </c>
      <c r="F49" s="15">
        <v>138434.99</v>
      </c>
      <c r="G49" s="15">
        <v>138434.99</v>
      </c>
      <c r="H49" s="15">
        <f t="shared" si="1"/>
        <v>353115.17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3000000</v>
      </c>
      <c r="D51" s="15">
        <v>-500000</v>
      </c>
      <c r="E51" s="15">
        <f t="shared" si="0"/>
        <v>2500000</v>
      </c>
      <c r="F51" s="15">
        <v>0</v>
      </c>
      <c r="G51" s="15">
        <v>0</v>
      </c>
      <c r="H51" s="15">
        <f t="shared" si="1"/>
        <v>2500000</v>
      </c>
    </row>
    <row r="52" spans="1:8" x14ac:dyDescent="0.2">
      <c r="A52" s="49">
        <v>5900</v>
      </c>
      <c r="B52" s="11" t="s">
        <v>107</v>
      </c>
      <c r="C52" s="15">
        <v>12000</v>
      </c>
      <c r="D52" s="15">
        <v>6000</v>
      </c>
      <c r="E52" s="15">
        <f t="shared" si="0"/>
        <v>18000</v>
      </c>
      <c r="F52" s="15">
        <v>0</v>
      </c>
      <c r="G52" s="15">
        <v>0</v>
      </c>
      <c r="H52" s="15">
        <f t="shared" si="1"/>
        <v>18000</v>
      </c>
    </row>
    <row r="53" spans="1:8" x14ac:dyDescent="0.2">
      <c r="A53" s="48" t="s">
        <v>66</v>
      </c>
      <c r="B53" s="7"/>
      <c r="C53" s="15">
        <f>SUM(C54:C56)</f>
        <v>120200000</v>
      </c>
      <c r="D53" s="15">
        <f>SUM(D54:D56)</f>
        <v>102652287.92</v>
      </c>
      <c r="E53" s="15">
        <f t="shared" si="0"/>
        <v>222852287.92000002</v>
      </c>
      <c r="F53" s="15">
        <f>SUM(F54:F56)</f>
        <v>57200829.539999999</v>
      </c>
      <c r="G53" s="15">
        <f>SUM(G54:G56)</f>
        <v>54443724.75</v>
      </c>
      <c r="H53" s="15">
        <f t="shared" si="1"/>
        <v>165651458.38000003</v>
      </c>
    </row>
    <row r="54" spans="1:8" x14ac:dyDescent="0.2">
      <c r="A54" s="49">
        <v>6100</v>
      </c>
      <c r="B54" s="11" t="s">
        <v>108</v>
      </c>
      <c r="C54" s="15">
        <v>120200000</v>
      </c>
      <c r="D54" s="15">
        <v>102652287.92</v>
      </c>
      <c r="E54" s="15">
        <f t="shared" si="0"/>
        <v>222852287.92000002</v>
      </c>
      <c r="F54" s="15">
        <v>57200829.539999999</v>
      </c>
      <c r="G54" s="15">
        <v>54443724.75</v>
      </c>
      <c r="H54" s="15">
        <f t="shared" si="1"/>
        <v>165651458.38000003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3862500</v>
      </c>
      <c r="E65" s="15">
        <f t="shared" si="0"/>
        <v>3862500</v>
      </c>
      <c r="F65" s="15">
        <f>SUM(F66:F68)</f>
        <v>2822641.71</v>
      </c>
      <c r="G65" s="15">
        <f>SUM(G66:G68)</f>
        <v>2822641.71</v>
      </c>
      <c r="H65" s="15">
        <f t="shared" si="1"/>
        <v>1039858.29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3862500</v>
      </c>
      <c r="E68" s="15">
        <f t="shared" si="0"/>
        <v>3862500</v>
      </c>
      <c r="F68" s="15">
        <v>2822641.71</v>
      </c>
      <c r="G68" s="15">
        <v>2822641.71</v>
      </c>
      <c r="H68" s="15">
        <f t="shared" si="1"/>
        <v>1039858.29</v>
      </c>
    </row>
    <row r="69" spans="1:8" x14ac:dyDescent="0.2">
      <c r="A69" s="48" t="s">
        <v>69</v>
      </c>
      <c r="B69" s="7"/>
      <c r="C69" s="15">
        <f>SUM(C70:C76)</f>
        <v>3107142.84</v>
      </c>
      <c r="D69" s="15">
        <f>SUM(D70:D76)</f>
        <v>0</v>
      </c>
      <c r="E69" s="15">
        <f t="shared" si="0"/>
        <v>3107142.84</v>
      </c>
      <c r="F69" s="15">
        <f>SUM(F70:F76)</f>
        <v>1320378.29</v>
      </c>
      <c r="G69" s="15">
        <f>SUM(G70:G76)</f>
        <v>1320378.29</v>
      </c>
      <c r="H69" s="15">
        <f t="shared" si="1"/>
        <v>1786764.5499999998</v>
      </c>
    </row>
    <row r="70" spans="1:8" x14ac:dyDescent="0.2">
      <c r="A70" s="49">
        <v>9100</v>
      </c>
      <c r="B70" s="11" t="s">
        <v>118</v>
      </c>
      <c r="C70" s="15">
        <v>1607142.84</v>
      </c>
      <c r="D70" s="15">
        <v>0</v>
      </c>
      <c r="E70" s="15">
        <f t="shared" ref="E70:E76" si="2">C70+D70</f>
        <v>1607142.84</v>
      </c>
      <c r="F70" s="15">
        <v>803571.42</v>
      </c>
      <c r="G70" s="15">
        <v>803571.42</v>
      </c>
      <c r="H70" s="15">
        <f t="shared" ref="H70:H76" si="3">E70-F70</f>
        <v>803571.42</v>
      </c>
    </row>
    <row r="71" spans="1:8" x14ac:dyDescent="0.2">
      <c r="A71" s="49">
        <v>9200</v>
      </c>
      <c r="B71" s="11" t="s">
        <v>119</v>
      </c>
      <c r="C71" s="15">
        <v>1500000</v>
      </c>
      <c r="D71" s="15">
        <v>0</v>
      </c>
      <c r="E71" s="15">
        <f t="shared" si="2"/>
        <v>1500000</v>
      </c>
      <c r="F71" s="15">
        <v>516806.87</v>
      </c>
      <c r="G71" s="15">
        <v>516806.87</v>
      </c>
      <c r="H71" s="15">
        <f t="shared" si="3"/>
        <v>983193.13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420759000</v>
      </c>
      <c r="D77" s="17">
        <f t="shared" si="4"/>
        <v>177244320.56</v>
      </c>
      <c r="E77" s="17">
        <f t="shared" si="4"/>
        <v>598003320.56000006</v>
      </c>
      <c r="F77" s="17">
        <f t="shared" si="4"/>
        <v>196165746.98999998</v>
      </c>
      <c r="G77" s="17">
        <f t="shared" si="4"/>
        <v>190390938.75</v>
      </c>
      <c r="H77" s="17">
        <f t="shared" si="4"/>
        <v>401837573.57000005</v>
      </c>
    </row>
    <row r="79" spans="1:8" x14ac:dyDescent="0.2">
      <c r="A79" s="1" t="s">
        <v>189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7"/>
  <sheetViews>
    <sheetView showGridLines="0" workbookViewId="0">
      <selection activeCell="E18" sqref="E1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188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5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1652650.73</v>
      </c>
      <c r="D7" s="15">
        <v>0</v>
      </c>
      <c r="E7" s="15">
        <f>C7+D7</f>
        <v>1652650.73</v>
      </c>
      <c r="F7" s="15">
        <v>722568.14</v>
      </c>
      <c r="G7" s="15">
        <v>722568.14</v>
      </c>
      <c r="H7" s="15">
        <f>E7-F7</f>
        <v>930082.59</v>
      </c>
    </row>
    <row r="8" spans="1:8" x14ac:dyDescent="0.2">
      <c r="A8" s="4" t="s">
        <v>129</v>
      </c>
      <c r="B8" s="22"/>
      <c r="C8" s="15">
        <v>1921582.3</v>
      </c>
      <c r="D8" s="15">
        <v>501039.42</v>
      </c>
      <c r="E8" s="15">
        <f t="shared" ref="E8:E13" si="0">C8+D8</f>
        <v>2422621.7200000002</v>
      </c>
      <c r="F8" s="15">
        <v>1042766.77</v>
      </c>
      <c r="G8" s="15">
        <v>1021062.02</v>
      </c>
      <c r="H8" s="15">
        <f t="shared" ref="H8:H13" si="1">E8-F8</f>
        <v>1379854.9500000002</v>
      </c>
    </row>
    <row r="9" spans="1:8" x14ac:dyDescent="0.2">
      <c r="A9" s="4" t="s">
        <v>130</v>
      </c>
      <c r="B9" s="22"/>
      <c r="C9" s="15">
        <v>11274681.869999999</v>
      </c>
      <c r="D9" s="15">
        <v>-2987</v>
      </c>
      <c r="E9" s="15">
        <f t="shared" si="0"/>
        <v>11271694.869999999</v>
      </c>
      <c r="F9" s="15">
        <v>5115429.63</v>
      </c>
      <c r="G9" s="15">
        <v>5016175.21</v>
      </c>
      <c r="H9" s="15">
        <f t="shared" si="1"/>
        <v>6156265.2399999993</v>
      </c>
    </row>
    <row r="10" spans="1:8" x14ac:dyDescent="0.2">
      <c r="A10" s="4" t="s">
        <v>131</v>
      </c>
      <c r="B10" s="22"/>
      <c r="C10" s="15">
        <v>3302148</v>
      </c>
      <c r="D10" s="15">
        <v>18000</v>
      </c>
      <c r="E10" s="15">
        <f t="shared" si="0"/>
        <v>3320148</v>
      </c>
      <c r="F10" s="15">
        <v>681707.29</v>
      </c>
      <c r="G10" s="15">
        <v>675533.3</v>
      </c>
      <c r="H10" s="15">
        <f t="shared" si="1"/>
        <v>2638440.71</v>
      </c>
    </row>
    <row r="11" spans="1:8" x14ac:dyDescent="0.2">
      <c r="A11" s="4" t="s">
        <v>132</v>
      </c>
      <c r="B11" s="22"/>
      <c r="C11" s="15">
        <v>12603536</v>
      </c>
      <c r="D11" s="15">
        <v>3370000</v>
      </c>
      <c r="E11" s="15">
        <f t="shared" si="0"/>
        <v>15973536</v>
      </c>
      <c r="F11" s="15">
        <v>4736607.49</v>
      </c>
      <c r="G11" s="15">
        <v>4682746.49</v>
      </c>
      <c r="H11" s="15">
        <f t="shared" si="1"/>
        <v>11236928.51</v>
      </c>
    </row>
    <row r="12" spans="1:8" x14ac:dyDescent="0.2">
      <c r="A12" s="4" t="s">
        <v>133</v>
      </c>
      <c r="B12" s="22"/>
      <c r="C12" s="15">
        <v>3746687</v>
      </c>
      <c r="D12" s="15">
        <v>309900</v>
      </c>
      <c r="E12" s="15">
        <f t="shared" si="0"/>
        <v>4056587</v>
      </c>
      <c r="F12" s="15">
        <v>1532117.7</v>
      </c>
      <c r="G12" s="15">
        <v>1303517.6599999999</v>
      </c>
      <c r="H12" s="15">
        <f t="shared" si="1"/>
        <v>2524469.2999999998</v>
      </c>
    </row>
    <row r="13" spans="1:8" x14ac:dyDescent="0.2">
      <c r="A13" s="4" t="s">
        <v>134</v>
      </c>
      <c r="B13" s="22"/>
      <c r="C13" s="15">
        <v>2279181</v>
      </c>
      <c r="D13" s="15">
        <v>0</v>
      </c>
      <c r="E13" s="15">
        <f t="shared" si="0"/>
        <v>2279181</v>
      </c>
      <c r="F13" s="15">
        <v>930235.41</v>
      </c>
      <c r="G13" s="15">
        <v>930235.41</v>
      </c>
      <c r="H13" s="15">
        <f t="shared" si="1"/>
        <v>1348945.5899999999</v>
      </c>
    </row>
    <row r="14" spans="1:8" x14ac:dyDescent="0.2">
      <c r="A14" s="4" t="s">
        <v>135</v>
      </c>
      <c r="B14" s="22"/>
      <c r="C14" s="15">
        <v>3559758</v>
      </c>
      <c r="D14" s="15">
        <v>0</v>
      </c>
      <c r="E14" s="15">
        <f t="shared" ref="E14" si="2">C14+D14</f>
        <v>3559758</v>
      </c>
      <c r="F14" s="15">
        <v>1537040.53</v>
      </c>
      <c r="G14" s="15">
        <v>1537040.53</v>
      </c>
      <c r="H14" s="15">
        <f t="shared" ref="H14" si="3">E14-F14</f>
        <v>2022717.47</v>
      </c>
    </row>
    <row r="15" spans="1:8" x14ac:dyDescent="0.2">
      <c r="A15" s="4" t="s">
        <v>136</v>
      </c>
      <c r="B15" s="22"/>
      <c r="C15" s="15">
        <v>2321200</v>
      </c>
      <c r="D15" s="15">
        <v>-60000</v>
      </c>
      <c r="E15" s="15">
        <f t="shared" ref="E15" si="4">C15+D15</f>
        <v>2261200</v>
      </c>
      <c r="F15" s="15">
        <v>674719.79</v>
      </c>
      <c r="G15" s="15">
        <v>674719.79</v>
      </c>
      <c r="H15" s="15">
        <f t="shared" ref="H15" si="5">E15-F15</f>
        <v>1586480.21</v>
      </c>
    </row>
    <row r="16" spans="1:8" x14ac:dyDescent="0.2">
      <c r="A16" s="4" t="s">
        <v>137</v>
      </c>
      <c r="B16" s="22"/>
      <c r="C16" s="15">
        <v>133139</v>
      </c>
      <c r="D16" s="15">
        <v>0</v>
      </c>
      <c r="E16" s="15">
        <f t="shared" ref="E16" si="6">C16+D16</f>
        <v>133139</v>
      </c>
      <c r="F16" s="15">
        <v>50472.93</v>
      </c>
      <c r="G16" s="15">
        <v>50472.93</v>
      </c>
      <c r="H16" s="15">
        <f t="shared" ref="H16" si="7">E16-F16</f>
        <v>82666.070000000007</v>
      </c>
    </row>
    <row r="17" spans="1:8" x14ac:dyDescent="0.2">
      <c r="A17" s="4" t="s">
        <v>138</v>
      </c>
      <c r="B17" s="22"/>
      <c r="C17" s="15">
        <v>667977</v>
      </c>
      <c r="D17" s="15">
        <v>0</v>
      </c>
      <c r="E17" s="15">
        <f t="shared" ref="E17" si="8">C17+D17</f>
        <v>667977</v>
      </c>
      <c r="F17" s="15">
        <v>210223.47</v>
      </c>
      <c r="G17" s="15">
        <v>210223.47</v>
      </c>
      <c r="H17" s="15">
        <f t="shared" ref="H17" si="9">E17-F17</f>
        <v>457753.53</v>
      </c>
    </row>
    <row r="18" spans="1:8" x14ac:dyDescent="0.2">
      <c r="A18" s="4" t="s">
        <v>139</v>
      </c>
      <c r="B18" s="22"/>
      <c r="C18" s="15">
        <v>460952</v>
      </c>
      <c r="D18" s="15">
        <v>0</v>
      </c>
      <c r="E18" s="15">
        <f t="shared" ref="E18" si="10">C18+D18</f>
        <v>460952</v>
      </c>
      <c r="F18" s="15">
        <v>193010</v>
      </c>
      <c r="G18" s="15">
        <v>193010</v>
      </c>
      <c r="H18" s="15">
        <f t="shared" ref="H18" si="11">E18-F18</f>
        <v>267942</v>
      </c>
    </row>
    <row r="19" spans="1:8" x14ac:dyDescent="0.2">
      <c r="A19" s="4" t="s">
        <v>140</v>
      </c>
      <c r="B19" s="22"/>
      <c r="C19" s="15">
        <v>295779</v>
      </c>
      <c r="D19" s="15">
        <v>0</v>
      </c>
      <c r="E19" s="15">
        <f t="shared" ref="E19" si="12">C19+D19</f>
        <v>295779</v>
      </c>
      <c r="F19" s="15">
        <v>117457.69</v>
      </c>
      <c r="G19" s="15">
        <v>117457.69</v>
      </c>
      <c r="H19" s="15">
        <f t="shared" ref="H19" si="13">E19-F19</f>
        <v>178321.31</v>
      </c>
    </row>
    <row r="20" spans="1:8" x14ac:dyDescent="0.2">
      <c r="A20" s="4" t="s">
        <v>141</v>
      </c>
      <c r="B20" s="22"/>
      <c r="C20" s="15">
        <v>67752305.840000004</v>
      </c>
      <c r="D20" s="15">
        <v>-2657336.65</v>
      </c>
      <c r="E20" s="15">
        <f t="shared" ref="E20" si="14">C20+D20</f>
        <v>65094969.190000005</v>
      </c>
      <c r="F20" s="15">
        <v>25430953.43</v>
      </c>
      <c r="G20" s="15">
        <v>24911964.059999999</v>
      </c>
      <c r="H20" s="15">
        <f t="shared" ref="H20" si="15">E20-F20</f>
        <v>39664015.760000005</v>
      </c>
    </row>
    <row r="21" spans="1:8" x14ac:dyDescent="0.2">
      <c r="A21" s="4" t="s">
        <v>142</v>
      </c>
      <c r="B21" s="22"/>
      <c r="C21" s="15">
        <v>4283157</v>
      </c>
      <c r="D21" s="15">
        <v>0</v>
      </c>
      <c r="E21" s="15">
        <f t="shared" ref="E21" si="16">C21+D21</f>
        <v>4283157</v>
      </c>
      <c r="F21" s="15">
        <v>1381551.51</v>
      </c>
      <c r="G21" s="15">
        <v>1381551.51</v>
      </c>
      <c r="H21" s="15">
        <f t="shared" ref="H21" si="17">E21-F21</f>
        <v>2901605.49</v>
      </c>
    </row>
    <row r="22" spans="1:8" x14ac:dyDescent="0.2">
      <c r="A22" s="4" t="s">
        <v>143</v>
      </c>
      <c r="B22" s="22"/>
      <c r="C22" s="15">
        <v>1269901</v>
      </c>
      <c r="D22" s="15">
        <v>0</v>
      </c>
      <c r="E22" s="15">
        <f t="shared" ref="E22" si="18">C22+D22</f>
        <v>1269901</v>
      </c>
      <c r="F22" s="15">
        <v>547175.16</v>
      </c>
      <c r="G22" s="15">
        <v>547175.16</v>
      </c>
      <c r="H22" s="15">
        <f t="shared" ref="H22" si="19">E22-F22</f>
        <v>722725.84</v>
      </c>
    </row>
    <row r="23" spans="1:8" x14ac:dyDescent="0.2">
      <c r="A23" s="4" t="s">
        <v>144</v>
      </c>
      <c r="B23" s="22"/>
      <c r="C23" s="15">
        <v>759393</v>
      </c>
      <c r="D23" s="15">
        <v>520000</v>
      </c>
      <c r="E23" s="15">
        <f t="shared" ref="E23" si="20">C23+D23</f>
        <v>1279393</v>
      </c>
      <c r="F23" s="15">
        <v>881235.78</v>
      </c>
      <c r="G23" s="15">
        <v>881235.78</v>
      </c>
      <c r="H23" s="15">
        <f t="shared" ref="H23" si="21">E23-F23</f>
        <v>398157.22</v>
      </c>
    </row>
    <row r="24" spans="1:8" x14ac:dyDescent="0.2">
      <c r="A24" s="4" t="s">
        <v>145</v>
      </c>
      <c r="B24" s="22"/>
      <c r="C24" s="15">
        <v>1209203</v>
      </c>
      <c r="D24" s="15">
        <v>0</v>
      </c>
      <c r="E24" s="15">
        <f t="shared" ref="E24" si="22">C24+D24</f>
        <v>1209203</v>
      </c>
      <c r="F24" s="15">
        <v>414302.84</v>
      </c>
      <c r="G24" s="15">
        <v>414302.84</v>
      </c>
      <c r="H24" s="15">
        <f t="shared" ref="H24" si="23">E24-F24</f>
        <v>794900.15999999992</v>
      </c>
    </row>
    <row r="25" spans="1:8" x14ac:dyDescent="0.2">
      <c r="A25" s="4" t="s">
        <v>146</v>
      </c>
      <c r="B25" s="22"/>
      <c r="C25" s="15">
        <v>711474</v>
      </c>
      <c r="D25" s="15">
        <v>5100</v>
      </c>
      <c r="E25" s="15">
        <f t="shared" ref="E25" si="24">C25+D25</f>
        <v>716574</v>
      </c>
      <c r="F25" s="15">
        <v>300020.76</v>
      </c>
      <c r="G25" s="15">
        <v>300020.76</v>
      </c>
      <c r="H25" s="15">
        <f t="shared" ref="H25" si="25">E25-F25</f>
        <v>416553.24</v>
      </c>
    </row>
    <row r="26" spans="1:8" x14ac:dyDescent="0.2">
      <c r="A26" s="4" t="s">
        <v>147</v>
      </c>
      <c r="B26" s="22"/>
      <c r="C26" s="15">
        <v>659420</v>
      </c>
      <c r="D26" s="15">
        <v>0</v>
      </c>
      <c r="E26" s="15">
        <f t="shared" ref="E26" si="26">C26+D26</f>
        <v>659420</v>
      </c>
      <c r="F26" s="15">
        <v>285496.21999999997</v>
      </c>
      <c r="G26" s="15">
        <v>285496.21999999997</v>
      </c>
      <c r="H26" s="15">
        <f t="shared" ref="H26" si="27">E26-F26</f>
        <v>373923.78</v>
      </c>
    </row>
    <row r="27" spans="1:8" x14ac:dyDescent="0.2">
      <c r="A27" s="4" t="s">
        <v>148</v>
      </c>
      <c r="B27" s="22"/>
      <c r="C27" s="15">
        <v>685056</v>
      </c>
      <c r="D27" s="15">
        <v>0</v>
      </c>
      <c r="E27" s="15">
        <f t="shared" ref="E27" si="28">C27+D27</f>
        <v>685056</v>
      </c>
      <c r="F27" s="15">
        <v>206180.49</v>
      </c>
      <c r="G27" s="15">
        <v>206180.49</v>
      </c>
      <c r="H27" s="15">
        <f t="shared" ref="H27" si="29">E27-F27</f>
        <v>478875.51</v>
      </c>
    </row>
    <row r="28" spans="1:8" x14ac:dyDescent="0.2">
      <c r="A28" s="4" t="s">
        <v>149</v>
      </c>
      <c r="B28" s="22"/>
      <c r="C28" s="15">
        <v>496387</v>
      </c>
      <c r="D28" s="15">
        <v>0</v>
      </c>
      <c r="E28" s="15">
        <f t="shared" ref="E28" si="30">C28+D28</f>
        <v>496387</v>
      </c>
      <c r="F28" s="15">
        <v>214295.79</v>
      </c>
      <c r="G28" s="15">
        <v>214295.79</v>
      </c>
      <c r="H28" s="15">
        <f t="shared" ref="H28" si="31">E28-F28</f>
        <v>282091.20999999996</v>
      </c>
    </row>
    <row r="29" spans="1:8" x14ac:dyDescent="0.2">
      <c r="A29" s="4" t="s">
        <v>150</v>
      </c>
      <c r="B29" s="22"/>
      <c r="C29" s="15">
        <v>274962</v>
      </c>
      <c r="D29" s="15">
        <v>0</v>
      </c>
      <c r="E29" s="15">
        <f t="shared" ref="E29" si="32">C29+D29</f>
        <v>274962</v>
      </c>
      <c r="F29" s="15">
        <v>118974.5</v>
      </c>
      <c r="G29" s="15">
        <v>118974.5</v>
      </c>
      <c r="H29" s="15">
        <f t="shared" ref="H29" si="33">E29-F29</f>
        <v>155987.5</v>
      </c>
    </row>
    <row r="30" spans="1:8" x14ac:dyDescent="0.2">
      <c r="A30" s="4" t="s">
        <v>151</v>
      </c>
      <c r="B30" s="22"/>
      <c r="C30" s="15">
        <v>1104511.1000000001</v>
      </c>
      <c r="D30" s="15">
        <v>1080000</v>
      </c>
      <c r="E30" s="15">
        <f t="shared" ref="E30" si="34">C30+D30</f>
        <v>2184511.1</v>
      </c>
      <c r="F30" s="15">
        <v>1327499.26</v>
      </c>
      <c r="G30" s="15">
        <v>1327499.26</v>
      </c>
      <c r="H30" s="15">
        <f t="shared" ref="H30" si="35">E30-F30</f>
        <v>857011.84000000008</v>
      </c>
    </row>
    <row r="31" spans="1:8" x14ac:dyDescent="0.2">
      <c r="A31" s="4" t="s">
        <v>152</v>
      </c>
      <c r="B31" s="22"/>
      <c r="C31" s="15">
        <v>907930</v>
      </c>
      <c r="D31" s="15">
        <v>0</v>
      </c>
      <c r="E31" s="15">
        <f t="shared" ref="E31" si="36">C31+D31</f>
        <v>907930</v>
      </c>
      <c r="F31" s="15">
        <v>338351.5</v>
      </c>
      <c r="G31" s="15">
        <v>338351.5</v>
      </c>
      <c r="H31" s="15">
        <f t="shared" ref="H31" si="37">E31-F31</f>
        <v>569578.5</v>
      </c>
    </row>
    <row r="32" spans="1:8" x14ac:dyDescent="0.2">
      <c r="A32" s="4" t="s">
        <v>153</v>
      </c>
      <c r="B32" s="22"/>
      <c r="C32" s="15">
        <v>115865588</v>
      </c>
      <c r="D32" s="15">
        <v>142381640.31</v>
      </c>
      <c r="E32" s="15">
        <f t="shared" ref="E32" si="38">C32+D32</f>
        <v>258247228.31</v>
      </c>
      <c r="F32" s="15">
        <v>77079466.709999993</v>
      </c>
      <c r="G32" s="15">
        <v>73609620.049999997</v>
      </c>
      <c r="H32" s="15">
        <f t="shared" ref="H32" si="39">E32-F32</f>
        <v>181167761.60000002</v>
      </c>
    </row>
    <row r="33" spans="1:8" x14ac:dyDescent="0.2">
      <c r="A33" s="4" t="s">
        <v>154</v>
      </c>
      <c r="B33" s="22"/>
      <c r="C33" s="15">
        <v>4947828</v>
      </c>
      <c r="D33" s="15">
        <v>0</v>
      </c>
      <c r="E33" s="15">
        <f t="shared" ref="E33" si="40">C33+D33</f>
        <v>4947828</v>
      </c>
      <c r="F33" s="15">
        <v>1821563.86</v>
      </c>
      <c r="G33" s="15">
        <v>1821563.86</v>
      </c>
      <c r="H33" s="15">
        <f t="shared" ref="H33" si="41">E33-F33</f>
        <v>3126264.1399999997</v>
      </c>
    </row>
    <row r="34" spans="1:8" x14ac:dyDescent="0.2">
      <c r="A34" s="4" t="s">
        <v>155</v>
      </c>
      <c r="B34" s="22"/>
      <c r="C34" s="15">
        <v>1936196</v>
      </c>
      <c r="D34" s="15">
        <v>-72000</v>
      </c>
      <c r="E34" s="15">
        <f t="shared" ref="E34" si="42">C34+D34</f>
        <v>1864196</v>
      </c>
      <c r="F34" s="15">
        <v>692374.67</v>
      </c>
      <c r="G34" s="15">
        <v>684864.64</v>
      </c>
      <c r="H34" s="15">
        <f t="shared" ref="H34" si="43">E34-F34</f>
        <v>1171821.33</v>
      </c>
    </row>
    <row r="35" spans="1:8" x14ac:dyDescent="0.2">
      <c r="A35" s="4" t="s">
        <v>156</v>
      </c>
      <c r="B35" s="22"/>
      <c r="C35" s="15">
        <v>1227467</v>
      </c>
      <c r="D35" s="15">
        <v>29400</v>
      </c>
      <c r="E35" s="15">
        <f t="shared" ref="E35" si="44">C35+D35</f>
        <v>1256867</v>
      </c>
      <c r="F35" s="15">
        <v>512033.02</v>
      </c>
      <c r="G35" s="15">
        <v>512033.02</v>
      </c>
      <c r="H35" s="15">
        <f t="shared" ref="H35" si="45">E35-F35</f>
        <v>744833.98</v>
      </c>
    </row>
    <row r="36" spans="1:8" x14ac:dyDescent="0.2">
      <c r="A36" s="4" t="s">
        <v>157</v>
      </c>
      <c r="B36" s="22"/>
      <c r="C36" s="15">
        <v>4790326</v>
      </c>
      <c r="D36" s="15">
        <v>560000</v>
      </c>
      <c r="E36" s="15">
        <f t="shared" ref="E36" si="46">C36+D36</f>
        <v>5350326</v>
      </c>
      <c r="F36" s="15">
        <v>2534154.86</v>
      </c>
      <c r="G36" s="15">
        <v>2534154.86</v>
      </c>
      <c r="H36" s="15">
        <f t="shared" ref="H36" si="47">E36-F36</f>
        <v>2816171.14</v>
      </c>
    </row>
    <row r="37" spans="1:8" x14ac:dyDescent="0.2">
      <c r="A37" s="4" t="s">
        <v>158</v>
      </c>
      <c r="B37" s="22"/>
      <c r="C37" s="15">
        <v>14521614</v>
      </c>
      <c r="D37" s="15">
        <v>-4367000</v>
      </c>
      <c r="E37" s="15">
        <f t="shared" ref="E37" si="48">C37+D37</f>
        <v>10154614</v>
      </c>
      <c r="F37" s="15">
        <v>3111062.58</v>
      </c>
      <c r="G37" s="15">
        <v>3111062.58</v>
      </c>
      <c r="H37" s="15">
        <f t="shared" ref="H37" si="49">E37-F37</f>
        <v>7043551.4199999999</v>
      </c>
    </row>
    <row r="38" spans="1:8" x14ac:dyDescent="0.2">
      <c r="A38" s="4" t="s">
        <v>159</v>
      </c>
      <c r="B38" s="22"/>
      <c r="C38" s="15">
        <v>3795720</v>
      </c>
      <c r="D38" s="15">
        <v>130000</v>
      </c>
      <c r="E38" s="15">
        <f t="shared" ref="E38" si="50">C38+D38</f>
        <v>3925720</v>
      </c>
      <c r="F38" s="15">
        <v>1505372</v>
      </c>
      <c r="G38" s="15">
        <v>1505372</v>
      </c>
      <c r="H38" s="15">
        <f t="shared" ref="H38" si="51">E38-F38</f>
        <v>2420348</v>
      </c>
    </row>
    <row r="39" spans="1:8" x14ac:dyDescent="0.2">
      <c r="A39" s="4" t="s">
        <v>160</v>
      </c>
      <c r="B39" s="22"/>
      <c r="C39" s="15">
        <v>3656311</v>
      </c>
      <c r="D39" s="15">
        <v>1190000</v>
      </c>
      <c r="E39" s="15">
        <f t="shared" ref="E39" si="52">C39+D39</f>
        <v>4846311</v>
      </c>
      <c r="F39" s="15">
        <v>1454497.69</v>
      </c>
      <c r="G39" s="15">
        <v>1454497.69</v>
      </c>
      <c r="H39" s="15">
        <f t="shared" ref="H39" si="53">E39-F39</f>
        <v>3391813.31</v>
      </c>
    </row>
    <row r="40" spans="1:8" x14ac:dyDescent="0.2">
      <c r="A40" s="4" t="s">
        <v>161</v>
      </c>
      <c r="B40" s="22"/>
      <c r="C40" s="15">
        <v>2177978</v>
      </c>
      <c r="D40" s="15">
        <v>20000</v>
      </c>
      <c r="E40" s="15">
        <f t="shared" ref="E40" si="54">C40+D40</f>
        <v>2197978</v>
      </c>
      <c r="F40" s="15">
        <v>919593.68</v>
      </c>
      <c r="G40" s="15">
        <v>919593.68</v>
      </c>
      <c r="H40" s="15">
        <f t="shared" ref="H40" si="55">E40-F40</f>
        <v>1278384.3199999998</v>
      </c>
    </row>
    <row r="41" spans="1:8" x14ac:dyDescent="0.2">
      <c r="A41" s="4" t="s">
        <v>162</v>
      </c>
      <c r="B41" s="22"/>
      <c r="C41" s="15">
        <v>2274708</v>
      </c>
      <c r="D41" s="15">
        <v>66600</v>
      </c>
      <c r="E41" s="15">
        <f t="shared" ref="E41" si="56">C41+D41</f>
        <v>2341308</v>
      </c>
      <c r="F41" s="15">
        <v>850844.58</v>
      </c>
      <c r="G41" s="15">
        <v>850844.58</v>
      </c>
      <c r="H41" s="15">
        <f t="shared" ref="H41" si="57">E41-F41</f>
        <v>1490463.42</v>
      </c>
    </row>
    <row r="42" spans="1:8" x14ac:dyDescent="0.2">
      <c r="A42" s="4" t="s">
        <v>163</v>
      </c>
      <c r="B42" s="22"/>
      <c r="C42" s="15">
        <v>5696156</v>
      </c>
      <c r="D42" s="15">
        <v>25027302.48</v>
      </c>
      <c r="E42" s="15">
        <f t="shared" ref="E42" si="58">C42+D42</f>
        <v>30723458.48</v>
      </c>
      <c r="F42" s="15">
        <v>4884821.97</v>
      </c>
      <c r="G42" s="15">
        <v>4842537.97</v>
      </c>
      <c r="H42" s="15">
        <f t="shared" ref="H42" si="59">E42-F42</f>
        <v>25838636.510000002</v>
      </c>
    </row>
    <row r="43" spans="1:8" x14ac:dyDescent="0.2">
      <c r="A43" s="4" t="s">
        <v>164</v>
      </c>
      <c r="B43" s="22"/>
      <c r="C43" s="15">
        <v>685547</v>
      </c>
      <c r="D43" s="15">
        <v>3800</v>
      </c>
      <c r="E43" s="15">
        <f t="shared" ref="E43" si="60">C43+D43</f>
        <v>689347</v>
      </c>
      <c r="F43" s="15">
        <v>253221.28</v>
      </c>
      <c r="G43" s="15">
        <v>253221.28</v>
      </c>
      <c r="H43" s="15">
        <f t="shared" ref="H43" si="61">E43-F43</f>
        <v>436125.72</v>
      </c>
    </row>
    <row r="44" spans="1:8" x14ac:dyDescent="0.2">
      <c r="A44" s="4" t="s">
        <v>165</v>
      </c>
      <c r="B44" s="22"/>
      <c r="C44" s="15">
        <v>838461</v>
      </c>
      <c r="D44" s="15">
        <v>0</v>
      </c>
      <c r="E44" s="15">
        <f t="shared" ref="E44" si="62">C44+D44</f>
        <v>838461</v>
      </c>
      <c r="F44" s="15">
        <v>271840.87</v>
      </c>
      <c r="G44" s="15">
        <v>271840.87</v>
      </c>
      <c r="H44" s="15">
        <f t="shared" ref="H44" si="63">E44-F44</f>
        <v>566620.13</v>
      </c>
    </row>
    <row r="45" spans="1:8" x14ac:dyDescent="0.2">
      <c r="A45" s="4" t="s">
        <v>166</v>
      </c>
      <c r="B45" s="22"/>
      <c r="C45" s="15">
        <v>977836</v>
      </c>
      <c r="D45" s="15">
        <v>4000</v>
      </c>
      <c r="E45" s="15">
        <f t="shared" ref="E45" si="64">C45+D45</f>
        <v>981836</v>
      </c>
      <c r="F45" s="15">
        <v>403822.74</v>
      </c>
      <c r="G45" s="15">
        <v>403822.74</v>
      </c>
      <c r="H45" s="15">
        <f t="shared" ref="H45" si="65">E45-F45</f>
        <v>578013.26</v>
      </c>
    </row>
    <row r="46" spans="1:8" x14ac:dyDescent="0.2">
      <c r="A46" s="4" t="s">
        <v>167</v>
      </c>
      <c r="B46" s="22"/>
      <c r="C46" s="15">
        <v>1331714</v>
      </c>
      <c r="D46" s="15">
        <v>17000</v>
      </c>
      <c r="E46" s="15">
        <f t="shared" ref="E46" si="66">C46+D46</f>
        <v>1348714</v>
      </c>
      <c r="F46" s="15">
        <v>405304.76</v>
      </c>
      <c r="G46" s="15">
        <v>405304.76</v>
      </c>
      <c r="H46" s="15">
        <f t="shared" ref="H46" si="67">E46-F46</f>
        <v>943409.24</v>
      </c>
    </row>
    <row r="47" spans="1:8" x14ac:dyDescent="0.2">
      <c r="A47" s="4" t="s">
        <v>168</v>
      </c>
      <c r="B47" s="22"/>
      <c r="C47" s="15">
        <v>327627</v>
      </c>
      <c r="D47" s="15">
        <v>0</v>
      </c>
      <c r="E47" s="15">
        <f t="shared" ref="E47" si="68">C47+D47</f>
        <v>327627</v>
      </c>
      <c r="F47" s="15">
        <v>103049.15</v>
      </c>
      <c r="G47" s="15">
        <v>103049.15</v>
      </c>
      <c r="H47" s="15">
        <f t="shared" ref="H47" si="69">E47-F47</f>
        <v>224577.85</v>
      </c>
    </row>
    <row r="48" spans="1:8" x14ac:dyDescent="0.2">
      <c r="A48" s="4" t="s">
        <v>169</v>
      </c>
      <c r="B48" s="22"/>
      <c r="C48" s="15">
        <v>2926776</v>
      </c>
      <c r="D48" s="15">
        <v>5000</v>
      </c>
      <c r="E48" s="15">
        <f t="shared" ref="E48" si="70">C48+D48</f>
        <v>2931776</v>
      </c>
      <c r="F48" s="15">
        <v>1359189.55</v>
      </c>
      <c r="G48" s="15">
        <v>1359189.55</v>
      </c>
      <c r="H48" s="15">
        <f t="shared" ref="H48" si="71">E48-F48</f>
        <v>1572586.45</v>
      </c>
    </row>
    <row r="49" spans="1:8" x14ac:dyDescent="0.2">
      <c r="A49" s="4" t="s">
        <v>170</v>
      </c>
      <c r="B49" s="22"/>
      <c r="C49" s="15">
        <v>8419628</v>
      </c>
      <c r="D49" s="15">
        <v>100000</v>
      </c>
      <c r="E49" s="15">
        <f t="shared" ref="E49" si="72">C49+D49</f>
        <v>8519628</v>
      </c>
      <c r="F49" s="15">
        <v>828680.78</v>
      </c>
      <c r="G49" s="15">
        <v>828680.78</v>
      </c>
      <c r="H49" s="15">
        <f t="shared" ref="H49" si="73">E49-F49</f>
        <v>7690947.2199999997</v>
      </c>
    </row>
    <row r="50" spans="1:8" x14ac:dyDescent="0.2">
      <c r="A50" s="4" t="s">
        <v>171</v>
      </c>
      <c r="B50" s="22"/>
      <c r="C50" s="15">
        <v>806037</v>
      </c>
      <c r="D50" s="15">
        <v>0</v>
      </c>
      <c r="E50" s="15">
        <f t="shared" ref="E50" si="74">C50+D50</f>
        <v>806037</v>
      </c>
      <c r="F50" s="15">
        <v>317917.21000000002</v>
      </c>
      <c r="G50" s="15">
        <v>317917.21000000002</v>
      </c>
      <c r="H50" s="15">
        <f t="shared" ref="H50" si="75">E50-F50</f>
        <v>488119.79</v>
      </c>
    </row>
    <row r="51" spans="1:8" x14ac:dyDescent="0.2">
      <c r="A51" s="4" t="s">
        <v>172</v>
      </c>
      <c r="B51" s="22"/>
      <c r="C51" s="15">
        <v>406893</v>
      </c>
      <c r="D51" s="15">
        <v>0</v>
      </c>
      <c r="E51" s="15">
        <f t="shared" ref="E51" si="76">C51+D51</f>
        <v>406893</v>
      </c>
      <c r="F51" s="15">
        <v>159397.01999999999</v>
      </c>
      <c r="G51" s="15">
        <v>159397.01999999999</v>
      </c>
      <c r="H51" s="15">
        <f t="shared" ref="H51" si="77">E51-F51</f>
        <v>247495.98</v>
      </c>
    </row>
    <row r="52" spans="1:8" x14ac:dyDescent="0.2">
      <c r="A52" s="4" t="s">
        <v>173</v>
      </c>
      <c r="B52" s="22"/>
      <c r="C52" s="15">
        <v>26213754</v>
      </c>
      <c r="D52" s="15">
        <v>1935000</v>
      </c>
      <c r="E52" s="15">
        <f t="shared" ref="E52" si="78">C52+D52</f>
        <v>28148754</v>
      </c>
      <c r="F52" s="15">
        <v>11199039.34</v>
      </c>
      <c r="G52" s="15">
        <v>10480890.279999999</v>
      </c>
      <c r="H52" s="15">
        <f t="shared" ref="H52" si="79">E52-F52</f>
        <v>16949714.66</v>
      </c>
    </row>
    <row r="53" spans="1:8" x14ac:dyDescent="0.2">
      <c r="A53" s="4" t="s">
        <v>174</v>
      </c>
      <c r="B53" s="22"/>
      <c r="C53" s="15">
        <v>1435064</v>
      </c>
      <c r="D53" s="15">
        <v>0</v>
      </c>
      <c r="E53" s="15">
        <f t="shared" ref="E53" si="80">C53+D53</f>
        <v>1435064</v>
      </c>
      <c r="F53" s="15">
        <v>511069.3</v>
      </c>
      <c r="G53" s="15">
        <v>511069.3</v>
      </c>
      <c r="H53" s="15">
        <f t="shared" ref="H53" si="81">E53-F53</f>
        <v>923994.7</v>
      </c>
    </row>
    <row r="54" spans="1:8" x14ac:dyDescent="0.2">
      <c r="A54" s="4" t="s">
        <v>175</v>
      </c>
      <c r="B54" s="22"/>
      <c r="C54" s="15">
        <v>15549485</v>
      </c>
      <c r="D54" s="15">
        <v>-92617</v>
      </c>
      <c r="E54" s="15">
        <f t="shared" ref="E54" si="82">C54+D54</f>
        <v>15456868</v>
      </c>
      <c r="F54" s="15">
        <v>6170207.1900000004</v>
      </c>
      <c r="G54" s="15">
        <v>6167207.1900000004</v>
      </c>
      <c r="H54" s="15">
        <f t="shared" ref="H54" si="83">E54-F54</f>
        <v>9286660.8099999987</v>
      </c>
    </row>
    <row r="55" spans="1:8" x14ac:dyDescent="0.2">
      <c r="A55" s="4" t="s">
        <v>176</v>
      </c>
      <c r="B55" s="22"/>
      <c r="C55" s="15">
        <v>1682946</v>
      </c>
      <c r="D55" s="15">
        <v>0</v>
      </c>
      <c r="E55" s="15">
        <f t="shared" ref="E55" si="84">C55+D55</f>
        <v>1682946</v>
      </c>
      <c r="F55" s="15">
        <v>479154.71</v>
      </c>
      <c r="G55" s="15">
        <v>479154.71</v>
      </c>
      <c r="H55" s="15">
        <f t="shared" ref="H55" si="85">E55-F55</f>
        <v>1203791.29</v>
      </c>
    </row>
    <row r="56" spans="1:8" x14ac:dyDescent="0.2">
      <c r="A56" s="4" t="s">
        <v>177</v>
      </c>
      <c r="B56" s="22"/>
      <c r="C56" s="15">
        <v>3197894</v>
      </c>
      <c r="D56" s="15">
        <v>0</v>
      </c>
      <c r="E56" s="15">
        <f t="shared" ref="E56" si="86">C56+D56</f>
        <v>3197894</v>
      </c>
      <c r="F56" s="15">
        <v>1259307.21</v>
      </c>
      <c r="G56" s="15">
        <v>1259307.21</v>
      </c>
      <c r="H56" s="15">
        <f t="shared" ref="H56" si="87">E56-F56</f>
        <v>1938586.79</v>
      </c>
    </row>
    <row r="57" spans="1:8" x14ac:dyDescent="0.2">
      <c r="A57" s="4" t="s">
        <v>178</v>
      </c>
      <c r="B57" s="22"/>
      <c r="C57" s="15">
        <v>1059060</v>
      </c>
      <c r="D57" s="15">
        <v>0</v>
      </c>
      <c r="E57" s="15">
        <f t="shared" ref="E57" si="88">C57+D57</f>
        <v>1059060</v>
      </c>
      <c r="F57" s="15">
        <v>395598.62</v>
      </c>
      <c r="G57" s="15">
        <v>395598.62</v>
      </c>
      <c r="H57" s="15">
        <f t="shared" ref="H57" si="89">E57-F57</f>
        <v>663461.38</v>
      </c>
    </row>
    <row r="58" spans="1:8" x14ac:dyDescent="0.2">
      <c r="A58" s="4" t="s">
        <v>179</v>
      </c>
      <c r="B58" s="22"/>
      <c r="C58" s="15">
        <v>4642657</v>
      </c>
      <c r="D58" s="15">
        <v>-2629000</v>
      </c>
      <c r="E58" s="15">
        <f t="shared" ref="E58" si="90">C58+D58</f>
        <v>2013657</v>
      </c>
      <c r="F58" s="15">
        <v>280278.95</v>
      </c>
      <c r="G58" s="15">
        <v>280278.95</v>
      </c>
      <c r="H58" s="15">
        <f t="shared" ref="H58" si="91">E58-F58</f>
        <v>1733378.05</v>
      </c>
    </row>
    <row r="59" spans="1:8" x14ac:dyDescent="0.2">
      <c r="A59" s="4" t="s">
        <v>180</v>
      </c>
      <c r="B59" s="22"/>
      <c r="C59" s="15">
        <v>1761097</v>
      </c>
      <c r="D59" s="15">
        <v>26000</v>
      </c>
      <c r="E59" s="15">
        <f t="shared" ref="E59" si="92">C59+D59</f>
        <v>1787097</v>
      </c>
      <c r="F59" s="15">
        <v>641995.44999999995</v>
      </c>
      <c r="G59" s="15">
        <v>641995.44999999995</v>
      </c>
      <c r="H59" s="15">
        <f t="shared" ref="H59" si="93">E59-F59</f>
        <v>1145101.55</v>
      </c>
    </row>
    <row r="60" spans="1:8" x14ac:dyDescent="0.2">
      <c r="A60" s="4" t="s">
        <v>181</v>
      </c>
      <c r="B60" s="22"/>
      <c r="C60" s="15">
        <v>767149</v>
      </c>
      <c r="D60" s="15">
        <v>0</v>
      </c>
      <c r="E60" s="15">
        <f t="shared" ref="E60" si="94">C60+D60</f>
        <v>767149</v>
      </c>
      <c r="F60" s="15">
        <v>280843.17</v>
      </c>
      <c r="G60" s="15">
        <v>280843.17</v>
      </c>
      <c r="H60" s="15">
        <f t="shared" ref="H60" si="95">E60-F60</f>
        <v>486305.83</v>
      </c>
    </row>
    <row r="61" spans="1:8" x14ac:dyDescent="0.2">
      <c r="A61" s="4" t="s">
        <v>182</v>
      </c>
      <c r="B61" s="22"/>
      <c r="C61" s="15">
        <v>921854</v>
      </c>
      <c r="D61" s="15">
        <v>150000</v>
      </c>
      <c r="E61" s="15">
        <f t="shared" ref="E61" si="96">C61+D61</f>
        <v>1071854</v>
      </c>
      <c r="F61" s="15">
        <v>284039.11</v>
      </c>
      <c r="G61" s="15">
        <v>284039.11</v>
      </c>
      <c r="H61" s="15">
        <f t="shared" ref="H61" si="97">E61-F61</f>
        <v>787814.89</v>
      </c>
    </row>
    <row r="62" spans="1:8" x14ac:dyDescent="0.2">
      <c r="A62" s="4" t="s">
        <v>183</v>
      </c>
      <c r="B62" s="22"/>
      <c r="C62" s="15">
        <v>48368309.159999996</v>
      </c>
      <c r="D62" s="15">
        <v>9639451</v>
      </c>
      <c r="E62" s="15">
        <f t="shared" ref="E62" si="98">C62+D62</f>
        <v>58007760.159999996</v>
      </c>
      <c r="F62" s="15">
        <v>21359877.559999999</v>
      </c>
      <c r="G62" s="15">
        <v>20785116.260000002</v>
      </c>
      <c r="H62" s="15">
        <f t="shared" ref="H62" si="99">E62-F62</f>
        <v>36647882.599999994</v>
      </c>
    </row>
    <row r="63" spans="1:8" x14ac:dyDescent="0.2">
      <c r="A63" s="4" t="s">
        <v>184</v>
      </c>
      <c r="B63" s="22"/>
      <c r="C63" s="15">
        <v>2875703</v>
      </c>
      <c r="D63" s="15">
        <v>18000</v>
      </c>
      <c r="E63" s="15">
        <f t="shared" ref="E63" si="100">C63+D63</f>
        <v>2893703</v>
      </c>
      <c r="F63" s="15">
        <v>851706.8</v>
      </c>
      <c r="G63" s="15">
        <v>851706.8</v>
      </c>
      <c r="H63" s="15">
        <f t="shared" ref="H63" si="101">E63-F63</f>
        <v>2041996.2</v>
      </c>
    </row>
    <row r="64" spans="1:8" x14ac:dyDescent="0.2">
      <c r="A64" s="4" t="s">
        <v>185</v>
      </c>
      <c r="B64" s="22"/>
      <c r="C64" s="15">
        <v>8549496</v>
      </c>
      <c r="D64" s="15">
        <v>0</v>
      </c>
      <c r="E64" s="15">
        <f t="shared" ref="E64" si="102">C64+D64</f>
        <v>8549496</v>
      </c>
      <c r="F64" s="15">
        <v>3290669.92</v>
      </c>
      <c r="G64" s="15">
        <v>3259996.3</v>
      </c>
      <c r="H64" s="15">
        <f t="shared" ref="H64" si="103">E64-F64</f>
        <v>5258826.08</v>
      </c>
    </row>
    <row r="65" spans="1:8" x14ac:dyDescent="0.2">
      <c r="A65" s="4" t="s">
        <v>186</v>
      </c>
      <c r="B65" s="22"/>
      <c r="C65" s="15">
        <v>453466</v>
      </c>
      <c r="D65" s="15">
        <v>3000</v>
      </c>
      <c r="E65" s="15">
        <f t="shared" ref="E65" si="104">C65+D65</f>
        <v>456466</v>
      </c>
      <c r="F65" s="15">
        <v>142806.18</v>
      </c>
      <c r="G65" s="15">
        <v>142806.18</v>
      </c>
      <c r="H65" s="15">
        <f t="shared" ref="H65" si="105">E65-F65</f>
        <v>313659.82</v>
      </c>
    </row>
    <row r="66" spans="1:8" x14ac:dyDescent="0.2">
      <c r="A66" s="4" t="s">
        <v>187</v>
      </c>
      <c r="B66" s="22"/>
      <c r="C66" s="15">
        <v>1337683</v>
      </c>
      <c r="D66" s="15">
        <v>15028</v>
      </c>
      <c r="E66" s="15">
        <f t="shared" ref="E66" si="106">C66+D66</f>
        <v>1352711</v>
      </c>
      <c r="F66" s="15">
        <v>560550.42000000004</v>
      </c>
      <c r="G66" s="15">
        <v>560550.42000000004</v>
      </c>
      <c r="H66" s="15">
        <f t="shared" ref="H66" si="107">E66-F66</f>
        <v>792160.58</v>
      </c>
    </row>
    <row r="67" spans="1:8" x14ac:dyDescent="0.2">
      <c r="A67" s="4"/>
      <c r="B67" s="22"/>
      <c r="C67" s="15"/>
      <c r="D67" s="15"/>
      <c r="E67" s="15"/>
      <c r="F67" s="15"/>
      <c r="G67" s="15"/>
      <c r="H67" s="15"/>
    </row>
    <row r="68" spans="1:8" x14ac:dyDescent="0.2">
      <c r="A68" s="4"/>
      <c r="B68" s="25"/>
      <c r="C68" s="16"/>
      <c r="D68" s="16"/>
      <c r="E68" s="16"/>
      <c r="F68" s="16"/>
      <c r="G68" s="16"/>
      <c r="H68" s="16"/>
    </row>
    <row r="69" spans="1:8" x14ac:dyDescent="0.2">
      <c r="A69" s="26"/>
      <c r="B69" s="47" t="s">
        <v>53</v>
      </c>
      <c r="C69" s="23">
        <f t="shared" ref="C69:H69" si="108">SUM(C7:C68)</f>
        <v>420759000</v>
      </c>
      <c r="D69" s="23">
        <f t="shared" si="108"/>
        <v>177244320.56</v>
      </c>
      <c r="E69" s="23">
        <f t="shared" si="108"/>
        <v>598003320.56000006</v>
      </c>
      <c r="F69" s="23">
        <f t="shared" si="108"/>
        <v>196165746.99000007</v>
      </c>
      <c r="G69" s="23">
        <f t="shared" si="108"/>
        <v>190390938.75000006</v>
      </c>
      <c r="H69" s="23">
        <f t="shared" si="108"/>
        <v>401837573.57000005</v>
      </c>
    </row>
    <row r="72" spans="1:8" ht="45" customHeight="1" x14ac:dyDescent="0.2">
      <c r="A72" s="55" t="s">
        <v>192</v>
      </c>
      <c r="B72" s="56"/>
      <c r="C72" s="56"/>
      <c r="D72" s="56"/>
      <c r="E72" s="56"/>
      <c r="F72" s="56"/>
      <c r="G72" s="56"/>
      <c r="H72" s="57"/>
    </row>
    <row r="74" spans="1:8" x14ac:dyDescent="0.2">
      <c r="A74" s="60" t="s">
        <v>54</v>
      </c>
      <c r="B74" s="61"/>
      <c r="C74" s="55" t="s">
        <v>60</v>
      </c>
      <c r="D74" s="56"/>
      <c r="E74" s="56"/>
      <c r="F74" s="56"/>
      <c r="G74" s="57"/>
      <c r="H74" s="58" t="s">
        <v>59</v>
      </c>
    </row>
    <row r="75" spans="1:8" ht="22.5" x14ac:dyDescent="0.2">
      <c r="A75" s="62"/>
      <c r="B75" s="63"/>
      <c r="C75" s="9" t="s">
        <v>55</v>
      </c>
      <c r="D75" s="9" t="s">
        <v>125</v>
      </c>
      <c r="E75" s="9" t="s">
        <v>56</v>
      </c>
      <c r="F75" s="9" t="s">
        <v>57</v>
      </c>
      <c r="G75" s="9" t="s">
        <v>58</v>
      </c>
      <c r="H75" s="59"/>
    </row>
    <row r="76" spans="1:8" x14ac:dyDescent="0.2">
      <c r="A76" s="64"/>
      <c r="B76" s="65"/>
      <c r="C76" s="10">
        <v>1</v>
      </c>
      <c r="D76" s="10">
        <v>2</v>
      </c>
      <c r="E76" s="10" t="s">
        <v>126</v>
      </c>
      <c r="F76" s="10">
        <v>4</v>
      </c>
      <c r="G76" s="10">
        <v>5</v>
      </c>
      <c r="H76" s="10" t="s">
        <v>127</v>
      </c>
    </row>
    <row r="77" spans="1:8" x14ac:dyDescent="0.2">
      <c r="A77" s="28"/>
      <c r="B77" s="29"/>
      <c r="C77" s="33"/>
      <c r="D77" s="33"/>
      <c r="E77" s="33"/>
      <c r="F77" s="33"/>
      <c r="G77" s="33"/>
      <c r="H77" s="33"/>
    </row>
    <row r="78" spans="1:8" x14ac:dyDescent="0.2">
      <c r="A78" s="4" t="s">
        <v>8</v>
      </c>
      <c r="B78" s="2"/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x14ac:dyDescent="0.2">
      <c r="A79" s="4" t="s">
        <v>9</v>
      </c>
      <c r="B79" s="2"/>
      <c r="C79" s="34">
        <v>0</v>
      </c>
      <c r="D79" s="34">
        <v>0</v>
      </c>
      <c r="E79" s="34">
        <f t="shared" ref="E79:E81" si="109">C79+D79</f>
        <v>0</v>
      </c>
      <c r="F79" s="34">
        <v>0</v>
      </c>
      <c r="G79" s="34">
        <v>0</v>
      </c>
      <c r="H79" s="34">
        <f t="shared" ref="H79:H81" si="110">E79-F79</f>
        <v>0</v>
      </c>
    </row>
    <row r="80" spans="1:8" x14ac:dyDescent="0.2">
      <c r="A80" s="4" t="s">
        <v>10</v>
      </c>
      <c r="B80" s="2"/>
      <c r="C80" s="34">
        <v>0</v>
      </c>
      <c r="D80" s="34">
        <v>0</v>
      </c>
      <c r="E80" s="34">
        <f t="shared" si="109"/>
        <v>0</v>
      </c>
      <c r="F80" s="34">
        <v>0</v>
      </c>
      <c r="G80" s="34">
        <v>0</v>
      </c>
      <c r="H80" s="34">
        <f t="shared" si="110"/>
        <v>0</v>
      </c>
    </row>
    <row r="81" spans="1:8" x14ac:dyDescent="0.2">
      <c r="A81" s="4" t="s">
        <v>11</v>
      </c>
      <c r="B81" s="2"/>
      <c r="C81" s="34">
        <v>0</v>
      </c>
      <c r="D81" s="34">
        <v>0</v>
      </c>
      <c r="E81" s="34">
        <f t="shared" si="109"/>
        <v>0</v>
      </c>
      <c r="F81" s="34">
        <v>0</v>
      </c>
      <c r="G81" s="34">
        <v>0</v>
      </c>
      <c r="H81" s="34">
        <f t="shared" si="110"/>
        <v>0</v>
      </c>
    </row>
    <row r="82" spans="1:8" x14ac:dyDescent="0.2">
      <c r="A82" s="4"/>
      <c r="B82" s="2"/>
      <c r="C82" s="35"/>
      <c r="D82" s="35"/>
      <c r="E82" s="35"/>
      <c r="F82" s="35"/>
      <c r="G82" s="35"/>
      <c r="H82" s="35"/>
    </row>
    <row r="83" spans="1:8" x14ac:dyDescent="0.2">
      <c r="A83" s="26"/>
      <c r="B83" s="47" t="s">
        <v>53</v>
      </c>
      <c r="C83" s="23">
        <f>SUM(C78:C82)</f>
        <v>0</v>
      </c>
      <c r="D83" s="23">
        <f>SUM(D78:D82)</f>
        <v>0</v>
      </c>
      <c r="E83" s="23">
        <f>SUM(E78:E81)</f>
        <v>0</v>
      </c>
      <c r="F83" s="23">
        <f>SUM(F78:F81)</f>
        <v>0</v>
      </c>
      <c r="G83" s="23">
        <f>SUM(G78:G81)</f>
        <v>0</v>
      </c>
      <c r="H83" s="23">
        <f>SUM(H78:H81)</f>
        <v>0</v>
      </c>
    </row>
    <row r="86" spans="1:8" ht="45" customHeight="1" x14ac:dyDescent="0.2">
      <c r="A86" s="55" t="s">
        <v>191</v>
      </c>
      <c r="B86" s="56"/>
      <c r="C86" s="56"/>
      <c r="D86" s="56"/>
      <c r="E86" s="56"/>
      <c r="F86" s="56"/>
      <c r="G86" s="56"/>
      <c r="H86" s="57"/>
    </row>
    <row r="87" spans="1:8" x14ac:dyDescent="0.2">
      <c r="A87" s="60" t="s">
        <v>54</v>
      </c>
      <c r="B87" s="61"/>
      <c r="C87" s="55" t="s">
        <v>60</v>
      </c>
      <c r="D87" s="56"/>
      <c r="E87" s="56"/>
      <c r="F87" s="56"/>
      <c r="G87" s="57"/>
      <c r="H87" s="58" t="s">
        <v>59</v>
      </c>
    </row>
    <row r="88" spans="1:8" ht="22.5" x14ac:dyDescent="0.2">
      <c r="A88" s="62"/>
      <c r="B88" s="63"/>
      <c r="C88" s="9" t="s">
        <v>55</v>
      </c>
      <c r="D88" s="9" t="s">
        <v>125</v>
      </c>
      <c r="E88" s="9" t="s">
        <v>56</v>
      </c>
      <c r="F88" s="9" t="s">
        <v>57</v>
      </c>
      <c r="G88" s="9" t="s">
        <v>58</v>
      </c>
      <c r="H88" s="59"/>
    </row>
    <row r="89" spans="1:8" x14ac:dyDescent="0.2">
      <c r="A89" s="64"/>
      <c r="B89" s="65"/>
      <c r="C89" s="10">
        <v>1</v>
      </c>
      <c r="D89" s="10">
        <v>2</v>
      </c>
      <c r="E89" s="10" t="s">
        <v>126</v>
      </c>
      <c r="F89" s="10">
        <v>4</v>
      </c>
      <c r="G89" s="10">
        <v>5</v>
      </c>
      <c r="H89" s="10" t="s">
        <v>127</v>
      </c>
    </row>
    <row r="90" spans="1:8" x14ac:dyDescent="0.2">
      <c r="A90" s="28"/>
      <c r="B90" s="29"/>
      <c r="C90" s="33"/>
      <c r="D90" s="33"/>
      <c r="E90" s="33"/>
      <c r="F90" s="33"/>
      <c r="G90" s="33"/>
      <c r="H90" s="33"/>
    </row>
    <row r="91" spans="1:8" ht="22.5" x14ac:dyDescent="0.2">
      <c r="A91" s="4"/>
      <c r="B91" s="31" t="s">
        <v>13</v>
      </c>
      <c r="C91" s="34">
        <v>0</v>
      </c>
      <c r="D91" s="34">
        <v>0</v>
      </c>
      <c r="E91" s="34">
        <f>C91+D91</f>
        <v>0</v>
      </c>
      <c r="F91" s="34">
        <v>0</v>
      </c>
      <c r="G91" s="34">
        <v>0</v>
      </c>
      <c r="H91" s="34">
        <f>E91-F91</f>
        <v>0</v>
      </c>
    </row>
    <row r="92" spans="1:8" x14ac:dyDescent="0.2">
      <c r="A92" s="4"/>
      <c r="B92" s="31"/>
      <c r="C92" s="34"/>
      <c r="D92" s="34"/>
      <c r="E92" s="34"/>
      <c r="F92" s="34"/>
      <c r="G92" s="34"/>
      <c r="H92" s="34"/>
    </row>
    <row r="93" spans="1:8" x14ac:dyDescent="0.2">
      <c r="A93" s="4"/>
      <c r="B93" s="31" t="s">
        <v>12</v>
      </c>
      <c r="C93" s="34">
        <v>0</v>
      </c>
      <c r="D93" s="34">
        <v>0</v>
      </c>
      <c r="E93" s="34">
        <f>C93+D93</f>
        <v>0</v>
      </c>
      <c r="F93" s="34">
        <v>0</v>
      </c>
      <c r="G93" s="34">
        <v>0</v>
      </c>
      <c r="H93" s="34">
        <f>E93-F93</f>
        <v>0</v>
      </c>
    </row>
    <row r="94" spans="1:8" x14ac:dyDescent="0.2">
      <c r="A94" s="4"/>
      <c r="B94" s="31"/>
      <c r="C94" s="34"/>
      <c r="D94" s="34"/>
      <c r="E94" s="34"/>
      <c r="F94" s="34"/>
      <c r="G94" s="34"/>
      <c r="H94" s="34"/>
    </row>
    <row r="95" spans="1:8" ht="22.5" x14ac:dyDescent="0.2">
      <c r="A95" s="4"/>
      <c r="B95" s="31" t="s">
        <v>14</v>
      </c>
      <c r="C95" s="34">
        <v>0</v>
      </c>
      <c r="D95" s="34">
        <v>0</v>
      </c>
      <c r="E95" s="34">
        <f>C95+D95</f>
        <v>0</v>
      </c>
      <c r="F95" s="34">
        <v>0</v>
      </c>
      <c r="G95" s="34">
        <v>0</v>
      </c>
      <c r="H95" s="34">
        <f>E95-F95</f>
        <v>0</v>
      </c>
    </row>
    <row r="96" spans="1:8" x14ac:dyDescent="0.2">
      <c r="A96" s="4"/>
      <c r="B96" s="31"/>
      <c r="C96" s="34"/>
      <c r="D96" s="34"/>
      <c r="E96" s="34"/>
      <c r="F96" s="34"/>
      <c r="G96" s="34"/>
      <c r="H96" s="34"/>
    </row>
    <row r="97" spans="1:8" ht="22.5" x14ac:dyDescent="0.2">
      <c r="A97" s="4"/>
      <c r="B97" s="31" t="s">
        <v>26</v>
      </c>
      <c r="C97" s="34">
        <v>0</v>
      </c>
      <c r="D97" s="34">
        <v>0</v>
      </c>
      <c r="E97" s="34">
        <f>C97+D97</f>
        <v>0</v>
      </c>
      <c r="F97" s="34">
        <v>0</v>
      </c>
      <c r="G97" s="34">
        <v>0</v>
      </c>
      <c r="H97" s="34">
        <f>E97-F97</f>
        <v>0</v>
      </c>
    </row>
    <row r="98" spans="1:8" x14ac:dyDescent="0.2">
      <c r="A98" s="4"/>
      <c r="B98" s="31"/>
      <c r="C98" s="34"/>
      <c r="D98" s="34"/>
      <c r="E98" s="34"/>
      <c r="F98" s="34"/>
      <c r="G98" s="34"/>
      <c r="H98" s="34"/>
    </row>
    <row r="99" spans="1:8" ht="22.5" x14ac:dyDescent="0.2">
      <c r="A99" s="4"/>
      <c r="B99" s="31" t="s">
        <v>27</v>
      </c>
      <c r="C99" s="34">
        <v>0</v>
      </c>
      <c r="D99" s="34">
        <v>0</v>
      </c>
      <c r="E99" s="34">
        <f>C99+D99</f>
        <v>0</v>
      </c>
      <c r="F99" s="34">
        <v>0</v>
      </c>
      <c r="G99" s="34">
        <v>0</v>
      </c>
      <c r="H99" s="34">
        <f>E99-F99</f>
        <v>0</v>
      </c>
    </row>
    <row r="100" spans="1:8" x14ac:dyDescent="0.2">
      <c r="A100" s="4"/>
      <c r="B100" s="31"/>
      <c r="C100" s="34"/>
      <c r="D100" s="34"/>
      <c r="E100" s="34"/>
      <c r="F100" s="34"/>
      <c r="G100" s="34"/>
      <c r="H100" s="34"/>
    </row>
    <row r="101" spans="1:8" ht="22.5" x14ac:dyDescent="0.2">
      <c r="A101" s="4"/>
      <c r="B101" s="31" t="s">
        <v>34</v>
      </c>
      <c r="C101" s="34">
        <v>0</v>
      </c>
      <c r="D101" s="34">
        <v>0</v>
      </c>
      <c r="E101" s="34">
        <f>C101+D101</f>
        <v>0</v>
      </c>
      <c r="F101" s="34">
        <v>0</v>
      </c>
      <c r="G101" s="34">
        <v>0</v>
      </c>
      <c r="H101" s="34">
        <f>E101-F101</f>
        <v>0</v>
      </c>
    </row>
    <row r="102" spans="1:8" x14ac:dyDescent="0.2">
      <c r="A102" s="4"/>
      <c r="B102" s="31"/>
      <c r="C102" s="34"/>
      <c r="D102" s="34"/>
      <c r="E102" s="34"/>
      <c r="F102" s="34"/>
      <c r="G102" s="34"/>
      <c r="H102" s="34"/>
    </row>
    <row r="103" spans="1:8" x14ac:dyDescent="0.2">
      <c r="A103" s="4"/>
      <c r="B103" s="31" t="s">
        <v>15</v>
      </c>
      <c r="C103" s="34">
        <v>0</v>
      </c>
      <c r="D103" s="34">
        <v>0</v>
      </c>
      <c r="E103" s="34">
        <f>C103+D103</f>
        <v>0</v>
      </c>
      <c r="F103" s="34">
        <v>0</v>
      </c>
      <c r="G103" s="34">
        <v>0</v>
      </c>
      <c r="H103" s="34">
        <f>E103-F103</f>
        <v>0</v>
      </c>
    </row>
    <row r="104" spans="1:8" x14ac:dyDescent="0.2">
      <c r="A104" s="30"/>
      <c r="B104" s="32"/>
      <c r="C104" s="35"/>
      <c r="D104" s="35"/>
      <c r="E104" s="35"/>
      <c r="F104" s="35"/>
      <c r="G104" s="35"/>
      <c r="H104" s="35"/>
    </row>
    <row r="105" spans="1:8" x14ac:dyDescent="0.2">
      <c r="A105" s="26"/>
      <c r="B105" s="47" t="s">
        <v>53</v>
      </c>
      <c r="C105" s="23">
        <f t="shared" ref="C105:H105" si="111">SUM(C91:C103)</f>
        <v>0</v>
      </c>
      <c r="D105" s="23">
        <f t="shared" si="111"/>
        <v>0</v>
      </c>
      <c r="E105" s="23">
        <f t="shared" si="111"/>
        <v>0</v>
      </c>
      <c r="F105" s="23">
        <f t="shared" si="111"/>
        <v>0</v>
      </c>
      <c r="G105" s="23">
        <f t="shared" si="111"/>
        <v>0</v>
      </c>
      <c r="H105" s="23">
        <f t="shared" si="111"/>
        <v>0</v>
      </c>
    </row>
    <row r="107" spans="1:8" x14ac:dyDescent="0.2">
      <c r="A107" s="1" t="s">
        <v>189</v>
      </c>
    </row>
  </sheetData>
  <sheetProtection formatCells="0" formatColumns="0" formatRows="0" insertRows="0" deleteRows="0" autoFilter="0"/>
  <mergeCells count="12">
    <mergeCell ref="A1:H1"/>
    <mergeCell ref="A3:B5"/>
    <mergeCell ref="A72:H72"/>
    <mergeCell ref="A74:B76"/>
    <mergeCell ref="C3:G3"/>
    <mergeCell ref="H3:H4"/>
    <mergeCell ref="A86:H86"/>
    <mergeCell ref="A87:B89"/>
    <mergeCell ref="C87:G87"/>
    <mergeCell ref="H87:H88"/>
    <mergeCell ref="C74:G74"/>
    <mergeCell ref="H74:H7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showGridLines="0" zoomScaleNormal="100" workbookViewId="0">
      <selection activeCell="B47" sqref="B4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49.5" customHeight="1" x14ac:dyDescent="0.2">
      <c r="A1" s="55" t="s">
        <v>194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277998117</v>
      </c>
      <c r="D6" s="50">
        <v>70066659.230000004</v>
      </c>
      <c r="E6" s="50">
        <f>C6+D6</f>
        <v>348064776.23000002</v>
      </c>
      <c r="F6" s="50">
        <v>131912071.47</v>
      </c>
      <c r="G6" s="50">
        <v>128958816.02000001</v>
      </c>
      <c r="H6" s="50">
        <f>E6-F6</f>
        <v>216152704.76000002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132798950.16</v>
      </c>
      <c r="D8" s="50">
        <v>107270278.33</v>
      </c>
      <c r="E8" s="50">
        <f>C8+D8</f>
        <v>240069228.49000001</v>
      </c>
      <c r="F8" s="50">
        <v>60359210.600000001</v>
      </c>
      <c r="G8" s="50">
        <v>57537657.809999987</v>
      </c>
      <c r="H8" s="50">
        <f>E8-F8</f>
        <v>179710017.89000002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1607142.84</v>
      </c>
      <c r="D10" s="50">
        <v>0</v>
      </c>
      <c r="E10" s="50">
        <f>C10+D10</f>
        <v>1607142.84</v>
      </c>
      <c r="F10" s="50">
        <v>803571.42</v>
      </c>
      <c r="G10" s="50">
        <v>803571.42</v>
      </c>
      <c r="H10" s="50">
        <f>E10-F10</f>
        <v>803571.42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8354790</v>
      </c>
      <c r="D12" s="50">
        <v>-92617</v>
      </c>
      <c r="E12" s="50">
        <f>C12+D12</f>
        <v>8262173</v>
      </c>
      <c r="F12" s="50">
        <v>3090893.5</v>
      </c>
      <c r="G12" s="50">
        <v>3090893.5</v>
      </c>
      <c r="H12" s="50">
        <f>E12-F12</f>
        <v>5171279.5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420758999.99999994</v>
      </c>
      <c r="D16" s="17">
        <f>SUM(D6+D8+D10+D12+D14)</f>
        <v>177244320.56</v>
      </c>
      <c r="E16" s="17">
        <f>SUM(E6+E8+E10+E12+E14)</f>
        <v>598003320.56000006</v>
      </c>
      <c r="F16" s="17">
        <f t="shared" ref="F16:H16" si="0">SUM(F6+F8+F10+F12+F14)</f>
        <v>196165746.98999998</v>
      </c>
      <c r="G16" s="17">
        <f t="shared" si="0"/>
        <v>190390938.74999997</v>
      </c>
      <c r="H16" s="17">
        <f t="shared" si="0"/>
        <v>401837573.57000005</v>
      </c>
    </row>
    <row r="18" spans="1:6" x14ac:dyDescent="0.2">
      <c r="A18" s="1" t="s">
        <v>189</v>
      </c>
    </row>
    <row r="25" spans="1:6" x14ac:dyDescent="0.2">
      <c r="D25" s="53"/>
      <c r="F25" s="53"/>
    </row>
    <row r="26" spans="1:6" x14ac:dyDescent="0.2">
      <c r="D26" s="52"/>
      <c r="F26" s="53"/>
    </row>
    <row r="27" spans="1:6" x14ac:dyDescent="0.2">
      <c r="D27" s="52"/>
      <c r="F27" s="53"/>
    </row>
    <row r="28" spans="1:6" x14ac:dyDescent="0.2">
      <c r="F28" s="53"/>
    </row>
    <row r="29" spans="1:6" x14ac:dyDescent="0.2">
      <c r="F29" s="53"/>
    </row>
    <row r="30" spans="1:6" x14ac:dyDescent="0.2">
      <c r="F30" s="53"/>
    </row>
    <row r="31" spans="1:6" x14ac:dyDescent="0.2">
      <c r="F31" s="53"/>
    </row>
    <row r="32" spans="1:6" x14ac:dyDescent="0.2">
      <c r="D32" s="52"/>
      <c r="F32" s="53"/>
    </row>
    <row r="33" spans="6:6" x14ac:dyDescent="0.2">
      <c r="F33" s="53"/>
    </row>
    <row r="34" spans="6:6" x14ac:dyDescent="0.2">
      <c r="F34" s="54"/>
    </row>
    <row r="35" spans="6:6" x14ac:dyDescent="0.2">
      <c r="F35" s="53"/>
    </row>
    <row r="36" spans="6:6" x14ac:dyDescent="0.2">
      <c r="F36" s="53"/>
    </row>
    <row r="37" spans="6:6" x14ac:dyDescent="0.2">
      <c r="F37" s="53"/>
    </row>
    <row r="38" spans="6:6" x14ac:dyDescent="0.2">
      <c r="F38" s="53"/>
    </row>
    <row r="39" spans="6:6" x14ac:dyDescent="0.2">
      <c r="F39" s="53"/>
    </row>
    <row r="40" spans="6:6" x14ac:dyDescent="0.2">
      <c r="F40" s="53"/>
    </row>
    <row r="41" spans="6:6" x14ac:dyDescent="0.2">
      <c r="F41" s="53"/>
    </row>
    <row r="42" spans="6:6" x14ac:dyDescent="0.2">
      <c r="F42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showGridLines="0" workbookViewId="0">
      <selection activeCell="B37" sqref="B3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193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220125004.15999997</v>
      </c>
      <c r="D6" s="15">
        <f t="shared" si="0"/>
        <v>15035985.35</v>
      </c>
      <c r="E6" s="15">
        <f t="shared" si="0"/>
        <v>235160989.50999999</v>
      </c>
      <c r="F6" s="15">
        <f t="shared" si="0"/>
        <v>90313773.360000014</v>
      </c>
      <c r="G6" s="15">
        <f t="shared" si="0"/>
        <v>88081266.810000002</v>
      </c>
      <c r="H6" s="15">
        <f t="shared" si="0"/>
        <v>144847216.14999998</v>
      </c>
    </row>
    <row r="7" spans="1:8" x14ac:dyDescent="0.2">
      <c r="A7" s="38"/>
      <c r="B7" s="42" t="s">
        <v>42</v>
      </c>
      <c r="C7" s="15">
        <v>13196264.17</v>
      </c>
      <c r="D7" s="15">
        <v>498052.42</v>
      </c>
      <c r="E7" s="15">
        <f>C7+D7</f>
        <v>13694316.59</v>
      </c>
      <c r="F7" s="15">
        <v>6158196.4000000004</v>
      </c>
      <c r="G7" s="15">
        <v>6037237.2300000004</v>
      </c>
      <c r="H7" s="15">
        <f>E7-F7</f>
        <v>7536120.1899999995</v>
      </c>
    </row>
    <row r="8" spans="1:8" x14ac:dyDescent="0.2">
      <c r="A8" s="38"/>
      <c r="B8" s="42" t="s">
        <v>17</v>
      </c>
      <c r="C8" s="15">
        <v>460952</v>
      </c>
      <c r="D8" s="15">
        <v>0</v>
      </c>
      <c r="E8" s="15">
        <f t="shared" ref="E8:E14" si="1">C8+D8</f>
        <v>460952</v>
      </c>
      <c r="F8" s="15">
        <v>193010</v>
      </c>
      <c r="G8" s="15">
        <v>193010</v>
      </c>
      <c r="H8" s="15">
        <f t="shared" ref="H8:H14" si="2">E8-F8</f>
        <v>267942</v>
      </c>
    </row>
    <row r="9" spans="1:8" x14ac:dyDescent="0.2">
      <c r="A9" s="38"/>
      <c r="B9" s="42" t="s">
        <v>43</v>
      </c>
      <c r="C9" s="15">
        <v>55986412.729999997</v>
      </c>
      <c r="D9" s="15">
        <v>2239890.58</v>
      </c>
      <c r="E9" s="15">
        <f t="shared" si="1"/>
        <v>58226303.309999995</v>
      </c>
      <c r="F9" s="15">
        <v>20583036.010000002</v>
      </c>
      <c r="G9" s="15">
        <v>19831912.960000001</v>
      </c>
      <c r="H9" s="15">
        <f t="shared" si="2"/>
        <v>37643267.299999997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70198221</v>
      </c>
      <c r="D11" s="15">
        <v>-2657336.65</v>
      </c>
      <c r="E11" s="15">
        <f t="shared" si="1"/>
        <v>67540884.349999994</v>
      </c>
      <c r="F11" s="15">
        <v>26039301.809999999</v>
      </c>
      <c r="G11" s="15">
        <v>25520312.440000001</v>
      </c>
      <c r="H11" s="15">
        <f t="shared" si="2"/>
        <v>41501582.539999992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61584657.159999996</v>
      </c>
      <c r="D13" s="15">
        <v>13045479</v>
      </c>
      <c r="E13" s="15">
        <f t="shared" si="1"/>
        <v>74630136.159999996</v>
      </c>
      <c r="F13" s="15">
        <v>28357903.960000001</v>
      </c>
      <c r="G13" s="15">
        <v>27748069.039999999</v>
      </c>
      <c r="H13" s="15">
        <f t="shared" si="2"/>
        <v>46272232.199999996</v>
      </c>
    </row>
    <row r="14" spans="1:8" x14ac:dyDescent="0.2">
      <c r="A14" s="38"/>
      <c r="B14" s="42" t="s">
        <v>19</v>
      </c>
      <c r="C14" s="15">
        <v>18698497.100000001</v>
      </c>
      <c r="D14" s="15">
        <v>1909900</v>
      </c>
      <c r="E14" s="15">
        <f t="shared" si="1"/>
        <v>20608397.100000001</v>
      </c>
      <c r="F14" s="15">
        <v>8982325.1799999997</v>
      </c>
      <c r="G14" s="15">
        <v>8750725.1400000006</v>
      </c>
      <c r="H14" s="15">
        <f t="shared" si="2"/>
        <v>11626071.920000002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190815097</v>
      </c>
      <c r="D16" s="15">
        <f t="shared" si="3"/>
        <v>113646088.35999998</v>
      </c>
      <c r="E16" s="15">
        <f t="shared" si="3"/>
        <v>304461185.36000001</v>
      </c>
      <c r="F16" s="15">
        <f t="shared" si="3"/>
        <v>98575294.75</v>
      </c>
      <c r="G16" s="15">
        <f t="shared" si="3"/>
        <v>97310932.950000003</v>
      </c>
      <c r="H16" s="15">
        <f t="shared" si="3"/>
        <v>205885890.60999995</v>
      </c>
    </row>
    <row r="17" spans="1:8" x14ac:dyDescent="0.2">
      <c r="A17" s="38"/>
      <c r="B17" s="42" t="s">
        <v>45</v>
      </c>
      <c r="C17" s="15">
        <v>16282711</v>
      </c>
      <c r="D17" s="15">
        <v>10104249.68</v>
      </c>
      <c r="E17" s="15">
        <f>C17+D17</f>
        <v>26386960.68</v>
      </c>
      <c r="F17" s="15">
        <v>7947326.5499999998</v>
      </c>
      <c r="G17" s="15">
        <v>7947326.5499999998</v>
      </c>
      <c r="H17" s="15">
        <f t="shared" ref="H17:H23" si="4">E17-F17</f>
        <v>18439634.129999999</v>
      </c>
    </row>
    <row r="18" spans="1:8" x14ac:dyDescent="0.2">
      <c r="A18" s="38"/>
      <c r="B18" s="42" t="s">
        <v>28</v>
      </c>
      <c r="C18" s="15">
        <v>145743617</v>
      </c>
      <c r="D18" s="15">
        <v>102316755.33</v>
      </c>
      <c r="E18" s="15">
        <f t="shared" ref="E18:E23" si="5">C18+D18</f>
        <v>248060372.32999998</v>
      </c>
      <c r="F18" s="15">
        <v>83800609.359999999</v>
      </c>
      <c r="G18" s="15">
        <v>82568108.560000002</v>
      </c>
      <c r="H18" s="15">
        <f t="shared" si="4"/>
        <v>164259762.96999997</v>
      </c>
    </row>
    <row r="19" spans="1:8" x14ac:dyDescent="0.2">
      <c r="A19" s="38"/>
      <c r="B19" s="42" t="s">
        <v>21</v>
      </c>
      <c r="C19" s="15">
        <v>685547</v>
      </c>
      <c r="D19" s="15">
        <v>3800</v>
      </c>
      <c r="E19" s="15">
        <f t="shared" si="5"/>
        <v>689347</v>
      </c>
      <c r="F19" s="15">
        <v>253221.28</v>
      </c>
      <c r="G19" s="15">
        <v>253221.28</v>
      </c>
      <c r="H19" s="15">
        <f t="shared" si="4"/>
        <v>436125.72</v>
      </c>
    </row>
    <row r="20" spans="1:8" x14ac:dyDescent="0.2">
      <c r="A20" s="38"/>
      <c r="B20" s="42" t="s">
        <v>46</v>
      </c>
      <c r="C20" s="15">
        <v>11365758</v>
      </c>
      <c r="D20" s="15">
        <v>1020133.35</v>
      </c>
      <c r="E20" s="15">
        <f t="shared" si="5"/>
        <v>12385891.35</v>
      </c>
      <c r="F20" s="15">
        <v>3711519.62</v>
      </c>
      <c r="G20" s="15">
        <v>3711519.62</v>
      </c>
      <c r="H20" s="15">
        <f t="shared" si="4"/>
        <v>8674371.7300000004</v>
      </c>
    </row>
    <row r="21" spans="1:8" x14ac:dyDescent="0.2">
      <c r="A21" s="38"/>
      <c r="B21" s="42" t="s">
        <v>47</v>
      </c>
      <c r="C21" s="15">
        <v>8419628</v>
      </c>
      <c r="D21" s="15">
        <v>197150</v>
      </c>
      <c r="E21" s="15">
        <f t="shared" si="5"/>
        <v>8616778</v>
      </c>
      <c r="F21" s="15">
        <v>828680.78</v>
      </c>
      <c r="G21" s="15">
        <v>828680.78</v>
      </c>
      <c r="H21" s="15">
        <f t="shared" si="4"/>
        <v>7788097.2199999997</v>
      </c>
    </row>
    <row r="22" spans="1:8" x14ac:dyDescent="0.2">
      <c r="A22" s="38"/>
      <c r="B22" s="42" t="s">
        <v>48</v>
      </c>
      <c r="C22" s="15">
        <v>8317836</v>
      </c>
      <c r="D22" s="15">
        <v>4000</v>
      </c>
      <c r="E22" s="15">
        <f t="shared" si="5"/>
        <v>8321836</v>
      </c>
      <c r="F22" s="15">
        <v>2033937.16</v>
      </c>
      <c r="G22" s="15">
        <v>2002076.16</v>
      </c>
      <c r="H22" s="15">
        <f t="shared" si="4"/>
        <v>6287898.8399999999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6711756</v>
      </c>
      <c r="D25" s="15">
        <f t="shared" si="6"/>
        <v>48562246.850000001</v>
      </c>
      <c r="E25" s="15">
        <f t="shared" si="6"/>
        <v>55274002.850000001</v>
      </c>
      <c r="F25" s="15">
        <f t="shared" si="6"/>
        <v>5956300.5900000008</v>
      </c>
      <c r="G25" s="15">
        <f t="shared" si="6"/>
        <v>3678360.7</v>
      </c>
      <c r="H25" s="15">
        <f t="shared" si="6"/>
        <v>49317702.259999998</v>
      </c>
    </row>
    <row r="26" spans="1:8" x14ac:dyDescent="0.2">
      <c r="A26" s="38"/>
      <c r="B26" s="42" t="s">
        <v>29</v>
      </c>
      <c r="C26" s="15">
        <v>5219099</v>
      </c>
      <c r="D26" s="15">
        <v>17000</v>
      </c>
      <c r="E26" s="15">
        <f>C26+D26</f>
        <v>5236099</v>
      </c>
      <c r="F26" s="15">
        <v>2045394.44</v>
      </c>
      <c r="G26" s="15">
        <v>2045394.44</v>
      </c>
      <c r="H26" s="15">
        <f t="shared" ref="H26:H34" si="7">E26-F26</f>
        <v>3190704.56</v>
      </c>
    </row>
    <row r="27" spans="1:8" x14ac:dyDescent="0.2">
      <c r="A27" s="38"/>
      <c r="B27" s="42" t="s">
        <v>24</v>
      </c>
      <c r="C27" s="15">
        <v>0</v>
      </c>
      <c r="D27" s="15">
        <v>16242600</v>
      </c>
      <c r="E27" s="15">
        <f t="shared" ref="E27:E34" si="8">C27+D27</f>
        <v>16242600</v>
      </c>
      <c r="F27" s="15">
        <v>1409015.72</v>
      </c>
      <c r="G27" s="15">
        <v>686753.05</v>
      </c>
      <c r="H27" s="15">
        <f t="shared" si="7"/>
        <v>14833584.279999999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32281646.850000001</v>
      </c>
      <c r="E30" s="15">
        <f t="shared" si="8"/>
        <v>32281646.850000001</v>
      </c>
      <c r="F30" s="15">
        <v>2221611.48</v>
      </c>
      <c r="G30" s="15">
        <v>665934.26</v>
      </c>
      <c r="H30" s="15">
        <f t="shared" si="7"/>
        <v>30060035.370000001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1492657</v>
      </c>
      <c r="D32" s="15">
        <v>21000</v>
      </c>
      <c r="E32" s="15">
        <f t="shared" si="8"/>
        <v>1513657</v>
      </c>
      <c r="F32" s="15">
        <v>280278.95</v>
      </c>
      <c r="G32" s="15">
        <v>280278.95</v>
      </c>
      <c r="H32" s="15">
        <f t="shared" si="7"/>
        <v>1233378.05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3107142.84</v>
      </c>
      <c r="D36" s="15">
        <f t="shared" si="9"/>
        <v>0</v>
      </c>
      <c r="E36" s="15">
        <f t="shared" si="9"/>
        <v>3107142.84</v>
      </c>
      <c r="F36" s="15">
        <f t="shared" si="9"/>
        <v>1320378.29</v>
      </c>
      <c r="G36" s="15">
        <f t="shared" si="9"/>
        <v>1320378.29</v>
      </c>
      <c r="H36" s="15">
        <f t="shared" si="9"/>
        <v>1786764.5499999998</v>
      </c>
    </row>
    <row r="37" spans="1:8" x14ac:dyDescent="0.2">
      <c r="A37" s="38"/>
      <c r="B37" s="42" t="s">
        <v>52</v>
      </c>
      <c r="C37" s="15">
        <v>3107142.84</v>
      </c>
      <c r="D37" s="15">
        <v>0</v>
      </c>
      <c r="E37" s="15">
        <f>C37+D37</f>
        <v>3107142.84</v>
      </c>
      <c r="F37" s="15">
        <v>1320378.29</v>
      </c>
      <c r="G37" s="15">
        <v>1320378.29</v>
      </c>
      <c r="H37" s="15">
        <f t="shared" ref="H37:H40" si="10">E37-F37</f>
        <v>1786764.5499999998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420759000</v>
      </c>
      <c r="D42" s="23">
        <f t="shared" si="12"/>
        <v>177244320.55999997</v>
      </c>
      <c r="E42" s="23">
        <f t="shared" si="12"/>
        <v>598003320.55999994</v>
      </c>
      <c r="F42" s="23">
        <f t="shared" si="12"/>
        <v>196165746.99000001</v>
      </c>
      <c r="G42" s="23">
        <f t="shared" si="12"/>
        <v>190390938.75</v>
      </c>
      <c r="H42" s="23">
        <f t="shared" si="12"/>
        <v>401837573.56999993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 t="s">
        <v>189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48" spans="1:8" x14ac:dyDescent="0.2">
      <c r="C48" s="53"/>
      <c r="D48" s="53"/>
      <c r="E48" s="53"/>
      <c r="F48" s="53"/>
      <c r="G48" s="53"/>
      <c r="H48" s="53"/>
    </row>
    <row r="49" spans="3:8" x14ac:dyDescent="0.2">
      <c r="C49" s="1"/>
      <c r="D49" s="1"/>
      <c r="E49" s="1"/>
      <c r="F49" s="1"/>
      <c r="G49" s="1"/>
      <c r="H49" s="1"/>
    </row>
    <row r="50" spans="3:8" x14ac:dyDescent="0.2">
      <c r="C50" s="52"/>
      <c r="D50" s="52"/>
      <c r="E50" s="52"/>
      <c r="F50" s="52"/>
      <c r="G50" s="52"/>
      <c r="H50" s="52"/>
    </row>
    <row r="51" spans="3:8" x14ac:dyDescent="0.2">
      <c r="C51" s="1"/>
      <c r="D51" s="1"/>
      <c r="E51" s="1"/>
      <c r="F51" s="1"/>
      <c r="G51" s="1"/>
      <c r="H51" s="1"/>
    </row>
    <row r="52" spans="3:8" x14ac:dyDescent="0.2">
      <c r="C52" s="1"/>
      <c r="D52" s="1"/>
      <c r="E52" s="1"/>
      <c r="F52" s="1"/>
      <c r="G52" s="1"/>
      <c r="H52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CA</vt:lpstr>
      <vt:lpstr>CTG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2020-07-27T15:38:53Z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